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14575915700\Downloads\"/>
    </mc:Choice>
  </mc:AlternateContent>
  <bookViews>
    <workbookView xWindow="0" yWindow="0" windowWidth="28800" windowHeight="12435" firstSheet="2" activeTab="2"/>
  </bookViews>
  <sheets>
    <sheet name="RESUMO (2)" sheetId="17" state="hidden" r:id="rId1"/>
    <sheet name="ÍNDICE" sheetId="22" state="hidden" r:id="rId2"/>
    <sheet name="ORÇAMENTO" sheetId="6" r:id="rId3"/>
    <sheet name="CRONOGRAMA" sheetId="7" state="hidden" r:id="rId4"/>
    <sheet name="MOBILIZAÇÃO der 02" sheetId="19" state="hidden" r:id="rId5"/>
    <sheet name="MOBILIZAÇÃO der 01" sheetId="24" state="hidden" r:id="rId6"/>
    <sheet name="MOB SADA 02" sheetId="26" state="hidden" r:id="rId7"/>
    <sheet name="AUX" sheetId="16" state="hidden" r:id="rId8"/>
    <sheet name="MOB SADA 03" sheetId="28" state="hidden" r:id="rId9"/>
    <sheet name="MOBILIZAÇÃOO" sheetId="29" state="hidden" r:id="rId10"/>
    <sheet name="asf 01" sheetId="30" state="hidden" r:id="rId11"/>
    <sheet name="ESCALA MÃO-DE-OBRA" sheetId="23" state="hidden" r:id="rId12"/>
    <sheet name="MOBILIZAÇÃO" sheetId="10" state="hidden" r:id="rId13"/>
    <sheet name="BDI DIF" sheetId="15" state="hidden" r:id="rId14"/>
    <sheet name="BDI DIF." sheetId="5" state="hidden" r:id="rId15"/>
    <sheet name="LEIS SOCIAIS" sheetId="3" state="hidden" r:id="rId16"/>
    <sheet name="LEIS SOCIAIS 114,54" sheetId="27" state="hidden" r:id="rId17"/>
    <sheet name="LEIS SOCIAIS 111,86" sheetId="18" state="hidden" r:id="rId18"/>
    <sheet name="LEIS SOCIAIS SICRO" sheetId="25" state="hidden" r:id="rId19"/>
  </sheets>
  <externalReferences>
    <externalReference r:id="rId20"/>
    <externalReference r:id="rId21"/>
    <externalReference r:id="rId22"/>
  </externalReferences>
  <definedNames>
    <definedName name="_xlnm.Print_Area" localSheetId="10">'asf 01'!$A$1:$J$211</definedName>
    <definedName name="_xlnm.Print_Area" localSheetId="7">AUX!$A$1:$J$242</definedName>
    <definedName name="_xlnm.Print_Area" localSheetId="13">'BDI DIF'!$A$1:$L$47</definedName>
    <definedName name="_xlnm.Print_Area" localSheetId="14">'BDI DIF.'!$A$1:$L$46</definedName>
    <definedName name="_xlnm.Print_Area" localSheetId="3">CRONOGRAMA!$A$1:$G$27</definedName>
    <definedName name="_xlnm.Print_Area" localSheetId="11">'ESCALA MÃO-DE-OBRA'!$A$1:$E$18</definedName>
    <definedName name="_xlnm.Print_Area" localSheetId="1">ÍNDICE!$A$1:$J$20</definedName>
    <definedName name="_xlnm.Print_Area" localSheetId="15">'LEIS SOCIAIS'!$A$1:$F$47</definedName>
    <definedName name="_xlnm.Print_Area" localSheetId="17">'LEIS SOCIAIS 111,86'!$A$1:$F$48</definedName>
    <definedName name="_xlnm.Print_Area" localSheetId="16">'LEIS SOCIAIS 114,54'!$A$1:$F$47</definedName>
    <definedName name="_xlnm.Print_Area" localSheetId="18">'LEIS SOCIAIS SICRO'!$A$1:$AD$147</definedName>
    <definedName name="_xlnm.Print_Area" localSheetId="6">'MOB SADA 02'!$A$1:$I$40</definedName>
    <definedName name="_xlnm.Print_Area" localSheetId="8">'MOB SADA 03'!$A$1:$I$47</definedName>
    <definedName name="_xlnm.Print_Area" localSheetId="12">MOBILIZAÇÃO!$A$1:$G$22</definedName>
    <definedName name="_xlnm.Print_Area" localSheetId="5">'MOBILIZAÇÃO der 01'!$A$1:$H$45</definedName>
    <definedName name="_xlnm.Print_Area" localSheetId="4">'MOBILIZAÇÃO der 02'!$A$1:$H$39</definedName>
    <definedName name="_xlnm.Print_Area" localSheetId="9">MOBILIZAÇÃOO!$A$1:$N$26</definedName>
    <definedName name="_xlnm.Print_Area" localSheetId="2">ORÇAMENTO!$A$1:$J$345</definedName>
    <definedName name="_xlnm.Print_Area" localSheetId="0">'RESUMO (2)'!$A$1:$I$13</definedName>
    <definedName name="BDI">'[1]BDI SEM DES'!$C$29</definedName>
    <definedName name="Print_Area" localSheetId="14">'BDI DIF.'!$A$5:$L$46</definedName>
    <definedName name="_xlnm.Print_Titles" localSheetId="10">'asf 01'!$1:$6</definedName>
    <definedName name="_xlnm.Print_Titles" localSheetId="7">AUX!$1:$6</definedName>
    <definedName name="_xlnm.Print_Titles" localSheetId="3">CRONOGRAMA!$1:$7</definedName>
    <definedName name="_xlnm.Print_Titles" localSheetId="9">MOBILIZAÇÃOO!$1:$6</definedName>
    <definedName name="_xlnm.Print_Titles" localSheetId="2">ORÇAMENTO!$1:$7</definedName>
    <definedName name="tot">[2]Orçamento!$F$44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9" l="1"/>
  <c r="E16" i="29"/>
  <c r="H16" i="29" s="1"/>
  <c r="K16" i="29" s="1"/>
  <c r="M16" i="29" s="1"/>
  <c r="L11" i="29"/>
  <c r="L12" i="29" s="1"/>
  <c r="H11" i="29"/>
  <c r="K11" i="29" s="1"/>
  <c r="H12" i="29"/>
  <c r="K12" i="29" s="1"/>
  <c r="H10" i="29"/>
  <c r="K10" i="29" s="1"/>
  <c r="M10" i="29" s="1"/>
  <c r="C37" i="28"/>
  <c r="E41" i="28" s="1"/>
  <c r="E28" i="28"/>
  <c r="E30" i="28" s="1"/>
  <c r="C20" i="28"/>
  <c r="C25" i="28" s="1"/>
  <c r="D41" i="28" s="1"/>
  <c r="A46" i="28"/>
  <c r="A7" i="28"/>
  <c r="E17" i="29" l="1"/>
  <c r="H17" i="29" s="1"/>
  <c r="K17" i="29" s="1"/>
  <c r="M17" i="29" s="1"/>
  <c r="E18" i="29"/>
  <c r="H18" i="29" s="1"/>
  <c r="K18" i="29" s="1"/>
  <c r="M18" i="29" s="1"/>
  <c r="M12" i="29"/>
  <c r="M11" i="29"/>
  <c r="F41" i="28"/>
  <c r="E29" i="28"/>
  <c r="F29" i="28" s="1"/>
  <c r="H29" i="28" s="1"/>
  <c r="F28" i="28"/>
  <c r="M19" i="29" l="1"/>
  <c r="M13" i="29"/>
  <c r="H28" i="28"/>
  <c r="F30" i="28"/>
  <c r="H30" i="28" s="1"/>
  <c r="M22" i="29" l="1"/>
  <c r="H31" i="28"/>
  <c r="E42" i="28" s="1"/>
  <c r="F42" i="28" s="1"/>
  <c r="F44" i="28" s="1"/>
  <c r="F45" i="28" s="1"/>
  <c r="C45" i="27" l="1"/>
  <c r="F43" i="27"/>
  <c r="E43" i="27"/>
  <c r="D43" i="27"/>
  <c r="D45" i="27" s="1"/>
  <c r="C43" i="27"/>
  <c r="F39" i="27"/>
  <c r="E39" i="27"/>
  <c r="D39" i="27"/>
  <c r="C39" i="27"/>
  <c r="F32" i="27"/>
  <c r="E32" i="27"/>
  <c r="D32" i="27"/>
  <c r="C32" i="27"/>
  <c r="F20" i="27"/>
  <c r="E20" i="27"/>
  <c r="D20" i="27"/>
  <c r="C20" i="27"/>
  <c r="A46" i="27"/>
  <c r="N42" i="27"/>
  <c r="M42" i="27"/>
  <c r="N41" i="27"/>
  <c r="M41" i="27"/>
  <c r="N38" i="27"/>
  <c r="M38" i="27"/>
  <c r="N37" i="27"/>
  <c r="M37" i="27"/>
  <c r="N36" i="27"/>
  <c r="M36" i="27"/>
  <c r="N35" i="27"/>
  <c r="M35" i="27"/>
  <c r="N34" i="27"/>
  <c r="M34" i="27"/>
  <c r="N31" i="27"/>
  <c r="M31" i="27"/>
  <c r="N30" i="27"/>
  <c r="M30" i="27"/>
  <c r="N29" i="27"/>
  <c r="M29" i="27"/>
  <c r="N28" i="27"/>
  <c r="M28" i="27"/>
  <c r="N27" i="27"/>
  <c r="M27" i="27"/>
  <c r="N26" i="27"/>
  <c r="M26" i="27"/>
  <c r="N25" i="27"/>
  <c r="M25" i="27"/>
  <c r="N24" i="27"/>
  <c r="M24" i="27"/>
  <c r="N23" i="27"/>
  <c r="M23" i="27"/>
  <c r="N22" i="27"/>
  <c r="M22" i="27"/>
  <c r="N19" i="27"/>
  <c r="M19" i="27"/>
  <c r="N18" i="27"/>
  <c r="M18" i="27"/>
  <c r="N17" i="27"/>
  <c r="M17" i="27"/>
  <c r="N16" i="27"/>
  <c r="M16" i="27"/>
  <c r="N15" i="27"/>
  <c r="M15" i="27"/>
  <c r="N14" i="27"/>
  <c r="M14" i="27"/>
  <c r="N13" i="27"/>
  <c r="M13" i="27"/>
  <c r="N12" i="27"/>
  <c r="M12" i="27"/>
  <c r="N11" i="27"/>
  <c r="M11" i="27"/>
  <c r="E45" i="27" l="1"/>
  <c r="F45" i="27"/>
  <c r="A7" i="26" l="1"/>
  <c r="F37" i="26"/>
  <c r="C31" i="26"/>
  <c r="E34" i="26" s="1"/>
  <c r="E24" i="26"/>
  <c r="F24" i="26" s="1"/>
  <c r="G24" i="26" s="1"/>
  <c r="E23" i="26"/>
  <c r="F23" i="26" s="1"/>
  <c r="G23" i="26" s="1"/>
  <c r="F22" i="26"/>
  <c r="G22" i="26" s="1"/>
  <c r="E22" i="26"/>
  <c r="C15" i="26"/>
  <c r="C19" i="26" s="1"/>
  <c r="D34" i="26" s="1"/>
  <c r="A7" i="24"/>
  <c r="A39" i="26"/>
  <c r="D30" i="24"/>
  <c r="C37" i="24"/>
  <c r="E41" i="24" s="1"/>
  <c r="E29" i="24"/>
  <c r="E30" i="24" s="1"/>
  <c r="C20" i="24"/>
  <c r="C25" i="24" s="1"/>
  <c r="D41" i="24" s="1"/>
  <c r="I22" i="26" l="1"/>
  <c r="I23" i="26"/>
  <c r="I24" i="26"/>
  <c r="F34" i="26"/>
  <c r="E28" i="24"/>
  <c r="F28" i="24" s="1"/>
  <c r="H28" i="24" s="1"/>
  <c r="F30" i="24"/>
  <c r="H30" i="24" s="1"/>
  <c r="F29" i="24"/>
  <c r="H29" i="24" s="1"/>
  <c r="F41" i="24"/>
  <c r="I25" i="26" l="1"/>
  <c r="E35" i="26" s="1"/>
  <c r="F35" i="26" s="1"/>
  <c r="F36" i="26" s="1"/>
  <c r="F38" i="26" s="1"/>
  <c r="H31" i="24"/>
  <c r="E42" i="24" s="1"/>
  <c r="F42" i="24" s="1"/>
  <c r="F43" i="24" s="1"/>
  <c r="M30" i="24"/>
  <c r="I17" i="23" l="1"/>
  <c r="A44" i="24" l="1"/>
  <c r="A146" i="25"/>
  <c r="A18" i="23"/>
  <c r="A7" i="19"/>
  <c r="C28" i="19" l="1"/>
  <c r="F13" i="19"/>
  <c r="C30" i="19"/>
  <c r="E34" i="19" s="1"/>
  <c r="D21" i="19"/>
  <c r="D22" i="19" s="1"/>
  <c r="C16" i="19"/>
  <c r="A38" i="19"/>
  <c r="D14" i="19" l="1"/>
  <c r="A47" i="18"/>
  <c r="F44" i="18"/>
  <c r="E44" i="18"/>
  <c r="F40" i="18"/>
  <c r="E40" i="18"/>
  <c r="F33" i="18"/>
  <c r="E33" i="18"/>
  <c r="F21" i="18"/>
  <c r="E21" i="18"/>
  <c r="F14" i="19" l="1"/>
  <c r="D15" i="19"/>
  <c r="F46" i="18"/>
  <c r="E46" i="18"/>
  <c r="H10" i="17"/>
  <c r="H11" i="17"/>
  <c r="H9" i="17"/>
  <c r="H7" i="17"/>
  <c r="B7" i="10"/>
  <c r="A7" i="10"/>
  <c r="G12" i="10"/>
  <c r="D13" i="10"/>
  <c r="G13" i="10" s="1"/>
  <c r="J43" i="15"/>
  <c r="J37" i="15"/>
  <c r="J34" i="15"/>
  <c r="J31" i="15"/>
  <c r="J28" i="15"/>
  <c r="J25" i="15"/>
  <c r="F43" i="3"/>
  <c r="E43" i="3"/>
  <c r="F39" i="3"/>
  <c r="E39" i="3"/>
  <c r="F32" i="3"/>
  <c r="E32" i="3"/>
  <c r="F20" i="3"/>
  <c r="E20" i="3"/>
  <c r="N42" i="3"/>
  <c r="M42" i="3"/>
  <c r="N41" i="3"/>
  <c r="M41" i="3"/>
  <c r="N38" i="3"/>
  <c r="M38" i="3"/>
  <c r="N37" i="3"/>
  <c r="M37" i="3"/>
  <c r="N36" i="3"/>
  <c r="M36" i="3"/>
  <c r="N35" i="3"/>
  <c r="M35" i="3"/>
  <c r="N34" i="3"/>
  <c r="M34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12" i="3"/>
  <c r="N13" i="3"/>
  <c r="N14" i="3"/>
  <c r="N15" i="3"/>
  <c r="N16" i="3"/>
  <c r="N17" i="3"/>
  <c r="N18" i="3"/>
  <c r="N19" i="3"/>
  <c r="N11" i="3"/>
  <c r="M12" i="3"/>
  <c r="M13" i="3"/>
  <c r="M14" i="3"/>
  <c r="M15" i="3"/>
  <c r="M16" i="3"/>
  <c r="M17" i="3"/>
  <c r="M18" i="3"/>
  <c r="M19" i="3"/>
  <c r="M11" i="3"/>
  <c r="F15" i="19" l="1"/>
  <c r="F16" i="19" s="1"/>
  <c r="D34" i="19" s="1"/>
  <c r="F34" i="19" s="1"/>
  <c r="E20" i="19"/>
  <c r="E45" i="3"/>
  <c r="F45" i="3"/>
  <c r="I7" i="17"/>
  <c r="A241" i="16"/>
  <c r="D47" i="15"/>
  <c r="P46" i="15"/>
  <c r="F20" i="19" l="1"/>
  <c r="H20" i="19" s="1"/>
  <c r="E21" i="19"/>
  <c r="G15" i="10"/>
  <c r="G16" i="10" s="1"/>
  <c r="F21" i="19" l="1"/>
  <c r="H21" i="19" s="1"/>
  <c r="Q21" i="19" s="1"/>
  <c r="E22" i="19"/>
  <c r="G17" i="10"/>
  <c r="A46" i="3"/>
  <c r="A21" i="10"/>
  <c r="D46" i="5"/>
  <c r="J42" i="5"/>
  <c r="J36" i="5"/>
  <c r="J33" i="5"/>
  <c r="J30" i="5"/>
  <c r="J27" i="5"/>
  <c r="J24" i="5"/>
  <c r="A4" i="5"/>
  <c r="A3" i="5"/>
  <c r="B2" i="5"/>
  <c r="A26" i="29" l="1"/>
  <c r="A211" i="30"/>
  <c r="A27" i="7"/>
  <c r="F22" i="19"/>
  <c r="H22" i="19" s="1"/>
  <c r="H23" i="19" s="1"/>
  <c r="E35" i="19" s="1"/>
  <c r="F35" i="19" s="1"/>
  <c r="F36" i="19" s="1"/>
  <c r="J44" i="5"/>
  <c r="P45" i="5"/>
  <c r="Q22" i="19" l="1"/>
</calcChain>
</file>

<file path=xl/sharedStrings.xml><?xml version="1.0" encoding="utf-8"?>
<sst xmlns="http://schemas.openxmlformats.org/spreadsheetml/2006/main" count="3896" uniqueCount="1612">
  <si>
    <t>CONSTRUTORA MORAES SANTOS EIRELI - EPP</t>
  </si>
  <si>
    <t>OBRA:</t>
  </si>
  <si>
    <t>* Para cálculo do BDI, será adotada a seguinte fórmula:</t>
  </si>
  <si>
    <t>BDI= (((1+AC+S+R+G)*(1+DF)*(1+L))/(1-I))-1</t>
  </si>
  <si>
    <t>INTERVALO ADMISSÍVEL</t>
  </si>
  <si>
    <t>Item componente do BDI</t>
  </si>
  <si>
    <t>Mínimo</t>
  </si>
  <si>
    <t>Médio</t>
  </si>
  <si>
    <t>Máximo</t>
  </si>
  <si>
    <t>Administração Central</t>
  </si>
  <si>
    <t>Seguro e Garantia</t>
  </si>
  <si>
    <t>Risco</t>
  </si>
  <si>
    <t>Despesas Financeiras</t>
  </si>
  <si>
    <t>Lucro</t>
  </si>
  <si>
    <t>Tributos (soma dos itens CONFINS, ISS e PIS)</t>
  </si>
  <si>
    <t>Conforme legislação específica</t>
  </si>
  <si>
    <t>ITEM</t>
  </si>
  <si>
    <t>DISCRIMINAÇÃO</t>
  </si>
  <si>
    <t>(%)</t>
  </si>
  <si>
    <t>AC</t>
  </si>
  <si>
    <t>ADMINISTRAÇÃO CENTRAL</t>
  </si>
  <si>
    <t>TOTAL AC=</t>
  </si>
  <si>
    <t>DF</t>
  </si>
  <si>
    <t>DESPESAS FINANCEIRAS</t>
  </si>
  <si>
    <t>Despesas financeiras</t>
  </si>
  <si>
    <t>TOTAL DF=</t>
  </si>
  <si>
    <t>SEGUROS e GARANTIAS</t>
  </si>
  <si>
    <t>Seguros e Garantias</t>
  </si>
  <si>
    <t>TOTAL S+G=</t>
  </si>
  <si>
    <t>R</t>
  </si>
  <si>
    <t>RISCOS</t>
  </si>
  <si>
    <t xml:space="preserve">Riscos </t>
  </si>
  <si>
    <t>TOTAL R=</t>
  </si>
  <si>
    <t>L</t>
  </si>
  <si>
    <t>LUCRO</t>
  </si>
  <si>
    <t>TOTAL L=</t>
  </si>
  <si>
    <t>I</t>
  </si>
  <si>
    <t>TRIBUTOS</t>
  </si>
  <si>
    <t>PIS</t>
  </si>
  <si>
    <t>ISSQN</t>
  </si>
  <si>
    <t>COFINS</t>
  </si>
  <si>
    <t>INSS</t>
  </si>
  <si>
    <t>TOTAL I=</t>
  </si>
  <si>
    <t>TOTAL (BDI)=</t>
  </si>
  <si>
    <t>COMPOSIÇÃO DE BDI DIFERENCIADO (%)</t>
  </si>
  <si>
    <t xml:space="preserve">S e G </t>
  </si>
  <si>
    <t>DETALHAMENTO DOS ENCARGOS SOCIAIS (%)</t>
  </si>
  <si>
    <t>COM DESONERAÇÃO</t>
  </si>
  <si>
    <t>SEM DESONERAÇÃO</t>
  </si>
  <si>
    <t>HORISTA %</t>
  </si>
  <si>
    <t>MENSALISTA%</t>
  </si>
  <si>
    <t>MENSALISTA %</t>
  </si>
  <si>
    <t>GRUPO A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</si>
  <si>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</si>
  <si>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</si>
  <si>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</si>
  <si>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</si>
  <si>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</si>
  <si>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</si>
  <si>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</si>
  <si>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</si>
  <si>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</si>
  <si>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</si>
  <si>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</si>
  <si>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</si>
  <si>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</si>
  <si>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</si>
  <si>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</si>
  <si>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</si>
  <si>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</si>
  <si>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</si>
  <si>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</si>
  <si>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</si>
  <si>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</si>
  <si>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</si>
  <si>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-</t>
  </si>
  <si>
    <t>B2</t>
  </si>
  <si>
    <t>Feriados</t>
  </si>
  <si>
    <t>B3</t>
  </si>
  <si>
    <t>Auxílio-enfermidade</t>
  </si>
  <si>
    <t>B4</t>
  </si>
  <si>
    <t>13° salário</t>
  </si>
  <si>
    <t>B5</t>
  </si>
  <si>
    <t>Licença-paternidade</t>
  </si>
  <si>
    <t>B6</t>
  </si>
  <si>
    <t>Faltas Justificadas</t>
  </si>
  <si>
    <t>B7</t>
  </si>
  <si>
    <t>Dias de chuva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</si>
  <si>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</si>
  <si>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</si>
  <si>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</si>
  <si>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</si>
  <si>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</si>
  <si>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</si>
  <si>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</si>
  <si>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 xml:space="preserve">Total 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</si>
  <si>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</si>
  <si>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</si>
  <si>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</si>
  <si>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</si>
  <si>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</si>
  <si>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</si>
  <si>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</si>
  <si>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</si>
  <si>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</si>
  <si>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</si>
  <si>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</si>
  <si>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</si>
  <si>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</si>
  <si>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</si>
  <si>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A sobre B</t>
  </si>
  <si>
    <t>D2</t>
  </si>
  <si>
    <t>Reincidência de Grupo A sobre Aviso Prévio Trabalhado e Reincidência do FGTS sobre Aviso Prévio Indenizado</t>
  </si>
  <si>
    <t>D</t>
  </si>
  <si>
    <t>T O T A L (%)</t>
  </si>
  <si>
    <t>TECNIC CONSTRUTORA LTDA</t>
  </si>
  <si>
    <t>OBJETO:</t>
  </si>
  <si>
    <t>DATA BASE:</t>
  </si>
  <si>
    <t>INFORMAÇÕES:</t>
  </si>
  <si>
    <t>Item</t>
  </si>
  <si>
    <t>Descrição</t>
  </si>
  <si>
    <t>Código</t>
  </si>
  <si>
    <t>Banco</t>
  </si>
  <si>
    <t>Tipo</t>
  </si>
  <si>
    <t>Und</t>
  </si>
  <si>
    <t>Quant.</t>
  </si>
  <si>
    <t>Valor Unit</t>
  </si>
  <si>
    <t>Composição</t>
  </si>
  <si>
    <t>Próprio</t>
  </si>
  <si>
    <t>Composição Auxiliar</t>
  </si>
  <si>
    <t xml:space="preserve"> 94962 </t>
  </si>
  <si>
    <t>SINAPI</t>
  </si>
  <si>
    <t>CONCRETO MAGRO PARA LASTRO, TRAÇO 1:4,5:4,5 (EM MASSA SECA DE CIMENTO/ AREIA MÉDIA/ BRITA 1) - PREPARO MECÂNICO COM BETONEIRA 400 L. AF_05/2021</t>
  </si>
  <si>
    <t>FUES - FUNDAÇÕES E ESTRUTURAS</t>
  </si>
  <si>
    <t>m³</t>
  </si>
  <si>
    <t>H</t>
  </si>
  <si>
    <t>Insumo</t>
  </si>
  <si>
    <t>Material</t>
  </si>
  <si>
    <t>m²</t>
  </si>
  <si>
    <t>M</t>
  </si>
  <si>
    <t>KG</t>
  </si>
  <si>
    <t>MO sem LS =&gt;</t>
  </si>
  <si>
    <t>LS =&gt;</t>
  </si>
  <si>
    <t>MO com LS =&gt;</t>
  </si>
  <si>
    <t>Valor do BDI =&gt;</t>
  </si>
  <si>
    <t>Valor com BDI =&gt;</t>
  </si>
  <si>
    <t>UND</t>
  </si>
  <si>
    <t>Equipamento</t>
  </si>
  <si>
    <t>UN</t>
  </si>
  <si>
    <t xml:space="preserve"> 2.1 </t>
  </si>
  <si>
    <t>Mão de Obra</t>
  </si>
  <si>
    <t>CHOR - CUSTOS HORÁRIOS DE MÁQUINAS E EQUIPAMENTOS</t>
  </si>
  <si>
    <t>CHP</t>
  </si>
  <si>
    <t>CHI</t>
  </si>
  <si>
    <t>Composições Auxiliares</t>
  </si>
  <si>
    <t xml:space="preserve"> 88830 </t>
  </si>
  <si>
    <t xml:space="preserve"> 88831 </t>
  </si>
  <si>
    <t xml:space="preserve"> 88826 </t>
  </si>
  <si>
    <t xml:space="preserve"> 88827 </t>
  </si>
  <si>
    <t xml:space="preserve"> 88828 </t>
  </si>
  <si>
    <t xml:space="preserve"> 88829 </t>
  </si>
  <si>
    <t xml:space="preserve"> 00010535 </t>
  </si>
  <si>
    <t>BETONEIRA CAPACIDADE NOMINAL 400 L, CAPACIDADE DE MISTURA  280 L, MOTOR ELETRICO TRIFASICO 220/380 V POTENCIA 2 CV, SEM CARREGADOR</t>
  </si>
  <si>
    <t xml:space="preserve"> 00002705 </t>
  </si>
  <si>
    <t>ENERGIA ELETRICA ATE 2000 KWH INDUSTRIAL, SEM DEMANDA</t>
  </si>
  <si>
    <t>Composições Analíticas com Preço Unitário</t>
  </si>
  <si>
    <t>Orçamento Sintético</t>
  </si>
  <si>
    <t>Peso (%)</t>
  </si>
  <si>
    <t xml:space="preserve"> 2 </t>
  </si>
  <si>
    <t>Total sem BDI</t>
  </si>
  <si>
    <t>Total do BDI</t>
  </si>
  <si>
    <t>Total Geral</t>
  </si>
  <si>
    <t>Cronograma Físico e Financeiro</t>
  </si>
  <si>
    <t>Total Por Etapa</t>
  </si>
  <si>
    <t>30 DIAS</t>
  </si>
  <si>
    <t>60 DIAS</t>
  </si>
  <si>
    <t>Porcentagem</t>
  </si>
  <si>
    <t>Custo</t>
  </si>
  <si>
    <t>Porcentagem Acumulado</t>
  </si>
  <si>
    <t>Custo Acumulado</t>
  </si>
  <si>
    <t>Planilha Orçamentária Resumida</t>
  </si>
  <si>
    <t>COMPOSIÇÕES ANALITICAS COM PREÇO UNITÁRIO</t>
  </si>
  <si>
    <t>ÍTEM</t>
  </si>
  <si>
    <t>EQUIPAMENTOS</t>
  </si>
  <si>
    <t>QUANT.</t>
  </si>
  <si>
    <t>DISTÂNCIA (Km)</t>
  </si>
  <si>
    <t>Nº DE VIAGENS</t>
  </si>
  <si>
    <t>CUSTO HORÁRIO DE TRANSPORTE</t>
  </si>
  <si>
    <t>CUSTO HORÁRIO</t>
  </si>
  <si>
    <t>1.0</t>
  </si>
  <si>
    <t>MOBILIZAÇÃO E DESMOBILIZAÇÃO DE EQUIPAMENTOS</t>
  </si>
  <si>
    <t>1.1</t>
  </si>
  <si>
    <t>Motoniveladora 125 HP</t>
  </si>
  <si>
    <t>1.2</t>
  </si>
  <si>
    <t xml:space="preserve"> Caminhão Basculante</t>
  </si>
  <si>
    <t>SUBTOTAL MOBILIZAÇÃO E DESMOBILIZAÇÃO DE EQUIPAMENTOS</t>
  </si>
  <si>
    <t>BDI: 20,73%</t>
  </si>
  <si>
    <t>TOTAL GERAL C/BDI</t>
  </si>
  <si>
    <t>V. UNIT</t>
  </si>
  <si>
    <t>LEIS SOCIAIS: 111,86% HORISTA 70,63% MENSALISTA | BDI PRINCIPAL: 20,73%</t>
  </si>
  <si>
    <t>DATA BASE: SINAPI 11/2021 | ORSE 11/2021</t>
  </si>
  <si>
    <t>UNID</t>
  </si>
  <si>
    <t>Distância de mobilização: 104,6 Km - Entre SIMPLICIO MENDES - PI a OEIRAS - PI
Preço do óleo diesel:R$ 3,83 / litros - SINAPI - 4221
Preço do transporte de equipamento: R$ 3,00 / km - ORSE - 03465</t>
  </si>
  <si>
    <t>CONTRATAÇÃO DE EMPRESA PARA EXECUTAR OS SERVIÇOS DE PAVIMENTAÇÃO EM PARALELEPIPEDO NO MUNICIPIO DE SIMPLICIO MENDES-PI.</t>
  </si>
  <si>
    <t xml:space="preserve"> PAVIMENTAÇÃO DE VIAS</t>
  </si>
  <si>
    <t>TERESINA (PI), 06 DE ABRIL DE 2022</t>
  </si>
  <si>
    <t xml:space="preserve">CONTRATAÇÃO DE EMPRESA PARA EXECUTAR OS SERVIÇOS DE 19.584,66 M2 DE PAVIMENTAÇÃO EM PARALELEPIPEDO NA
LOCALIDADE NOVA CONTENTAS TRECHO 02, LOCALIDADE MATO ALTO NO MUNICIPIO DE COCAL-PI. </t>
  </si>
  <si>
    <t>Valor Unit Sem BDI</t>
  </si>
  <si>
    <t>Valor Unit Com BDI</t>
  </si>
  <si>
    <t>ENGENHEIRO CIVIL DE OBRA JUNIOR COM ENCARGOS COMPLEMENTARES</t>
  </si>
  <si>
    <t/>
  </si>
  <si>
    <t>DATA BASE: SINAPI 03/2022 | ORSE 03/2022</t>
  </si>
  <si>
    <t>LEIS SOCIAIS: 112,15% HORISTA 70,87% MENSALISTA | BDI PRINCIPAL: 22,00% | BDI DIF.: 11,10%</t>
  </si>
  <si>
    <t xml:space="preserve"> 2.2 </t>
  </si>
  <si>
    <t>ALMOXARIFE COM ENCARGOS COMPLEMENTARES</t>
  </si>
  <si>
    <t>KWH</t>
  </si>
  <si>
    <t>SEGUROS e GARANTIAS e RISCOS</t>
  </si>
  <si>
    <t>Seguros e Garantias e Riscos</t>
  </si>
  <si>
    <t>TOTAL S+G+R=</t>
  </si>
  <si>
    <t>S e G e R</t>
  </si>
  <si>
    <t>EDITAL Nº</t>
  </si>
  <si>
    <t xml:space="preserve">	MOBILIZAÇÃO E DESMOBILIZAÇÃO</t>
  </si>
  <si>
    <t>A - Equipamentos</t>
  </si>
  <si>
    <t>A1 - Equipamentos Pesados transportados pelo cavalo mecânico com reboque</t>
  </si>
  <si>
    <t>Quant</t>
  </si>
  <si>
    <t>E9540</t>
  </si>
  <si>
    <t>E9524</t>
  </si>
  <si>
    <t>Motoniveladora - (93 kw)</t>
  </si>
  <si>
    <t>E9762</t>
  </si>
  <si>
    <t xml:space="preserve">A2 - Equipamentos Leves </t>
  </si>
  <si>
    <t>Veloc. (km/h)</t>
  </si>
  <si>
    <t>Distância ida e
volta (km)</t>
  </si>
  <si>
    <t>Horas</t>
  </si>
  <si>
    <t>Custo Horário</t>
  </si>
  <si>
    <t>Valor</t>
  </si>
  <si>
    <t>E9579</t>
  </si>
  <si>
    <t>Caminhão Basculante - 10 m³ - 15 t (188 kw)</t>
  </si>
  <si>
    <t>E9571</t>
  </si>
  <si>
    <t>B1 - Cálculo do Preço por km do transporte comercial com cavalo mecânico com reboque</t>
  </si>
  <si>
    <t>Custo Operativo</t>
  </si>
  <si>
    <t>E9666</t>
  </si>
  <si>
    <t>R$/h</t>
  </si>
  <si>
    <t>Velocidade Média:</t>
  </si>
  <si>
    <t>km/h</t>
  </si>
  <si>
    <t>R$/km</t>
  </si>
  <si>
    <t>C - Mobilização e Desmobilização de equipamentos</t>
  </si>
  <si>
    <t>unidade</t>
  </si>
  <si>
    <t>Preço Unit.</t>
  </si>
  <si>
    <t>Transporte de Equipamentos pesados</t>
  </si>
  <si>
    <t>KM</t>
  </si>
  <si>
    <t>Trator sobre esteiras com lâmina - 127 kW</t>
  </si>
  <si>
    <t>Rolo compactador de pneus autopropelido de 27 t - 85 Kw</t>
  </si>
  <si>
    <t>E9605</t>
  </si>
  <si>
    <t>Caminhão tanque com capacidade de 10.000 l - 188 Kw</t>
  </si>
  <si>
    <t>Caminhão tanque com capacidade de 6.000 l - 136 kW</t>
  </si>
  <si>
    <t xml:space="preserve">Custo total = </t>
  </si>
  <si>
    <t>Cavalo Mecânico com Semi Reboque 30 t</t>
  </si>
  <si>
    <t xml:space="preserve">Transporte de Equipamentos Leves </t>
  </si>
  <si>
    <t>CONCORRÊNCIA Nº 004/2023 - (COPEL-DER/PI) | PROCESSO N° 00016.000196/2023-68</t>
  </si>
  <si>
    <t>EXECUÇÃO DOS SERVIÇOS DE RECUPERAÇÃO DE ESTRADA VICINAL NO MUNICÍPIO DE JAICÓS - PI, NOS SEGUINTES TRECHOS, TRECHO 01: LOCALIDADE CALDEIRÃO DO MEIO, LAGOA DO SABINO, FREIRINHA, LAGOA ACHADA (16,60 KM), TRECHO 02: LOC. PAU DO INXUI (6,00 KM), TRECHO 03: LOC. SERROTA – PARTE 1 (6,00 KM), TRECHO 04: LOC. SERROTA – PARTE 2 (4,60 KM), TRECHO 05: LOC. MORRO TRÊS IRMÃOS (3,00 KM), TRECHO 06: LOC. MORAIS PARTE 1 (7,10 KM), TRECHO 07: LOC. MORAIS PARTE 2 (1,00 KM), TRECHO 08: LOC. MORAIS PARTE 3 (5,70 KM), TRECHO 09: LOC. CHAPADA DO BARREIRO (10,14 KM), TRECHO 10: LOC. DOS SAMPAIOS (4,79 KM), TRECHO 11: LOC. CHAPADA ANTÔNIO LO – PARTE 1 (8,23 KM), TRECHO 12: LOC. CHAPADA ANTÔNIO LO – PARTE 2 (3,02 KM), TRECHO 13: POV. GAMELEIRA – PARTE 1 (4,76 KM), TRECHO 14: POV. GAMELEIRA – PARTE 2 (1,60 KM), TRECHO 15: POV. GAMELEIRA – PARTE 3 (1,02 KM), TRECHO 16: POV. GAMELEIRA – PARTE 4 (1,40 KM), TRECHO 17: POV. MORRO DA PINICADA – PARTE 1 (10,62 KM), TRECHO 18: POV. MORRO DA PINICADA – PARTE 2 (1,57 KM), TRECHO 19: POV. MORRO LARANJA (1,54 KM), TRECHO 20: POV. MORRO VERMELHO (3,93 KM), TRECHO 21: POV. MORRO TANQUINHO (3,50 KM), COM EXTENSÃO TOTAL DE 106,12 KM.</t>
  </si>
  <si>
    <t xml:space="preserve">E9524 </t>
  </si>
  <si>
    <t xml:space="preserve">E9762 </t>
  </si>
  <si>
    <t>Trator sobre esteiras com lâmina - 127 Kw</t>
  </si>
  <si>
    <t>Quantidade</t>
  </si>
  <si>
    <t>Distância (km)</t>
  </si>
  <si>
    <t>Ida e Volta</t>
  </si>
  <si>
    <t>Total (km)</t>
  </si>
  <si>
    <t>Distância Total &gt;&gt;&gt;&gt;</t>
  </si>
  <si>
    <t>Custo horário</t>
  </si>
  <si>
    <t>Custo unitário por km:</t>
  </si>
  <si>
    <t>Custo Total (s/ BDI)</t>
  </si>
  <si>
    <t>SICRO3</t>
  </si>
  <si>
    <t>tkm</t>
  </si>
  <si>
    <t>Categoria Profissional</t>
  </si>
  <si>
    <t>ENCARREGADO GERAL DE OBRAS COM ENCARGOS COMPLEMENTARES</t>
  </si>
  <si>
    <t>VIGIA DIURNO COM ENCARGOS COMPLEMENTARES</t>
  </si>
  <si>
    <t>mês</t>
  </si>
  <si>
    <t>Veículo leve - 53 kW (sem motorista)</t>
  </si>
  <si>
    <t>Equipamentos</t>
  </si>
  <si>
    <t>Utilização</t>
  </si>
  <si>
    <t>Custo Operacional</t>
  </si>
  <si>
    <t>Operativa</t>
  </si>
  <si>
    <t>Improdutiva</t>
  </si>
  <si>
    <t>Custo Horário de Equipamentos =&gt;</t>
  </si>
  <si>
    <t>Salário Hora</t>
  </si>
  <si>
    <t>Custo Horário da Mão de Obra =&gt;</t>
  </si>
  <si>
    <t>Adc.M.O. - Ferramentas (0,0%) =&gt;</t>
  </si>
  <si>
    <t>Custo Horário de Execução =&gt;</t>
  </si>
  <si>
    <t>Fator de Influencia da Chuva - FIC =&gt;</t>
  </si>
  <si>
    <t>Custo do FIC =&gt;</t>
  </si>
  <si>
    <t>Produção de Equipe =&gt;</t>
  </si>
  <si>
    <t>Custo Unitário de Execução =&gt;</t>
  </si>
  <si>
    <t>Unidade</t>
  </si>
  <si>
    <t>Escavação e carga de material de jazida com escavadeira hidráulica de 1,56 m³</t>
  </si>
  <si>
    <t>Carga, manobra e descarga de agregados ou solos em caminhão basculante de 6 m³ - carga com escavadeira de 1,56 m³(exclusa) e descarga livre</t>
  </si>
  <si>
    <t>t</t>
  </si>
  <si>
    <t>Caminhão tanque com capacidade de 10.000 l - 188 kW</t>
  </si>
  <si>
    <t xml:space="preserve"> 5914353 </t>
  </si>
  <si>
    <t>E9506</t>
  </si>
  <si>
    <t>Caminhão basculante com capacidade de 6 m³ - 136 kW</t>
  </si>
  <si>
    <t xml:space="preserve"> 4016096 </t>
  </si>
  <si>
    <t>E9515</t>
  </si>
  <si>
    <t>Escavadeira hidráulica sobre esteiras com caçamba com capacidade de 1,56 m³ - 118 kW</t>
  </si>
  <si>
    <t xml:space="preserve"> 5914314 </t>
  </si>
  <si>
    <t>Transporte com caminhão basculante de 6 m³ - rodovia em leito natural</t>
  </si>
  <si>
    <t xml:space="preserve"> 5914329 </t>
  </si>
  <si>
    <t>Transporte com caminhão basculante de 6 m³ - rodovia em revestimento primário</t>
  </si>
  <si>
    <t xml:space="preserve"> 5914344 </t>
  </si>
  <si>
    <t>Transporte com caminhão basculante de 6 m³ - rodovia pavimentada</t>
  </si>
  <si>
    <t xml:space="preserve">LEIS SOCIAIS: 111,86% HORISTA 70,63% MENSALISTA | BDI PRINCIPAL: 23,31% </t>
  </si>
  <si>
    <t>DATA BASE: SINAPI 10/2022 | SICRO3 10/2022</t>
  </si>
  <si>
    <t>ESCALA SALARIAL DE MÃO-DE-OBRA (LEIS SOCIAIS) - PROPOSTA DE PREÇOS</t>
  </si>
  <si>
    <t>Salário Com Encargos Totais (R$)</t>
  </si>
  <si>
    <t>ÍNDICE</t>
  </si>
  <si>
    <t>DESCRIÇÃO</t>
  </si>
  <si>
    <t>CARTA PROPOSTA -------------------------------------------------------------------------------------------------------------------------------------------------------------------------------------------------------------------------------</t>
  </si>
  <si>
    <t>PLANILHA ORÇAMENTÁRIA RESUMIDA -------------------------------------------------------------------------------------------------------------------------------------------------------------------------------------------------</t>
  </si>
  <si>
    <t>ORÇAMENTO ---------------------------------------------------------------------------------------------------------------------------------------------------------------------------------------------------------------------------------------</t>
  </si>
  <si>
    <t>COMPOSIÇÃO DE PREÇO UNITÁRIO -----------------------------------------------------------------------------------------------------------------------------------------------------------------------------------------------------</t>
  </si>
  <si>
    <t>CRONOGRAMA ------------------------------------------------------------------------------------------------------------------------------------------------------------------------------------------------------------------------------------</t>
  </si>
  <si>
    <t>BONIFICAÇÃO E DESPESAS INDIRETAS – BDI --------------------------------------------------------------------------------------------------------------------------------------------------------------------------------------</t>
  </si>
  <si>
    <t>ESCALA SALARIAL DE MÃO DE OBRA --------------------------------------------------------------------------------------------------------------------------------------------------------------------------------------------------</t>
  </si>
  <si>
    <t>ENCARGOS SOCIAIS ----------------------------------------------------------------------------------------------------------------------------------------------------------------------------------------------------------------------------</t>
  </si>
  <si>
    <t>RELAÇÃO DOS EQUIPAMENTOS MÍNIMOS --------------------------------------------------------------------------------------------------------------------------------------------------------------------------------------------</t>
  </si>
  <si>
    <t>EXECUÇÃO DOS SERVIÇOS MELHORAMENTO DE ESTRADAS VICINAIS, COMPREENDENDO O TERRITÓRIO DE DESENVOLVIMENTO CHAPADA DAS MANGABEIRAS - TD11, QUE ABRANGE OS SEGUINTES TRECHOS: SEDE DO MUNICÍPIO DE RIACHO FRIO/LOCALIDADE SANTA MARTA - 35,00 KM; SEDE DO MUNICÍPIO DE RIACHO FRIO/LOCALIDADE CROATÁ - 14,20 KM; LOCALIDADE BARRA - 13,80 KM; LOCALIDADE BARRA/POVOADO SAQUINHO - 7,57 KM; E OUTROS.</t>
  </si>
  <si>
    <t>CONCORRÊNCIA Nº 018/2023 - (COPEL-DER/PI) | PROCESSO N° 00016.000388/2023-74</t>
  </si>
  <si>
    <t>E9577</t>
  </si>
  <si>
    <t>km</t>
  </si>
  <si>
    <t>Ida e Volta (2x) =</t>
  </si>
  <si>
    <t>Mobilização e Desmobilização =</t>
  </si>
  <si>
    <t xml:space="preserve">Distância total = </t>
  </si>
  <si>
    <t>Custo por km:</t>
  </si>
  <si>
    <t>Custo Total</t>
  </si>
  <si>
    <t>Engenheiro auxiliar</t>
  </si>
  <si>
    <t>Encarregado de terraplenagem</t>
  </si>
  <si>
    <t>Vigia</t>
  </si>
  <si>
    <t>Almoxarife</t>
  </si>
  <si>
    <t>Carpinteiro</t>
  </si>
  <si>
    <t>h</t>
  </si>
  <si>
    <t>Servente</t>
  </si>
  <si>
    <t>Jardineiro</t>
  </si>
  <si>
    <t>Trator agrícola sobre pneus - 77 kW</t>
  </si>
  <si>
    <t>P9824</t>
  </si>
  <si>
    <t>Operador de equipamento leve</t>
  </si>
  <si>
    <t>Operador de equipamento pesado</t>
  </si>
  <si>
    <t>CGCIT</t>
  </si>
  <si>
    <t>SISTEMA DE CUSTOS REFERENCIAIS DE OBRAS - SICRO</t>
  </si>
  <si>
    <t>DNIT</t>
  </si>
  <si>
    <t>Sem desoneração</t>
  </si>
  <si>
    <t>Unid.</t>
  </si>
  <si>
    <t>Encargos Sociais (%)</t>
  </si>
  <si>
    <t>Encargos Trabalhistas (%)</t>
  </si>
  <si>
    <t>Verbas Rescisórias (%)</t>
  </si>
  <si>
    <t>Reincidências (%)</t>
  </si>
  <si>
    <t>Total (%)</t>
  </si>
  <si>
    <t>P9801</t>
  </si>
  <si>
    <t>Ajudante</t>
  </si>
  <si>
    <t>P9802</t>
  </si>
  <si>
    <t>Ajudante especializado</t>
  </si>
  <si>
    <t>P9803</t>
  </si>
  <si>
    <t>P9804</t>
  </si>
  <si>
    <t>Apontador</t>
  </si>
  <si>
    <t>P9805</t>
  </si>
  <si>
    <t>Armador</t>
  </si>
  <si>
    <t>P9806</t>
  </si>
  <si>
    <t>Auxiliar administrativo</t>
  </si>
  <si>
    <t>P9807</t>
  </si>
  <si>
    <t>Bombeiro hidráulico</t>
  </si>
  <si>
    <t>P9808</t>
  </si>
  <si>
    <t>P9809</t>
  </si>
  <si>
    <t>Encarregado administrativo</t>
  </si>
  <si>
    <t>P9810</t>
  </si>
  <si>
    <t>Eletricista</t>
  </si>
  <si>
    <t>P9811</t>
  </si>
  <si>
    <t>Encarregado especializado</t>
  </si>
  <si>
    <t>P9812</t>
  </si>
  <si>
    <t>Engenheiro</t>
  </si>
  <si>
    <t>P9814</t>
  </si>
  <si>
    <t>Operacional</t>
  </si>
  <si>
    <t>P9815</t>
  </si>
  <si>
    <t>P9819</t>
  </si>
  <si>
    <t>Engenheiro supervisor</t>
  </si>
  <si>
    <t>P9821</t>
  </si>
  <si>
    <t>Pedreiro</t>
  </si>
  <si>
    <t>P9822</t>
  </si>
  <si>
    <t>Pintor</t>
  </si>
  <si>
    <t>P9823</t>
  </si>
  <si>
    <t>Serralheiro</t>
  </si>
  <si>
    <t>P9825</t>
  </si>
  <si>
    <t>Soldador</t>
  </si>
  <si>
    <t>P9826</t>
  </si>
  <si>
    <t>Chefe setor de finanças</t>
  </si>
  <si>
    <t>P9827</t>
  </si>
  <si>
    <t>P9830</t>
  </si>
  <si>
    <t>Montador</t>
  </si>
  <si>
    <t>P9833</t>
  </si>
  <si>
    <t>Auxiliar de laboratório</t>
  </si>
  <si>
    <t>P9837</t>
  </si>
  <si>
    <t>Oceanógrafo</t>
  </si>
  <si>
    <t>P9840</t>
  </si>
  <si>
    <t>Encarregado geral</t>
  </si>
  <si>
    <t>P9842</t>
  </si>
  <si>
    <t>Faxineiro</t>
  </si>
  <si>
    <t>P9843</t>
  </si>
  <si>
    <t>P9845</t>
  </si>
  <si>
    <t>P9846</t>
  </si>
  <si>
    <t>Operador de equipamento especial</t>
  </si>
  <si>
    <t>P9847</t>
  </si>
  <si>
    <t>Perfurador de tubulão</t>
  </si>
  <si>
    <t>P9848</t>
  </si>
  <si>
    <t>Desenhista</t>
  </si>
  <si>
    <t>P9849</t>
  </si>
  <si>
    <t>Condutor maquinista fluvial</t>
  </si>
  <si>
    <t>P9850</t>
  </si>
  <si>
    <t>Copeiro</t>
  </si>
  <si>
    <t>P9851</t>
  </si>
  <si>
    <t>Médico do trabalho</t>
  </si>
  <si>
    <t>P9852</t>
  </si>
  <si>
    <t>Blaster</t>
  </si>
  <si>
    <t>P9853</t>
  </si>
  <si>
    <t>Pré-marcador</t>
  </si>
  <si>
    <t>P9854</t>
  </si>
  <si>
    <t>Recepcionista</t>
  </si>
  <si>
    <t>P9855</t>
  </si>
  <si>
    <t>Marinheiro de máquinas</t>
  </si>
  <si>
    <t>P9856</t>
  </si>
  <si>
    <t>Marinheiro de convés</t>
  </si>
  <si>
    <t>P9857</t>
  </si>
  <si>
    <t>Marinheiro de convés - mensalista</t>
  </si>
  <si>
    <t>P9858</t>
  </si>
  <si>
    <t>Laboratorista</t>
  </si>
  <si>
    <t>P9859</t>
  </si>
  <si>
    <t>Trabalhador de via</t>
  </si>
  <si>
    <t>P9861</t>
  </si>
  <si>
    <t>Selecionador de material pétreo</t>
  </si>
  <si>
    <t>P9864</t>
  </si>
  <si>
    <t>Engenheiro de segurança do trabalho</t>
  </si>
  <si>
    <t>P9866</t>
  </si>
  <si>
    <t>Motorista de caminhão</t>
  </si>
  <si>
    <t>P9867</t>
  </si>
  <si>
    <t>Técnico especializado - mensalista</t>
  </si>
  <si>
    <t>P9869</t>
  </si>
  <si>
    <t>Encarregado de obras de artes especiais</t>
  </si>
  <si>
    <t>P9870</t>
  </si>
  <si>
    <t>Motorista de veículo leve</t>
  </si>
  <si>
    <t>P9871</t>
  </si>
  <si>
    <t>Motorista de veículo especial</t>
  </si>
  <si>
    <t>P9875</t>
  </si>
  <si>
    <t>Encarregado de turma</t>
  </si>
  <si>
    <t>P9876</t>
  </si>
  <si>
    <t>Técnico de segurança do trabalho</t>
  </si>
  <si>
    <t>P9878</t>
  </si>
  <si>
    <t>Secretária</t>
  </si>
  <si>
    <t>P9880</t>
  </si>
  <si>
    <t>Piloto fluvial</t>
  </si>
  <si>
    <t>P9882</t>
  </si>
  <si>
    <t>Técnico especializado</t>
  </si>
  <si>
    <t>P9883</t>
  </si>
  <si>
    <t>Chefe do setor administrativo</t>
  </si>
  <si>
    <t>P9884</t>
  </si>
  <si>
    <t>P9885</t>
  </si>
  <si>
    <t>Frentista de túnel</t>
  </si>
  <si>
    <t>P9889</t>
  </si>
  <si>
    <t>Técnico da qualidade</t>
  </si>
  <si>
    <t>P9892</t>
  </si>
  <si>
    <t>Auxiliar de blaster</t>
  </si>
  <si>
    <t>P9893</t>
  </si>
  <si>
    <t>Encarregado de pavimentação</t>
  </si>
  <si>
    <t>P9896</t>
  </si>
  <si>
    <t>Porteiro</t>
  </si>
  <si>
    <t>P9897</t>
  </si>
  <si>
    <t>Técnico de meio ambiente</t>
  </si>
  <si>
    <t>P9900</t>
  </si>
  <si>
    <t>Comprador</t>
  </si>
  <si>
    <t>P9901</t>
  </si>
  <si>
    <t>Encarregado de superestrutura ferroviária</t>
  </si>
  <si>
    <t>P9903</t>
  </si>
  <si>
    <t>Auxiliar técnico</t>
  </si>
  <si>
    <t>P9907</t>
  </si>
  <si>
    <t>Comandante de longo curso</t>
  </si>
  <si>
    <t>P9908</t>
  </si>
  <si>
    <t>Imediato</t>
  </si>
  <si>
    <t>P9909</t>
  </si>
  <si>
    <t>Oficial de náutica</t>
  </si>
  <si>
    <t>P9910</t>
  </si>
  <si>
    <t>Oficial de máquinas</t>
  </si>
  <si>
    <t>P9913</t>
  </si>
  <si>
    <t>Draguista</t>
  </si>
  <si>
    <t>P9915</t>
  </si>
  <si>
    <t>Maquinista</t>
  </si>
  <si>
    <t>P9916</t>
  </si>
  <si>
    <t>Encarregado de conservação rodoviária</t>
  </si>
  <si>
    <t>P9920</t>
  </si>
  <si>
    <t>Mestre fluvial</t>
  </si>
  <si>
    <t>P9921</t>
  </si>
  <si>
    <t>Mergulhador raso autônomo de emergência</t>
  </si>
  <si>
    <t>P9922</t>
  </si>
  <si>
    <t>Mergulhador raso dependente de emergência</t>
  </si>
  <si>
    <t>P9924</t>
  </si>
  <si>
    <t>Mergulhador raso dependente</t>
  </si>
  <si>
    <t>P9925</t>
  </si>
  <si>
    <t>Mergulhador raso autônomo</t>
  </si>
  <si>
    <t>P9926</t>
  </si>
  <si>
    <t>Mergulhador raso auxiliar de superfície</t>
  </si>
  <si>
    <t>P9927</t>
  </si>
  <si>
    <t>Frentista de túnel com periculosidade</t>
  </si>
  <si>
    <t>P9930</t>
  </si>
  <si>
    <t>Eletricista com periculosidade</t>
  </si>
  <si>
    <t>P9931</t>
  </si>
  <si>
    <t>Operador de equipamento de mergulho</t>
  </si>
  <si>
    <t>P9932</t>
  </si>
  <si>
    <t>Operador de equipamento pesado com periculosidade</t>
  </si>
  <si>
    <t>P9933</t>
  </si>
  <si>
    <t>Supervisor de mergulho raso</t>
  </si>
  <si>
    <t>P9934</t>
  </si>
  <si>
    <t>Motorista de veículo especial com periculosidade</t>
  </si>
  <si>
    <t>P9938</t>
  </si>
  <si>
    <t>Operador de equipamento leve com periculosidade</t>
  </si>
  <si>
    <t>P9939</t>
  </si>
  <si>
    <t>Operador de equipamento leve com insalubridade</t>
  </si>
  <si>
    <t>P9942</t>
  </si>
  <si>
    <t>Marinheiro de convés com periculosidade</t>
  </si>
  <si>
    <t>P9944</t>
  </si>
  <si>
    <t>Operador de equipamento especial com periculosidade</t>
  </si>
  <si>
    <t>P9946</t>
  </si>
  <si>
    <t>P9947</t>
  </si>
  <si>
    <t>Técnico florestal</t>
  </si>
  <si>
    <t>P9948</t>
  </si>
  <si>
    <t>Motorista de veículo leve - mensalista</t>
  </si>
  <si>
    <t>P9949</t>
  </si>
  <si>
    <t>Topógrafo</t>
  </si>
  <si>
    <t>P9950</t>
  </si>
  <si>
    <t>Auxiliar de topografia</t>
  </si>
  <si>
    <t>P9951</t>
  </si>
  <si>
    <t>Médico de câmara hiperbárica</t>
  </si>
  <si>
    <t>P9952</t>
  </si>
  <si>
    <t>Pedreiro - mensalista</t>
  </si>
  <si>
    <t>P9953</t>
  </si>
  <si>
    <t>Eletricista - mensalista</t>
  </si>
  <si>
    <t>P9954</t>
  </si>
  <si>
    <t>Servente - mensalista</t>
  </si>
  <si>
    <t>P9955</t>
  </si>
  <si>
    <t>Engenheiro chefe</t>
  </si>
  <si>
    <t>P9956</t>
  </si>
  <si>
    <t>Motorista de caminhão com periculosidade</t>
  </si>
  <si>
    <t>P9972</t>
  </si>
  <si>
    <t>Técnico de batimetria</t>
  </si>
  <si>
    <t>Legenda:</t>
  </si>
  <si>
    <t>CONSIDERAÇÕES SOBRE O USO DOS DADOS DESTA PLANILHA:</t>
  </si>
  <si>
    <t>Classificação</t>
  </si>
  <si>
    <t>Parcela</t>
  </si>
  <si>
    <t>Grupo A - Encargos Sociais (%)</t>
  </si>
  <si>
    <t>Previdência Social</t>
  </si>
  <si>
    <t>SESC ou SESI</t>
  </si>
  <si>
    <t>SENAI / SEBRAE</t>
  </si>
  <si>
    <t>Seguro Contra Risco e Acidente de Trabalho</t>
  </si>
  <si>
    <t>FAE - Financiamento de Aposentadoria Especial</t>
  </si>
  <si>
    <t>Grupo B - Encargos Trabalhistas (%)</t>
  </si>
  <si>
    <t>Férias Gozadas + 1/3</t>
  </si>
  <si>
    <t>Auxílio Enfermidade</t>
  </si>
  <si>
    <t>Licença Paternidade</t>
  </si>
  <si>
    <t>13° Salário</t>
  </si>
  <si>
    <t>Férias sobre Licença Maternidade</t>
  </si>
  <si>
    <t>Reciclagem Tecnológica</t>
  </si>
  <si>
    <t>Grupo C - Verbas Rescisórias (%)</t>
  </si>
  <si>
    <t>Depósito por Rescisão Sem Justa Causa</t>
  </si>
  <si>
    <t>Grupo D - Reincidências (%)</t>
  </si>
  <si>
    <t>Reincidência de A sobre Aviso Prévio Trabalhado + Reincidência de FGTS sobre Aviso Prévio Indenizado</t>
  </si>
  <si>
    <t>DATA BASE: SINAPI 04/2023 | SICRO3 04/2023</t>
  </si>
  <si>
    <t xml:space="preserve">Distância (Teresina/PI - Local da Obra) = </t>
  </si>
  <si>
    <t>Não incide</t>
  </si>
  <si>
    <t>E9576</t>
  </si>
  <si>
    <t>Escavadeira Hidráulica de longo alcance sobre esteiras (103 kw)</t>
  </si>
  <si>
    <t xml:space="preserve"> P9946 </t>
  </si>
  <si>
    <t xml:space="preserve"> P9884 </t>
  </si>
  <si>
    <t xml:space="preserve"> P9827 </t>
  </si>
  <si>
    <t xml:space="preserve"> P9803 </t>
  </si>
  <si>
    <t xml:space="preserve"> P9808 </t>
  </si>
  <si>
    <t xml:space="preserve"> P9824 </t>
  </si>
  <si>
    <t xml:space="preserve"> P9815 </t>
  </si>
  <si>
    <t xml:space="preserve"> P9843 </t>
  </si>
  <si>
    <t xml:space="preserve"> P9845 </t>
  </si>
  <si>
    <t>Repouso Semanal Remunerado - Domingos</t>
  </si>
  <si>
    <t xml:space="preserve">LEIS SOCIAIS: PLANILHA ANEXO | BDI PRINCIPAL: 23,62% </t>
  </si>
  <si>
    <t xml:space="preserve"> 00000370 </t>
  </si>
  <si>
    <t>AREIA MEDIA - POSTO JAZIDA/FORNECEDOR (RETIRADO NA JAZIDA, SEM TRANSPORTE)</t>
  </si>
  <si>
    <t xml:space="preserve"> 00001379 </t>
  </si>
  <si>
    <t>CIMENTO PORTLAND COMPOSTO CP II-32</t>
  </si>
  <si>
    <t>100,0%</t>
  </si>
  <si>
    <t>Férias Indenizadas + 1/3</t>
  </si>
  <si>
    <t>DATA BASE: SINAPI 07/2023 | SICRO3 07/2023</t>
  </si>
  <si>
    <t xml:space="preserve"> 00004721 </t>
  </si>
  <si>
    <t>PEDRA BRITADA N. 1 (9,5 a 19 MM) POSTO PEDREIRA/FORNECEDOR, SEM FRETE</t>
  </si>
  <si>
    <t>CONTRATAÇÃO DE EMPRESA PARA EXECUÇÃO DOS SERVIÇOS DE RECUPERAÇÃO DE ESTRADA VICINAL ENTRE OS MUNICÍPIOS DE NAZÁRIA A DEMERVAL LOBÃO – PI, COM EXTENSÃO TOTAL DE 16,9 KM.</t>
  </si>
  <si>
    <t>CONCORRÊNCIA Nº 008/2024 (COPEL-DER/PI) | PROCESSO N° 00016.002143/2023-81</t>
  </si>
  <si>
    <t>E9541</t>
  </si>
  <si>
    <t>Trator de esteiras com lâmina - 259 kW</t>
  </si>
  <si>
    <t>Implantação e recuperação de 20,20 km de estradavicinal na zona rural de JOSÉ DE FREITAS-PI, no trecho do Povoado Graça a Comunidade Marcoscompreendendo os serviços preliminares, terraplenageme colocação de revesti mento primário.</t>
  </si>
  <si>
    <t>TOMADA DE PREÇO Nº 005/2023 | PROCESSO N° 00240.001410/2023</t>
  </si>
  <si>
    <t xml:space="preserve">LEIS SOCIAIS: PLANILHA ANEXO | BDI PRINCIPAL: 21,96% </t>
  </si>
  <si>
    <t xml:space="preserve"> 90777 </t>
  </si>
  <si>
    <t>SEDI - SERVIÇOS DIVERSOS</t>
  </si>
  <si>
    <t xml:space="preserve"> 90766 </t>
  </si>
  <si>
    <t xml:space="preserve"> 90776 </t>
  </si>
  <si>
    <t>ENCARREGADO GERAL COM ENCARGOS COMPLEMENTARES</t>
  </si>
  <si>
    <t xml:space="preserve"> 88316 </t>
  </si>
  <si>
    <t>SERVENTE COM ENCARGOS COMPLEMENTARES</t>
  </si>
  <si>
    <t xml:space="preserve"> 88262 </t>
  </si>
  <si>
    <t>CARPINTEIRO DE FORMAS COM ENCARGOS COMPLEMENTARES</t>
  </si>
  <si>
    <t xml:space="preserve"> 95392 </t>
  </si>
  <si>
    <t>CURSO DE CAPACITAÇÃO PARA ALMOXARIFE (ENCARGOS COMPLEMENTARES) - HORISTA</t>
  </si>
  <si>
    <t xml:space="preserve"> 00000253 </t>
  </si>
  <si>
    <t>ALMOXARIFE (HORISTA)</t>
  </si>
  <si>
    <t xml:space="preserve"> 00037372 </t>
  </si>
  <si>
    <t>EXAMES - HORISTA (COLETADO CAIXA - ENCARGOS COMPLEMENTARES)</t>
  </si>
  <si>
    <t>Outros</t>
  </si>
  <si>
    <t xml:space="preserve"> 00037373 </t>
  </si>
  <si>
    <t>SEGURO - HORISTA (COLETADO CAIXA - ENCARGOS COMPLEMENTARES)</t>
  </si>
  <si>
    <t>Taxas</t>
  </si>
  <si>
    <t xml:space="preserve"> 00043458 </t>
  </si>
  <si>
    <t>FERRAMENTAS - FAMILIA ALMOXARIFE - HORISTA (ENCARGOS COMPLEMENTARES - COLETADO CAIXA)</t>
  </si>
  <si>
    <t xml:space="preserve"> 00043482 </t>
  </si>
  <si>
    <t>EPI - FAMILIA ALMOXARIFE - HORISTA (ENCARGOS COMPLEMENTARES - COLETADO CAIXA)</t>
  </si>
  <si>
    <t>BETONEIRA CAPACIDADE NOMINAL DE 400 L, CAPACIDADE DE MISTURA 280 L, MOTOR ELÉTRICO TRIFÁSICO POTÊNCIA DE 2 CV, SEM CARREGADOR - CHI DIURNO. AF_10/2014</t>
  </si>
  <si>
    <t>BETONEIRA CAPACIDADE NOMINAL DE 400 L, CAPACIDADE DE MISTURA 280 L, MOTOR ELÉTRICO TRIFÁSICO POTÊNCIA DE 2 CV, SEM CARREGADOR - DEPRECIAÇÃO. AF_10/2014</t>
  </si>
  <si>
    <t>BETONEIRA CAPACIDADE NOMINAL DE 400 L, CAPACIDADE DE MISTURA 280 L, MOTOR ELÉTRICO TRIFÁSICO POTÊNCIA DE 2 CV, SEM CARREGADOR - JUROS. AF_10/2014</t>
  </si>
  <si>
    <t>BETONEIRA CAPACIDADE NOMINAL DE 400 L, CAPACIDADE DE MISTURA 280 L, MOTOR ELÉTRICO TRIFÁSICO POTÊNCIA DE 2 CV, SEM CARREGADOR - CHP DIURNO. AF_10/2014</t>
  </si>
  <si>
    <t>BETONEIRA CAPACIDADE NOMINAL DE 400 L, CAPACIDADE DE MISTURA 280 L, MOTOR ELÉTRICO TRIFÁSICO POTÊNCIA DE 2 CV, SEM CARREGADOR - MANUTENÇÃO. AF_10/2014</t>
  </si>
  <si>
    <t>BETONEIRA CAPACIDADE NOMINAL DE 400 L, CAPACIDADE DE MISTURA 280 L, MOTOR ELÉTRICO TRIFÁSICO POTÊNCIA DE 2 CV, SEM CARREGADOR - MATERIAIS NA OPERAÇÃO. AF_10/2014</t>
  </si>
  <si>
    <t xml:space="preserve"> 95330 </t>
  </si>
  <si>
    <t>CURSO DE CAPACITAÇÃO PARA CARPINTEIRO DE FÔRMAS (ENCARGOS COMPLEMENTARES) - HORISTA</t>
  </si>
  <si>
    <t xml:space="preserve"> 00001213 </t>
  </si>
  <si>
    <t>CARPINTEIRO DE FORMAS (HORISTA)</t>
  </si>
  <si>
    <t xml:space="preserve"> 00037370 </t>
  </si>
  <si>
    <t>ALIMENTACAO - HORISTA (COLETADO CAIXA - ENCARGOS COMPLEMENTARES)</t>
  </si>
  <si>
    <t xml:space="preserve"> 00037371 </t>
  </si>
  <si>
    <t>TRANSPORTE - HORISTA (COLETADO CAIXA - ENCARGOS COMPLEMENTARES)</t>
  </si>
  <si>
    <t>Serviços</t>
  </si>
  <si>
    <t xml:space="preserve"> 00043459 </t>
  </si>
  <si>
    <t>FERRAMENTAS - FAMILIA CARPINTEIRO DE FORMAS - HORISTA (ENCARGOS COMPLEMENTARES - COLETADO CAIXA)</t>
  </si>
  <si>
    <t xml:space="preserve"> 00043483 </t>
  </si>
  <si>
    <t>EPI - FAMILIA CARPINTEIRO DE FORMAS - HORISTA (ENCARGOS COMPLEMENTARES - COLETADO CAIXA)</t>
  </si>
  <si>
    <t xml:space="preserve"> 88377 </t>
  </si>
  <si>
    <t>OPERADOR DE BETONEIRA ESTACIONÁRIA/MISTURADOR COM ENCARGOS COMPLEMENTARES</t>
  </si>
  <si>
    <t xml:space="preserve"> 95401 </t>
  </si>
  <si>
    <t>CURSO DE CAPACITAÇÃO PARA ENCARREGADO GERAL (ENCARGOS COMPLEMENTARES) - HORISTA</t>
  </si>
  <si>
    <t xml:space="preserve"> 00004083 </t>
  </si>
  <si>
    <t>ENCARREGADO GERAL DE OBRAS (HORISTA)</t>
  </si>
  <si>
    <t xml:space="preserve"> 95402 </t>
  </si>
  <si>
    <t>CURSO DE CAPACITAÇÃO PARA ENGENHEIRO CIVIL DE OBRA JÚNIOR (ENCARGOS COMPLEMENTARES) - HORISTA</t>
  </si>
  <si>
    <t xml:space="preserve"> 00002706 </t>
  </si>
  <si>
    <t>ENGENHEIRO CIVIL DE OBRA JUNIOR</t>
  </si>
  <si>
    <t xml:space="preserve"> 95389 </t>
  </si>
  <si>
    <t>CURSO DE CAPACITAÇÃO PARA OPERADOR DE BETONEIRA ESTACIONÁRIA/MISTURADOR (ENCARGOS COMPLEMENTARES) - HORISTA</t>
  </si>
  <si>
    <t xml:space="preserve"> 00037666 </t>
  </si>
  <si>
    <t>OPERADOR DE BETONEIRA ESTACIONARIA / MISTURADOR</t>
  </si>
  <si>
    <t xml:space="preserve"> 95378 </t>
  </si>
  <si>
    <t>CURSO DE CAPACITAÇÃO PARA SERVENTE (ENCARGOS COMPLEMENTARES) - HORISTA</t>
  </si>
  <si>
    <t xml:space="preserve"> 00006111 </t>
  </si>
  <si>
    <t>SERVENTE DE OBRAS</t>
  </si>
  <si>
    <t xml:space="preserve"> 00043463 </t>
  </si>
  <si>
    <t>FERRAMENTAS - FAMILIA ENCARREGADO GERAL - HORISTA (ENCARGOS COMPLEMENTARES - COLETADO CAIXA)</t>
  </si>
  <si>
    <t xml:space="preserve"> 00043487 </t>
  </si>
  <si>
    <t>EPI - FAMILIA ENCARREGADO GERAL - HORISTA (ENCARGOS COMPLEMENTARES - COLETADO CAIXA)</t>
  </si>
  <si>
    <t xml:space="preserve"> 00043462 </t>
  </si>
  <si>
    <t>FERRAMENTAS - FAMILIA ENGENHEIRO CIVIL - HORISTA (ENCARGOS COMPLEMENTARES - COLETADO CAIXA)</t>
  </si>
  <si>
    <t xml:space="preserve"> 00043486 </t>
  </si>
  <si>
    <t>EPI - FAMILIA ENGENHEIRO CIVIL - HORISTA (ENCARGOS COMPLEMENTARES - COLETADO CAIXA)</t>
  </si>
  <si>
    <t xml:space="preserve"> 00043464 </t>
  </si>
  <si>
    <t>FERRAMENTAS - FAMILIA OPERADOR ESCAVADEIRA - HORISTA (ENCARGOS COMPLEMENTARES - COLETADO CAIXA)</t>
  </si>
  <si>
    <t xml:space="preserve"> 00043488 </t>
  </si>
  <si>
    <t>EPI - FAMILIA OPERADOR ESCAVADEIRA - HORISTA (ENCARGOS COMPLEMENTARES - COLETADO CAIXA)</t>
  </si>
  <si>
    <t xml:space="preserve"> 00043467 </t>
  </si>
  <si>
    <t>FERRAMENTAS - FAMILIA SERVENTE - HORISTA (ENCARGOS COMPLEMENTARES - COLETADO CAIXA)</t>
  </si>
  <si>
    <t xml:space="preserve"> 00043491 </t>
  </si>
  <si>
    <t>EPI - FAMILIA SERVENTE - HORISTA (ENCARGOS COMPLEMENTARES - COLETADO CAIXA)</t>
  </si>
  <si>
    <t>TERESINA (PI),  13 DE MARÇO DE 2024</t>
  </si>
  <si>
    <t>Contratação de empresa para a realização do serviço comum de engenharia para Recuperação de 32,41 km Estrada Vicinal na zona rural do município de Angical-PI, trechos da BR 343 até o Assentamento Mucambo, Cruz das Almas até o Recanto, Angical até Riachão e de extrema com Amarante até o Povoado Recreio, conforme as condições e especificações previstas.</t>
  </si>
  <si>
    <t xml:space="preserve">LEIS SOCIAIS: 114,54% HORISTA 71,62% MENSALISTA | BDI PRINCIPAL: 21,96% </t>
  </si>
  <si>
    <t>DATA BASE: SINAPI 12/2023 | SICRO3 10/2023</t>
  </si>
  <si>
    <t>TOMADA DE PREÇOS Nº 04/2024 – SADA-PI/GAB/CPL | PROCESSO N° 00240.001685/2023-83</t>
  </si>
  <si>
    <t>Trator de Esteiras - com lâmina (112 kw)</t>
  </si>
  <si>
    <t>E9511</t>
  </si>
  <si>
    <t>Carregadeira de Pneus - 3,30 m³ (213 kw)</t>
  </si>
  <si>
    <t>Rolo Compactador - de pneus autopro. 27t (85 kw)</t>
  </si>
  <si>
    <t>Distância (Teresina ao Canteiro de obras )</t>
  </si>
  <si>
    <t xml:space="preserve">Mobilização e Desmobilização </t>
  </si>
  <si>
    <t xml:space="preserve">Distância total </t>
  </si>
  <si>
    <t>A2 - Equipamentos Leves</t>
  </si>
  <si>
    <t>Distância ida e volta (km)</t>
  </si>
  <si>
    <t>Horas Totais</t>
  </si>
  <si>
    <t>E9684</t>
  </si>
  <si>
    <t>Veículo leve - 4 X 4 (147 kw)</t>
  </si>
  <si>
    <t>Caminhão Tanque - 10.000 l (188 kw)</t>
  </si>
  <si>
    <t>Custo total</t>
  </si>
  <si>
    <t>Cavalo mecânico com semirreboque com capacidade de 30 t - 265 Kw</t>
  </si>
  <si>
    <t>Transporte de Equipamentos leves</t>
  </si>
  <si>
    <t>und</t>
  </si>
  <si>
    <t>BDI</t>
  </si>
  <si>
    <t>PREÇO TOTAL</t>
  </si>
  <si>
    <t>90 DIAS</t>
  </si>
  <si>
    <t>Distância (Teresina/PI - Local da Obra) =</t>
  </si>
  <si>
    <t>Distância total =</t>
  </si>
  <si>
    <t>Cavalo Mecânico com  Semi Reboque 30 t</t>
  </si>
  <si>
    <t>Preço Total</t>
  </si>
  <si>
    <t xml:space="preserve">LEIS SOCIAIS: 113,05% HORISTA 70,90% MENSALISTA | BDI PRINCIPAL: 21,96% </t>
  </si>
  <si>
    <t>Contratação de empresa para execução da obra implantação e recuperação de 23,00 Km de Estrada Vicinal no município de Nova Santa Rita.</t>
  </si>
  <si>
    <t>DATA BASE: SINAPI 10/2023 | SICRO3 10/2023</t>
  </si>
  <si>
    <t>TOMADA DE PREÇOS Nº 18/2024 – SADA-PI/GAB/CPL | PROCESSO N° 00240.002110/2023-88</t>
  </si>
  <si>
    <t>ORDEM ENGENHARIA CONSULTORIA E PROJETOS</t>
  </si>
  <si>
    <t>MOBILIZAÇÃO / DESMOBILIZAÇÃO DE EQUIPAMENTOS</t>
  </si>
  <si>
    <t>EQUIPAMENTOS DE GRANDE PORTE</t>
  </si>
  <si>
    <t>CÓDIGO</t>
  </si>
  <si>
    <t>EQUIPAMENTO</t>
  </si>
  <si>
    <t>ORIGEM</t>
  </si>
  <si>
    <t>DESTINO        (LOCAL DA OBRA)</t>
  </si>
  <si>
    <t>DISTÂNCIA
D (km)</t>
  </si>
  <si>
    <t>FATOR DE
RETORNO K</t>
  </si>
  <si>
    <t>VELOCIDADE MÉDIA
V (km/h)</t>
  </si>
  <si>
    <t>TEMPO DE VIAGEM
t = (D x K) / V (h)</t>
  </si>
  <si>
    <t>FATOR DE
UTILIZAÇÃO FU</t>
  </si>
  <si>
    <t>QUANTIDADE
(un)</t>
  </si>
  <si>
    <t>TEMPO TOTAL
T=t x F x Q (h)</t>
  </si>
  <si>
    <t>PREÇO DO TRANSPORTE
(*)
P (R$)</t>
  </si>
  <si>
    <t>PREÇO TOTAL Pt = P x T (R$)</t>
  </si>
  <si>
    <t>TERESINA/PI</t>
  </si>
  <si>
    <t>TOTAL DE EQUIPAMENTOS DE GRANDE PORTE</t>
  </si>
  <si>
    <t>FATOR DE RETORNO
K</t>
  </si>
  <si>
    <t>FATOR DE UTILIZAÇÃO
FU</t>
  </si>
  <si>
    <t>PREÇO DO TRANSPORTE**
P (R$)</t>
  </si>
  <si>
    <t>Autopropelido</t>
  </si>
  <si>
    <t>TOTAL DE MOBILIZAÇÃO E DESMOBILIZAÇÃO DE EQUIPAMENTOS</t>
  </si>
  <si>
    <t>DATA BASE: SSINAPI - 03/2024 - Piauí | SICRO3 - 01/2024 - Piauí | ORSE - 03/2024 - Sergipe | SEINFRA - 028 - Ceará</t>
  </si>
  <si>
    <t xml:space="preserve">LEIS SOCIAIS: 108,74% HORISTA 65,82% MENSALISTA | BDI PRINCIPAL: 22,52% </t>
  </si>
  <si>
    <t>Concorrência Nº 001/2025</t>
  </si>
  <si>
    <t xml:space="preserve"> 1 </t>
  </si>
  <si>
    <t xml:space="preserve"> 1.1 </t>
  </si>
  <si>
    <t>Pavimentação de Vias Públicas em diversos municípios do estado do Piauí (Caxingó – PI, Cocal – PI e Juazeiro do Piauí – PI).</t>
  </si>
  <si>
    <t xml:space="preserve"> 1.2 </t>
  </si>
  <si>
    <t xml:space="preserve"> 1.3 </t>
  </si>
  <si>
    <t>Concorrência Nº 004/2025</t>
  </si>
  <si>
    <t>CONTRATAÇÃO DE EMPRESA ESPECIALIZADA PARA SERVIÇO DE RECUPERAÇÃO DE ESTRADAS VICINAIS NO MUNICÍPIO DE JOAQUIM PIRES - PI.</t>
  </si>
  <si>
    <t>LEIS SOCIAIS: ANEXO | BDI PRINCIPAL: 24,17%</t>
  </si>
  <si>
    <t>DATA BASE: 	SINAPI - 01/2025 - Piauí | SICRO3 - 01/2025 - Piauí</t>
  </si>
  <si>
    <t>Concorrência Nº 024/2025</t>
  </si>
  <si>
    <t>Motoniveladora - 93 kW</t>
  </si>
  <si>
    <t>Escavadeira hidr·ulica sobre esteiras com caÁamba com capacidade de 1,56 m³ - 118 kW</t>
  </si>
  <si>
    <t>Trator sobre esteiras com l‚mina - 127 kW</t>
  </si>
  <si>
    <t>JOAQUIM PIRES-PI</t>
  </si>
  <si>
    <t>(*) Custo Operacional Operativo - E9666</t>
  </si>
  <si>
    <t>Cavalo mec‚nico com semirreboque com capacidade de 30 t - 265 kW</t>
  </si>
  <si>
    <t>Caminh„o basculante com capacidade de 10 m³ - 188 kW</t>
  </si>
  <si>
    <t>Caminh„o tanque com capacidade de 10.000 l - 188 kW</t>
  </si>
  <si>
    <t>VeÌculo leve picape 4 x 4 com capacidade de 1,10 t - 147 kW</t>
  </si>
  <si>
    <t>Piauí - Janeiro/2025</t>
  </si>
  <si>
    <r>
      <t>1.</t>
    </r>
    <r>
      <rPr>
        <sz val="14"/>
        <color theme="1"/>
        <rFont val="Times New Roman"/>
        <family val="1"/>
      </rPr>
      <t xml:space="preserve">     </t>
    </r>
    <r>
      <rPr>
        <sz val="14"/>
        <color theme="1"/>
        <rFont val="Arial"/>
        <family val="2"/>
      </rPr>
      <t>Para fins de apresentação dos valores percentuais obtidos para cada parcela dos encargos sociais e trabalhistas adotou-se apenas quatro casas decimais em porcentagem</t>
    </r>
    <r>
      <rPr>
        <sz val="14"/>
        <color rgb="FF1F497D"/>
        <rFont val="Arial"/>
        <family val="2"/>
      </rPr>
      <t xml:space="preserve">, </t>
    </r>
    <r>
      <rPr>
        <sz val="14"/>
        <color theme="1"/>
        <rFont val="Arial"/>
        <family val="2"/>
      </rPr>
      <t>o que pode promover pequenas diferenças entre o valor divulgado na coluna “Total (%)” em relação a uma eventual soma dos valores visíveis das parcelas.
2.     Sobre os encargos sociais e trabalhistas apresentados na presente tabela, não está aplicada a média móvel. A média móvel é parte da metodologia de cálculo dos salários e encargos sociais das categorias do SICRO, tendo por objetivo estabilizar os resultados e realizar o abrandamento das variações decorrentes de eventuais flutuações no número de amostras. Isso implica dizer que, após a obtenção dos valores totais dos encargos sociais (última coluna), deve ser aplicada a média aritmética simples sobre o resultado da referência atual juntamente com os resultados das duas referências anteriores, obtendo desta forma, os percentuais efetivamente utilizados no cálculo dos custos da Mão de Obra.</t>
    </r>
  </si>
  <si>
    <t>ASA CONSTRUÇÕES</t>
  </si>
  <si>
    <t>CONTRATAÇÃO DE EMPRESA DE ENGENHARIA CIVIL PARA A EXECUÇÃO DE OBRAS E SERVIÇOS DE CONSTRUÇÃO DE UMA PRAÇA NO MUNICÍPIO DE BARREIRAS DO PIAUÍ - PI.</t>
  </si>
  <si>
    <t>LEIS SOCIAIS: ANEXO | BDI PRINCIPAL: 22,00%</t>
  </si>
  <si>
    <t>DATA BASE: 	SINAPI - 11/2023 - Piauí | ORSE - 10/2023 - Sergipe | SEINFRA - 028 - Ceará</t>
  </si>
  <si>
    <t>SERVIÇOS PRELIMINARES</t>
  </si>
  <si>
    <t xml:space="preserve"> 3 </t>
  </si>
  <si>
    <t xml:space="preserve"> 4 </t>
  </si>
  <si>
    <t>PINTURA</t>
  </si>
  <si>
    <t xml:space="preserve"> 5 </t>
  </si>
  <si>
    <t xml:space="preserve"> 6 </t>
  </si>
  <si>
    <t>ORSE</t>
  </si>
  <si>
    <t xml:space="preserve"> 94273 </t>
  </si>
  <si>
    <t xml:space="preserve"> 2.3 </t>
  </si>
  <si>
    <t xml:space="preserve"> 2.4 </t>
  </si>
  <si>
    <t xml:space="preserve"> 3.1 </t>
  </si>
  <si>
    <t>un</t>
  </si>
  <si>
    <t xml:space="preserve"> 3.2 </t>
  </si>
  <si>
    <t xml:space="preserve"> 4.1 </t>
  </si>
  <si>
    <t xml:space="preserve"> 102491 </t>
  </si>
  <si>
    <t>PINTURA DE PISO COM TINTA ACRÍLICA, APLICAÇÃO MANUAL, 2 DEMÃOS, INCLUSO FUNDO PREPARADOR. AF_05/2021</t>
  </si>
  <si>
    <t xml:space="preserve"> 4.2 </t>
  </si>
  <si>
    <t xml:space="preserve"> 5.1 </t>
  </si>
  <si>
    <t xml:space="preserve"> 5.1.1 </t>
  </si>
  <si>
    <t xml:space="preserve"> 5.1.2 </t>
  </si>
  <si>
    <t xml:space="preserve"> 5.1.3 </t>
  </si>
  <si>
    <t xml:space="preserve"> 91926 </t>
  </si>
  <si>
    <t>CABO DE COBRE FLEXÍVEL ISOLADO, 2,5 MM², ANTI-CHAMA 450/750 V, PARA CIRCUITOS TERMINAIS - FORNECIMENTO E INSTALAÇÃO. AF_03/2023</t>
  </si>
  <si>
    <t xml:space="preserve"> 5.1.4 </t>
  </si>
  <si>
    <t xml:space="preserve"> 5.1.5 </t>
  </si>
  <si>
    <t xml:space="preserve"> 5.2 </t>
  </si>
  <si>
    <t xml:space="preserve"> 5.2.1 </t>
  </si>
  <si>
    <t xml:space="preserve"> 5.2.2 </t>
  </si>
  <si>
    <t xml:space="preserve"> 5.2.3 </t>
  </si>
  <si>
    <t xml:space="preserve"> 5.2.4 </t>
  </si>
  <si>
    <t xml:space="preserve"> 5.2.5 </t>
  </si>
  <si>
    <t xml:space="preserve"> 5.2.6 </t>
  </si>
  <si>
    <t xml:space="preserve"> 5.2.7 </t>
  </si>
  <si>
    <t xml:space="preserve"> 98111 </t>
  </si>
  <si>
    <t>CAIXA DE INSPEÇÃO PARA ATERRAMENTO, CIRCULAR, EM POLIETILENO, DIÂMETRO INTERNO = 0,3 M. AF_12/2020</t>
  </si>
  <si>
    <t xml:space="preserve"> 5.2.8 </t>
  </si>
  <si>
    <t xml:space="preserve"> 5.3 </t>
  </si>
  <si>
    <t xml:space="preserve"> 5.3.1 </t>
  </si>
  <si>
    <t xml:space="preserve"> 5.3.2 </t>
  </si>
  <si>
    <t xml:space="preserve"> 5.3.3 </t>
  </si>
  <si>
    <t xml:space="preserve"> 89440 </t>
  </si>
  <si>
    <t>TE, PVC, SOLDÁVEL, DN 25MM, INSTALADO EM RAMAL DE DISTRIBUIÇÃO DE ÁGUA - FORNECIMENTO E INSTALAÇÃO. AF_06/2022</t>
  </si>
  <si>
    <t xml:space="preserve"> 5.3.4 </t>
  </si>
  <si>
    <t xml:space="preserve"> 5.3.5 </t>
  </si>
  <si>
    <t xml:space="preserve"> 5.3.6 </t>
  </si>
  <si>
    <t xml:space="preserve"> 5.3.7 </t>
  </si>
  <si>
    <t xml:space="preserve"> 6.1 </t>
  </si>
  <si>
    <t>m</t>
  </si>
  <si>
    <t>kg</t>
  </si>
  <si>
    <t>TERESINA (PI),  14 DE JULHO DE 2025</t>
  </si>
  <si>
    <t>SAMIAX ENGENHARIA</t>
  </si>
  <si>
    <t>execução das obras de implantação dos novos Núcleos da Defensoria Pública do Estado do Maranhão, incluindo o fornecimento de toda a mão de obra e dos materiais necessários à construção, contemplando os ambientes internos e externos, conforme as condições e exigências neste instrumento, para o município de Santa Quitéria do Maranhão/MA</t>
  </si>
  <si>
    <t>LEIS SOCIAIS: ANEXO | BDI PRINCIPAL: 22,47%</t>
  </si>
  <si>
    <t>DATA BASE: 	SINAPI - 03/2025 - Maranhão | SBC - 05/2025 - SLS - São Luís - MA | ORSE - 02/2025 - Sergipe</t>
  </si>
  <si>
    <t>PREGÃO ELETRÔNICO Nº 90016/2025-DPE/MA</t>
  </si>
  <si>
    <t>ADMINISTRAÇÃO LOCAL</t>
  </si>
  <si>
    <t>MOVIMENTAÇÃO DE TERRA</t>
  </si>
  <si>
    <t>FUNDAÇÃO</t>
  </si>
  <si>
    <t>MURO</t>
  </si>
  <si>
    <t>PISO</t>
  </si>
  <si>
    <t xml:space="preserve"> 7 </t>
  </si>
  <si>
    <t>COBERTURA</t>
  </si>
  <si>
    <t xml:space="preserve"> 8 </t>
  </si>
  <si>
    <t>ESQUADRIAS METÁLICAS</t>
  </si>
  <si>
    <t xml:space="preserve"> 9 </t>
  </si>
  <si>
    <t>INSTALAÇÕES ELÉTRICAS, LÓGICAS E SPDA</t>
  </si>
  <si>
    <t xml:space="preserve"> 10 </t>
  </si>
  <si>
    <t>INSTALAÇÕES HIDROSSANITÁRIAS</t>
  </si>
  <si>
    <t xml:space="preserve"> 11 </t>
  </si>
  <si>
    <t>DRENAGEM</t>
  </si>
  <si>
    <t xml:space="preserve"> 12 </t>
  </si>
  <si>
    <t xml:space="preserve"> 13 </t>
  </si>
  <si>
    <t>ACESSIBILIDADE</t>
  </si>
  <si>
    <t xml:space="preserve"> 14 </t>
  </si>
  <si>
    <t>PAISAGISMO E JARDINAGEM</t>
  </si>
  <si>
    <t xml:space="preserve"> 15 </t>
  </si>
  <si>
    <t>LIMPEZA DE OBRA</t>
  </si>
  <si>
    <t>O VALOR DO PRESENTE ORÇAMENTO É R$ 454.000,00 (QUATROCENTOS E CINQUENTA E QUATRO MIL REAIS).</t>
  </si>
  <si>
    <t xml:space="preserve"> 016580 </t>
  </si>
  <si>
    <t>SBC</t>
  </si>
  <si>
    <t>A R T TABELA B OBRA OU SERVICO DE ROTINA ATE 15000,00</t>
  </si>
  <si>
    <t xml:space="preserve"> 016511 </t>
  </si>
  <si>
    <t>R R T TABELA DO CAU</t>
  </si>
  <si>
    <t xml:space="preserve"> 1.4 </t>
  </si>
  <si>
    <t xml:space="preserve"> DPEMA- 001 </t>
  </si>
  <si>
    <t>TAXAS E EMOLUMENTOS MUNICIPAIS DE OBRA (ALVARÁS, LICENÇAS,  HABITE-SE, ETC)</t>
  </si>
  <si>
    <t xml:space="preserve"> 1.5 </t>
  </si>
  <si>
    <t xml:space="preserve"> DPEMA- 0276 </t>
  </si>
  <si>
    <t>Outorga de direito de uso para poço profundo</t>
  </si>
  <si>
    <t xml:space="preserve"> 1.6 </t>
  </si>
  <si>
    <t xml:space="preserve"> 11397 </t>
  </si>
  <si>
    <t>Placa de obra em lona com impressão digital 1,50 x 2,00m, inclusive estruturaem metalon 20 x 20cm e escoramento, instalada - Rev 02 - 09/2021</t>
  </si>
  <si>
    <t xml:space="preserve"> 1.7 </t>
  </si>
  <si>
    <t xml:space="preserve"> DPEMA- 002 </t>
  </si>
  <si>
    <t>LIGAÇÃO PREDIAL DE ÁGUA, PROVISÓRIA E DEFINITIVA, EM PISO, COM  FORNECIMENTO DE MATERIAL, INCLUSIVE HIDRÔMETRO.</t>
  </si>
  <si>
    <t xml:space="preserve"> 1.8 </t>
  </si>
  <si>
    <t xml:space="preserve"> DPEMA- 0273 </t>
  </si>
  <si>
    <t>INSTALACAO PROVISORIA DE LUZ E FORCA INCLUSO  MEDIDOR, POSTE   E ATERRAMENTO</t>
  </si>
  <si>
    <t xml:space="preserve"> 1.9 </t>
  </si>
  <si>
    <t xml:space="preserve"> 102607 </t>
  </si>
  <si>
    <t>CAIXA D´ÁGUA EM POLIETILENO, 1000 LITROS - FORNECIMENTO E INSTALAÇÃO. AF_06/2021</t>
  </si>
  <si>
    <t xml:space="preserve"> 1.10 </t>
  </si>
  <si>
    <t xml:space="preserve"> 99059 </t>
  </si>
  <si>
    <t>LOCAÇÃO CONVENCIONAL DE OBRA, UTILIZANDO GABARITO DE TÁBUAS CORRIDAS PONTALETADAS A CADA 2,00M -  2 UTILIZAÇÕES. AF_03/2024</t>
  </si>
  <si>
    <t xml:space="preserve"> 4654 </t>
  </si>
  <si>
    <t>Locação de container - Almoxarifado sem banheiro - 6,00 x 2,40m - Rev 02_02/2022</t>
  </si>
  <si>
    <t xml:space="preserve"> 4656 </t>
  </si>
  <si>
    <t>Locação de container - Banheiro com chuveiros e vasos - 4,30 x 2,30m</t>
  </si>
  <si>
    <t xml:space="preserve"> 13042 </t>
  </si>
  <si>
    <t>Deslocamento de Equipe Tecnica (Engenheiro/Tecnico/Auxiliar/Motorista) por veículo - Rev 01</t>
  </si>
  <si>
    <t xml:space="preserve"> 93572 </t>
  </si>
  <si>
    <t>MES</t>
  </si>
  <si>
    <t xml:space="preserve"> 2.5 </t>
  </si>
  <si>
    <t xml:space="preserve"> 93565 </t>
  </si>
  <si>
    <t xml:space="preserve"> 2.6 </t>
  </si>
  <si>
    <t xml:space="preserve"> 100289 </t>
  </si>
  <si>
    <t xml:space="preserve"> 2.7 </t>
  </si>
  <si>
    <t xml:space="preserve"> DPEMA- 0050 </t>
  </si>
  <si>
    <t>VIGIA NOTURNO COM ENCARGOS COMPLEMENTARES, HORA  EFETIVAMENTE TRABALHADA 24H ÀS 7H</t>
  </si>
  <si>
    <t xml:space="preserve"> 2.8 </t>
  </si>
  <si>
    <t xml:space="preserve"> DPEMA- 0047 </t>
  </si>
  <si>
    <t>VIGIA NOTURNO COM ENCARGOS COMPLEMENTARES, HORA  EFETIVAMENTE TRABALHADA 17H ÀS 24H</t>
  </si>
  <si>
    <t xml:space="preserve"> 2.9 </t>
  </si>
  <si>
    <t xml:space="preserve"> DPEMA- 0006 </t>
  </si>
  <si>
    <t>PLOTAGEM EM FORMATO A1, PAPEL SUFITE, PRETO E BRANCO</t>
  </si>
  <si>
    <t xml:space="preserve"> 2.10 </t>
  </si>
  <si>
    <t xml:space="preserve"> DPEMA- 0005 </t>
  </si>
  <si>
    <t>PLOTAGEM EM FORMATO A2, PAPEL SUFITE, PRETO E BRANCO</t>
  </si>
  <si>
    <t xml:space="preserve"> 2.11 </t>
  </si>
  <si>
    <t xml:space="preserve"> DPEMA- 0004 </t>
  </si>
  <si>
    <t>PLOTAGEM EM FORMATO A3, PAPEL SUFITE, PRETO E BRANCO</t>
  </si>
  <si>
    <t>SUPRESSÃO VEGETAL E LIMPEZA DO TERRENO</t>
  </si>
  <si>
    <t xml:space="preserve"> 3.1.1 </t>
  </si>
  <si>
    <t xml:space="preserve"> 9937 </t>
  </si>
  <si>
    <t>Limpeza mecanizada do terreno c/ retroescavadeira (vegetação rasteira) inclusive carga e transporte - dmt até 1km</t>
  </si>
  <si>
    <t xml:space="preserve"> 3.1.2 </t>
  </si>
  <si>
    <t xml:space="preserve"> 100981 </t>
  </si>
  <si>
    <t>CARGA, MANOBRA E DESCARGA DE ENTULHO EM CAMINHÃO BASCULANTE 6 M³ - CARGA COM ESCAVADEIRA HIDRÁULICA  (CAÇAMBA DE 0,80 M³ / 111 HP) E DESCARGA LIVRE (UNIDADE: M3). AF_07/2020</t>
  </si>
  <si>
    <t xml:space="preserve"> 3.1.3 </t>
  </si>
  <si>
    <t xml:space="preserve"> 97914 </t>
  </si>
  <si>
    <t>TRANSPORTE COM CAMINHÃO BASCULANTE DE 6 M³, EM VIA URBANA PAVIMENTADA, DMT ATÉ 30 KM (UNIDADE: M3XKM). AF_07/2020</t>
  </si>
  <si>
    <t>M3XKM</t>
  </si>
  <si>
    <t>ATERRO E NIVELAMENTO DO TERRENO</t>
  </si>
  <si>
    <t xml:space="preserve"> 3.2.1 </t>
  </si>
  <si>
    <t xml:space="preserve"> DPEMA- 0040 </t>
  </si>
  <si>
    <t>ATERRO, INCLUINDO CARGA E DESCARGA MECÂNICA DE SOLO</t>
  </si>
  <si>
    <t xml:space="preserve"> 3.2.2 </t>
  </si>
  <si>
    <t xml:space="preserve"> 2533 </t>
  </si>
  <si>
    <t>Espalhamento de material de 1ª categoria c/ trator esteira Cat - D-6 ou similar</t>
  </si>
  <si>
    <t xml:space="preserve"> 3.2.3 </t>
  </si>
  <si>
    <t xml:space="preserve"> 11447 </t>
  </si>
  <si>
    <t>Compactação manual com compactador a percussão sapinho, sem controle do grau de compactação</t>
  </si>
  <si>
    <t xml:space="preserve"> 3.2.4 </t>
  </si>
  <si>
    <t>BLOCOS DE CONCRETO</t>
  </si>
  <si>
    <t xml:space="preserve"> 4.1.1 </t>
  </si>
  <si>
    <t xml:space="preserve"> 96523 </t>
  </si>
  <si>
    <t>ESCAVAÇÃO MANUAL PARA BLOCO DE COROAMENTO OU SAPATA (INCLUINDO ESCAVAÇÃO PARA COLOCAÇÃO DE FÔRMAS). AF_01/2024</t>
  </si>
  <si>
    <t xml:space="preserve"> 4.1.2 </t>
  </si>
  <si>
    <t xml:space="preserve"> 4.1.3 </t>
  </si>
  <si>
    <t xml:space="preserve"> 97113 </t>
  </si>
  <si>
    <t>APLICAÇÃO DE LONA PLÁSTICA PARA EXECUÇÃO DE PAVIMENTOS DE CONCRETO. AF_04/2022</t>
  </si>
  <si>
    <t xml:space="preserve"> 4.1.4 </t>
  </si>
  <si>
    <t xml:space="preserve"> 2169 </t>
  </si>
  <si>
    <t>Lastro de concreto simples regularizado, fck=13,5 mpa,lançado e adensado</t>
  </si>
  <si>
    <t xml:space="preserve"> 4.1.5 </t>
  </si>
  <si>
    <t xml:space="preserve"> 3638 </t>
  </si>
  <si>
    <t>Fornecimento e instalação de tela aço soldada nervurada CA-60, Q-196, malha 10x10cm, ferro 5.0mm (3,11 kg/m2), painel 2,45x6,0m, Telcon ou similar</t>
  </si>
  <si>
    <t xml:space="preserve"> 4.1.6 </t>
  </si>
  <si>
    <t xml:space="preserve"> 96532 </t>
  </si>
  <si>
    <t>FABRICAÇÃO, MONTAGEM E DESMONTAGEM DE FÔRMA PARA SAPATA, EM MADEIRA SERRADA, E=25 MM, 2 UTILIZAÇÕES. AF_01/2024</t>
  </si>
  <si>
    <t xml:space="preserve"> 4.1.7 </t>
  </si>
  <si>
    <t xml:space="preserve"> 96556 </t>
  </si>
  <si>
    <t>CONCRETAGEM DE SAPATA, FCK 30 MPA, COM USO DE JERICA - LANÇAMENTO, ADENSAMENTO E ACABAMENTO. AF_01/2024</t>
  </si>
  <si>
    <t xml:space="preserve"> 4.1.8 </t>
  </si>
  <si>
    <t xml:space="preserve"> 172030 </t>
  </si>
  <si>
    <t>REATERRO MANUAL COM MATERIAL DA PROPRIA OBRA</t>
  </si>
  <si>
    <t>EMBASAMENTO</t>
  </si>
  <si>
    <t xml:space="preserve"> 4.2.1 </t>
  </si>
  <si>
    <t xml:space="preserve"> 96526 </t>
  </si>
  <si>
    <t>ESCAVAÇÃO MANUAL PARA VIGA BALDRAME OU SAPATA CORRIDA (SEM ESCAVAÇÃO PARA COLOCAÇÃO DE FÔRMAS). AF_01/2024</t>
  </si>
  <si>
    <t xml:space="preserve"> 4.2.2 </t>
  </si>
  <si>
    <t xml:space="preserve"> 4.2.3 </t>
  </si>
  <si>
    <t xml:space="preserve"> 4.2.4 </t>
  </si>
  <si>
    <t xml:space="preserve"> 103334 </t>
  </si>
  <si>
    <t>ALVENARIA DE VEDAÇÃO DE BLOCOS CERÂMICOS FURADOS NA HORIZONTAL DE 14X9X19 CM (ESPESSURA 14 CM, BLOCO DEITADO) E ARGAMASSA DE ASSENTAMENTO COM PREPARO EM BETONEIRA. AF_12/2021</t>
  </si>
  <si>
    <t xml:space="preserve"> 4.2.5 </t>
  </si>
  <si>
    <t xml:space="preserve"> 87894 </t>
  </si>
  <si>
    <t>CHAPISCO APLICADO EM ALVENARIA (SEM PRESENÇA DE VÃOS) E ESTRUTURAS DE CONCRETO DE FACHADA, COM COLHER DE PEDREIRO.  ARGAMASSA TRAÇO 1:3 COM PREPARO EM BETONEIRA 400L. AF_10/2022</t>
  </si>
  <si>
    <t xml:space="preserve"> 4.2.6 </t>
  </si>
  <si>
    <t xml:space="preserve"> 3318 </t>
  </si>
  <si>
    <t>Reboco especial de parede 2cm com argamassa traço t3 - 1:3 cimento / areia / vedacit</t>
  </si>
  <si>
    <t xml:space="preserve"> 4.2.7 </t>
  </si>
  <si>
    <t xml:space="preserve"> 77 </t>
  </si>
  <si>
    <t>Aterro de caixão de ediificação, com fornec. de areia, adensada com água</t>
  </si>
  <si>
    <t xml:space="preserve"> 4.2.8 </t>
  </si>
  <si>
    <t xml:space="preserve"> 97083 </t>
  </si>
  <si>
    <t>COMPACTAÇÃO MECÂNICA DE SOLO PARA EXECUÇÃO DE RADIER, PISO DE CONCRETO OU LAJE SOBRE SOLO, COM COMPACTADOR DE SOLOS A PERCUSSÃO. AF_09/2021</t>
  </si>
  <si>
    <t xml:space="preserve"> 4.2.9 </t>
  </si>
  <si>
    <t xml:space="preserve"> 4.2.10 </t>
  </si>
  <si>
    <t xml:space="preserve"> 11475 </t>
  </si>
  <si>
    <t>Espaçador de aço, tipo caranguejo, em aço CA - 50 Ø 6,3mm, para Telas Soldadas</t>
  </si>
  <si>
    <t xml:space="preserve"> 4.2.11 </t>
  </si>
  <si>
    <t xml:space="preserve"> 94990 </t>
  </si>
  <si>
    <t>EXECUÇÃO DE PASSEIO (CALÇADA) OU PISO DE CONCRETO COM CONCRETO MOLDADO IN LOCO, FEITO EM OBRA, ACABAMENTO CONVENCIONAL, NÃO ARMADO. AF_08/2022</t>
  </si>
  <si>
    <t xml:space="preserve"> 4.3 </t>
  </si>
  <si>
    <t>GRADE DE VENTILAÇÃO</t>
  </si>
  <si>
    <t xml:space="preserve"> 4.3.1 </t>
  </si>
  <si>
    <t xml:space="preserve"> 9945 </t>
  </si>
  <si>
    <t>Grade de ferro com tela de aço galvanizado fio 12, malha 2", losangular, sem revestimento e cantoneira em "L" de abas iguais de 3/4" x 1/8"</t>
  </si>
  <si>
    <t xml:space="preserve"> 4.3.2 </t>
  </si>
  <si>
    <t xml:space="preserve"> 2304 </t>
  </si>
  <si>
    <t>Pintura de proteção sobre superfícies metálicas com aplicação de 01 demão de tinta anti-corrosiva zarcão - R2</t>
  </si>
  <si>
    <t xml:space="preserve"> 4.3.3 </t>
  </si>
  <si>
    <t xml:space="preserve"> 2306 </t>
  </si>
  <si>
    <t>Pintura de acabamento com aplicação de 02 demãos de esmalte  sintético sobre superfícies metálicas - R1</t>
  </si>
  <si>
    <t>NFRAESTRUTURA PILARES 01 A 34</t>
  </si>
  <si>
    <t xml:space="preserve"> 96527 </t>
  </si>
  <si>
    <t>ESCAVAÇÃO MANUAL PARA VIGA BALDRAME OU SAPATA CORRIDA (INCLUINDO ESCAVAÇÃO PARA COLOCAÇÃO DE FÔRMAS). AF_01/2024</t>
  </si>
  <si>
    <t xml:space="preserve"> DPEMA- 0008 </t>
  </si>
  <si>
    <t>ESTACA BROCA DE CONCRETO, DIÂMETRO DE 20CM, COM ARMADURA  DE ARRANQUE, ESCAVAÇÃO MANUAL COM TRADO, INCLUSO CARGA  MANUAL</t>
  </si>
  <si>
    <t xml:space="preserve"> 89480 </t>
  </si>
  <si>
    <t>ALVENARIA DE BLOCOS DE CONCRETO ESTRUTURAL 14X19X29 CM (ESPESSURA 14 CM), FBK = 14 MPA, UTILIZANDO COLHER DE PEDREIRO. AF_10/2022</t>
  </si>
  <si>
    <t xml:space="preserve"> 5.1.6 </t>
  </si>
  <si>
    <t xml:space="preserve"> 89993 </t>
  </si>
  <si>
    <t>GRAUTEAMENTO VERTICAL EM ALVENARIA ESTRUTURAL. AF_09/2021</t>
  </si>
  <si>
    <t xml:space="preserve"> 5.1.7 </t>
  </si>
  <si>
    <t xml:space="preserve"> 102728 </t>
  </si>
  <si>
    <t>ARMAÇÃO DE MURO ALA E MURO TESTA UTILIZANDO AÇO CA-50 DE 6,3 MM - MONTAGEM. AF_07/2021</t>
  </si>
  <si>
    <t xml:space="preserve"> 5.1.8 </t>
  </si>
  <si>
    <t xml:space="preserve"> 104918 </t>
  </si>
  <si>
    <t>ARMAÇÃO DE SAPATA ISOLADA, VIGA BALDRAME E SAPATA CORRIDA UTILIZANDO AÇO CA-50 DE 8 MM - MONTAGEM. AF_01/2024</t>
  </si>
  <si>
    <t xml:space="preserve"> 5.1.9 </t>
  </si>
  <si>
    <t xml:space="preserve"> 104916 </t>
  </si>
  <si>
    <t>ARMAÇÃO DE SAPATA ISOLADA, VIGA BALDRAME E SAPATA CORRIDA UTILIZANDO AÇO CA-60 DE 5 MM - MONTAGEM. AF_01/2024</t>
  </si>
  <si>
    <t xml:space="preserve"> 5.1.10 </t>
  </si>
  <si>
    <t xml:space="preserve"> 2339 </t>
  </si>
  <si>
    <t>Aplicação de primer universal - 2 demãos</t>
  </si>
  <si>
    <t xml:space="preserve"> 5.1.11 </t>
  </si>
  <si>
    <t xml:space="preserve"> 96542 </t>
  </si>
  <si>
    <t>FABRICAÇÃO, MONTAGEM E DESMONTAGEM DE FÔRMA PARA VIGA BALDRAME, EM CHAPA DE MADEIRA COMPENSADA RESINADA, E=17 MM, 4 UTILIZAÇÕES. AF_01/2024</t>
  </si>
  <si>
    <t xml:space="preserve"> 5.1.12 </t>
  </si>
  <si>
    <t xml:space="preserve"> 5.1.13 </t>
  </si>
  <si>
    <t xml:space="preserve"> 9399 </t>
  </si>
  <si>
    <t>Concreto simples fabricado na obra, fck=25 mpa, lançado e adensado</t>
  </si>
  <si>
    <t xml:space="preserve"> 5.1.14 </t>
  </si>
  <si>
    <t xml:space="preserve"> 9882 </t>
  </si>
  <si>
    <t>Aterro com argila para jardim (paisagismo)</t>
  </si>
  <si>
    <t xml:space="preserve"> 5.1.15 </t>
  </si>
  <si>
    <t xml:space="preserve"> 12135 </t>
  </si>
  <si>
    <t>Grama batatais em placas, fornecimento e plantio</t>
  </si>
  <si>
    <t xml:space="preserve"> 5.1.16 </t>
  </si>
  <si>
    <t xml:space="preserve"> 5.1.17 </t>
  </si>
  <si>
    <t xml:space="preserve"> 13026 </t>
  </si>
  <si>
    <t>Reboco ou emboço externo, de parede, com argamassa traço t5 - 1:5 (cimento / areia) com Rebotec, espessura 2,0 cm</t>
  </si>
  <si>
    <t xml:space="preserve"> 5.1.18 </t>
  </si>
  <si>
    <t xml:space="preserve"> 102726 </t>
  </si>
  <si>
    <t>DRENO BARBACÃ, DN 50 MM, COM MATERIAL DRENANTE. AF_07/2021</t>
  </si>
  <si>
    <t>SUPERESTRUTURA</t>
  </si>
  <si>
    <t xml:space="preserve"> 103332 </t>
  </si>
  <si>
    <t>ALVENARIA DE VEDAÇÃO DE BLOCOS CERÂMICOS FURADOS NA HORIZONTAL DE 9X14X19 CM (ESPESSURA 9 CM) E ARGAMASSA DE ASSENTAMENTO COM PREPARO EM BETONEIRA. AF_12/2021</t>
  </si>
  <si>
    <t xml:space="preserve"> 92419 </t>
  </si>
  <si>
    <t>MONTAGEM E DESMONTAGEM DE FÔRMA DE PILARES RETANGULARES E ESTRUTURAS SIMILARES, PÉ-DIREITO SIMPLES, EM CHAPA DE MADEIRA COMPENSADA RESINADA, 4 UTILIZAÇÕES. AF_09/2020</t>
  </si>
  <si>
    <t xml:space="preserve"> 92759 </t>
  </si>
  <si>
    <t>ARMAÇÃO DE PILAR OU VIGA DE ESTRUTURA CONVENCIONAL DE CONCRETO ARMADO UTILIZANDO AÇO CA-60 DE 5,0 MM - MONTAGEM. AF_06/2022</t>
  </si>
  <si>
    <t xml:space="preserve"> 92761 </t>
  </si>
  <si>
    <t>ARMAÇÃO DE PILAR OU VIGA DE ESTRUTURA CONVENCIONAL DE CONCRETO ARMADO UTILIZANDO AÇO CA-50 DE 8,0 MM - MONTAGEM. AF_06/2022</t>
  </si>
  <si>
    <t xml:space="preserve"> DPEMA- 0007 </t>
  </si>
  <si>
    <t>FABRICAÇÃO, MONTAGEM E DESMONTAGEM DE FÔRMA PARA VIGA, EM  CHAPA DE MADEIRA COMPENSADA RESINADA, E=17 MM, 4 UTILIZAÇÕES</t>
  </si>
  <si>
    <t xml:space="preserve"> 5.2.9 </t>
  </si>
  <si>
    <t xml:space="preserve"> DPEMA- 0010 </t>
  </si>
  <si>
    <t>CHAPIM SOBRE MUROS LINEARES, EM CONCRETO PRÉ-MOLDADO, L=  23CM, ASSENTADO COM ARGAMASSA 1:4</t>
  </si>
  <si>
    <t xml:space="preserve"> 5.2.10 </t>
  </si>
  <si>
    <t xml:space="preserve"> 2454 </t>
  </si>
  <si>
    <t>Andaime tubular metálico simples - peça x dia</t>
  </si>
  <si>
    <t>PxD</t>
  </si>
  <si>
    <t xml:space="preserve"> 5.2.11 </t>
  </si>
  <si>
    <t xml:space="preserve"> 4738 </t>
  </si>
  <si>
    <t>Montagem e desmontagem de andaime metálico tubular simples</t>
  </si>
  <si>
    <t>pç</t>
  </si>
  <si>
    <t xml:space="preserve"> 5.2.12 </t>
  </si>
  <si>
    <t>ALAMBRADO EM MOURÕES</t>
  </si>
  <si>
    <t xml:space="preserve"> 5.2.12.1 </t>
  </si>
  <si>
    <t xml:space="preserve"> 98522 </t>
  </si>
  <si>
    <t>ALAMBRADO EM MOURÕES DE CONCRETO, COM TELA DE ARAME GALVANIZADO (INCLUSIVE MURETA EM CONCRETO). AF_05/2018</t>
  </si>
  <si>
    <t xml:space="preserve"> 5.2.12.2 </t>
  </si>
  <si>
    <t xml:space="preserve"> 5.2.12.3 </t>
  </si>
  <si>
    <t xml:space="preserve"> 5.2.12.4 </t>
  </si>
  <si>
    <t xml:space="preserve"> 5.2.12.5 </t>
  </si>
  <si>
    <t xml:space="preserve"> 88485 </t>
  </si>
  <si>
    <t>FUNDO SELADOR ACRÍLICO, APLICAÇÃO MANUAL EM PAREDE, UMA DEMÃO. AF_04/2023</t>
  </si>
  <si>
    <t xml:space="preserve"> 5.2.12.6 </t>
  </si>
  <si>
    <t xml:space="preserve"> 88489 </t>
  </si>
  <si>
    <t>PINTURA LÁTEX ACRÍLICA PREMIUM, APLICAÇÃO MANUAL EM PAREDES, DUAS DEMÃOS. AF_04/2023</t>
  </si>
  <si>
    <t>MURETA EM ALVENARIA, H=0,40M - FRONTAL</t>
  </si>
  <si>
    <t xml:space="preserve"> 5.3.8 </t>
  </si>
  <si>
    <t xml:space="preserve"> 5.3.9 </t>
  </si>
  <si>
    <t xml:space="preserve"> 5.3.10 </t>
  </si>
  <si>
    <t xml:space="preserve"> 5.3.11 </t>
  </si>
  <si>
    <t xml:space="preserve"> 5.3.12 </t>
  </si>
  <si>
    <t xml:space="preserve"> 5.3.13 </t>
  </si>
  <si>
    <t xml:space="preserve"> 5.3.14 </t>
  </si>
  <si>
    <t xml:space="preserve"> 5.3.15 </t>
  </si>
  <si>
    <t xml:space="preserve"> 5.3.16 </t>
  </si>
  <si>
    <t xml:space="preserve"> 5.3.17 </t>
  </si>
  <si>
    <t>MEIO-FIO E SARJETA</t>
  </si>
  <si>
    <t xml:space="preserve"> 6.1.1 </t>
  </si>
  <si>
    <t xml:space="preserve"> 93358 </t>
  </si>
  <si>
    <t>ESCAVAÇÃO MANUAL DE VALA. AF_09/2024</t>
  </si>
  <si>
    <t xml:space="preserve"> 6.1.2 </t>
  </si>
  <si>
    <t xml:space="preserve"> 6.1.3 </t>
  </si>
  <si>
    <t xml:space="preserve"> 6.1.4 </t>
  </si>
  <si>
    <t xml:space="preserve"> 94288 </t>
  </si>
  <si>
    <t>EXECUÇÃO DE SARJETA DE CONCRETO USINADO, MOLDADA  IN LOCO  EM TRECHO CURVO, 30 CM BASE X 10 CM ALTURA. AF_01/2024</t>
  </si>
  <si>
    <t xml:space="preserve"> 6.1.5 </t>
  </si>
  <si>
    <t xml:space="preserve"> DPEMA- 0039 </t>
  </si>
  <si>
    <t>LIMITADOR DE VAGAS - BATE RODAS EM CONCRETO 17CM X 50CM X  10CM</t>
  </si>
  <si>
    <t xml:space="preserve"> 6.2 </t>
  </si>
  <si>
    <t>CALÇADA</t>
  </si>
  <si>
    <t xml:space="preserve"> 6.2.1 </t>
  </si>
  <si>
    <t xml:space="preserve"> 11472 </t>
  </si>
  <si>
    <t>Regularização manual e compactação com placa vibratória</t>
  </si>
  <si>
    <t xml:space="preserve"> 6.2.2 </t>
  </si>
  <si>
    <t xml:space="preserve"> 6.2.3 </t>
  </si>
  <si>
    <t xml:space="preserve"> DPEMA- 0009 </t>
  </si>
  <si>
    <t>JUNTA DE DILATAÇÃO PLÁSTICA PARA PISOS DE CONCRETO, 27MM X  3MM, ASSENTADA COM ARGAMASSA, TRAÇO 1:3, PREPARO MECANICO  EM BETONEIRA</t>
  </si>
  <si>
    <t xml:space="preserve"> 6.2.4 </t>
  </si>
  <si>
    <t xml:space="preserve"> 6.2.5 </t>
  </si>
  <si>
    <t xml:space="preserve"> 94994 </t>
  </si>
  <si>
    <t>EXECUÇÃO DE PASSEIO (CALÇADA) OU PISO DE CONCRETO COM CONCRETO MOLDADO IN LOCO, FEITO EM OBRA, ACABAMENTO CONVENCIONAL, ESPESSURA 8 CM, ARMADO. AF_08/2022</t>
  </si>
  <si>
    <t xml:space="preserve"> 6.3 </t>
  </si>
  <si>
    <t>PAVIMENTAÇÃO</t>
  </si>
  <si>
    <t xml:space="preserve"> 6.3.1 </t>
  </si>
  <si>
    <t xml:space="preserve"> 6.3.2 </t>
  </si>
  <si>
    <t xml:space="preserve"> 2238 </t>
  </si>
  <si>
    <t>Pavimentação c/ brita granítica  nº1, espalhada, e = 5,0cm</t>
  </si>
  <si>
    <t xml:space="preserve"> 6.3.3 </t>
  </si>
  <si>
    <t xml:space="preserve"> 92397 </t>
  </si>
  <si>
    <t>EXECUÇÃO DE PAVIMENTO EM PISO INTERTRAVADO, COM BLOCO RETANGULAR COR NATURAL DE 20 X 10 CM, ESPESSURA 6 CM. AF_10/2022</t>
  </si>
  <si>
    <t xml:space="preserve"> 6.3.4 </t>
  </si>
  <si>
    <t>ASSENTAMENTO DE GUIA (MEIO-FIO) EM TRECHO RETO, CONFECCIONADA EM CONCRETO PRÉ-FABRICADO, DIMENSÕES 100X15X13X30 CM (COMPRIMENTO X BASE INFERIOR X BASE SUPERIOR X ALTURA). AF_01/2024</t>
  </si>
  <si>
    <t xml:space="preserve"> 6.4 </t>
  </si>
  <si>
    <t>BASE RESERVATÓRIO INFERIOR</t>
  </si>
  <si>
    <t xml:space="preserve"> 6.4.1 </t>
  </si>
  <si>
    <t xml:space="preserve"> 6.4.2 </t>
  </si>
  <si>
    <t xml:space="preserve"> 6.4.3 </t>
  </si>
  <si>
    <t xml:space="preserve"> 7.1 </t>
  </si>
  <si>
    <t xml:space="preserve"> 100721 </t>
  </si>
  <si>
    <t>PINTURA COM TINTA ALQUÍDICA DE FUNDO (TIPO ZARCÃO) PULVERIZADA SOBRE SUPERFÍCIES METÁLICAS (EXCETO PERFIL) EXECUTADO EM OBRA (POR DEMÃO). AF_01/2020_PE</t>
  </si>
  <si>
    <t xml:space="preserve"> 7.2 </t>
  </si>
  <si>
    <t xml:space="preserve"> 100742 </t>
  </si>
  <si>
    <t>PINTURA COM TINTA ALQUÍDICA DE ACABAMENTO (ESMALTE SINTÉTICO ACETINADO) APLICADA A ROLO OU PINCEL SOBRE SUPERFÍCIES METÁLICAS (EXCETO PERFIL) EXECUTADO EM OBRA (POR DEMÃO). AF_01/2020</t>
  </si>
  <si>
    <t xml:space="preserve"> 7.3 </t>
  </si>
  <si>
    <t xml:space="preserve"> DPEMA- 0044 </t>
  </si>
  <si>
    <t>TOLDO EM POLICARBONATO 6MM A 8MMM C/ ESTRUTURA METÁLICA EM  AÇO GALVANIZADO ¾" - INCLUSO PROTEÇÃO ANTICORROSIVA E  PINTURA ESMALTE SINTÉTICO</t>
  </si>
  <si>
    <t xml:space="preserve"> 7.4 </t>
  </si>
  <si>
    <t xml:space="preserve"> 100617 </t>
  </si>
  <si>
    <t>VEDACAO DE CALHAS E RUFOS COM SILICONE</t>
  </si>
  <si>
    <t xml:space="preserve"> 7.5 </t>
  </si>
  <si>
    <t xml:space="preserve"> 12842 </t>
  </si>
  <si>
    <t>Manta aluminizada 1 face para subcobertura, e = *1* mm</t>
  </si>
  <si>
    <t xml:space="preserve"> 8.1 </t>
  </si>
  <si>
    <t xml:space="preserve"> 13779 </t>
  </si>
  <si>
    <t>Cerca/gradil Nylofor h=2,03m, malha 5x20cm - fio 5 mm, revestidos em poliester por processo de pintura eletrostática nas cores verde ou branca. Fornecimento e instalação. Inclusive poste e acessórios.</t>
  </si>
  <si>
    <t xml:space="preserve"> 8.2 </t>
  </si>
  <si>
    <t xml:space="preserve"> 13780 </t>
  </si>
  <si>
    <t>Cerca/gradil Nylofor h=2,43m, malha 5x20cm - fio 5 mm, revestidos em poliester por processo de pintura eletrostática nas cores verde ou branca. Fornecimento e instalação. Inclusive poste e acessórios.</t>
  </si>
  <si>
    <t xml:space="preserve"> 8.3 </t>
  </si>
  <si>
    <t xml:space="preserve"> 1861 </t>
  </si>
  <si>
    <t>Fornecimento de cadeado 40mm</t>
  </si>
  <si>
    <t xml:space="preserve"> 8.4 </t>
  </si>
  <si>
    <t xml:space="preserve"> 11718 </t>
  </si>
  <si>
    <t>Portão em chapa de ferro veneziana tipo Z inclusive dobradiças, ferrolhos e chumbadores em chapa de ferro e=5mm</t>
  </si>
  <si>
    <t xml:space="preserve"> 8.5 </t>
  </si>
  <si>
    <t xml:space="preserve"> DPEMA- 0045 </t>
  </si>
  <si>
    <t>PORTÃO (2,5X1M) COM GRADIL NYLOFOR EM QUADRO DE POSTE  NYLOFOR 60X40MM, BRANCO, APARAFUSADO COM KIT FIXADOR  POLIAMIDA. ESTRUTURA FIXADA COM 3 PEÇAS DE GONZO 3/4"  GALVANIZADO COM ABA ALONGADA. INCLUSIVE FERROLHO.  FORNECIMENTO E INSTALAÇÃO.</t>
  </si>
  <si>
    <t xml:space="preserve"> 9.1 </t>
  </si>
  <si>
    <t>PADRÃO DE ENTRADA, ALIMENTAÇÃO, INFRA ELÉTRICA E LÓGICA</t>
  </si>
  <si>
    <t xml:space="preserve"> 9.1.1 </t>
  </si>
  <si>
    <t xml:space="preserve"> DPEMA- 0011 </t>
  </si>
  <si>
    <t>"PADRÃO DE ENTRADA DE ENERGIA TRIFÁSICO, INSTALADO EM MURO, COM FORNECIMENTO E INSTALAÇÃO DE QUADRO DE MEDIÇÃO TRIFÁSICO, INCLUSO ATERRAMENTO, DISJUNTOR 63A E PONTALETE EM AÇO GALVANIZADO, 2"" COM OLHAL- PADRÃO NÚCLEO BÁSICO DPE/MA"</t>
  </si>
  <si>
    <t xml:space="preserve"> 9.1.2 </t>
  </si>
  <si>
    <t xml:space="preserve"> 9.1.3 </t>
  </si>
  <si>
    <t xml:space="preserve"> DPEMA- 0012 </t>
  </si>
  <si>
    <t>CAIXA ENTERRADA ELÉTRICA RETANGULAR, EM ALVENARIA COM  TIJOLOS CERÂMICOS, FUNDO COM BRITA, DIMENSÕES INTERNAS:  0,30X0,30X0,50 M, COM CHAPISCO E REBOCO, E=2CM, COM ADITIVO  IMPERMEABILIZANTE -  INCLUSIVE TAMPA EM CONCRETO ARMADO.</t>
  </si>
  <si>
    <t xml:space="preserve"> 9.1.4 </t>
  </si>
  <si>
    <t xml:space="preserve"> 354 </t>
  </si>
  <si>
    <t>Eletroduto de pvc rígido roscável, diâm = 32mm (1")</t>
  </si>
  <si>
    <t xml:space="preserve"> 9.1.5 </t>
  </si>
  <si>
    <t xml:space="preserve"> 355 </t>
  </si>
  <si>
    <t>Eletroduto de pvc rígido roscável, diâm = 40mm (1 1/4")</t>
  </si>
  <si>
    <t xml:space="preserve"> 9.1.6 </t>
  </si>
  <si>
    <t xml:space="preserve"> 356 </t>
  </si>
  <si>
    <t>Eletroduto de pvc rígido roscável, diâm = 50mm (1 1/2")</t>
  </si>
  <si>
    <t xml:space="preserve"> 9.1.7 </t>
  </si>
  <si>
    <t xml:space="preserve"> 363 </t>
  </si>
  <si>
    <t>Curva para eletroduto de pvc rígido roscável, diâm = 32mm (1")</t>
  </si>
  <si>
    <t xml:space="preserve"> 9.1.8 </t>
  </si>
  <si>
    <t xml:space="preserve"> 364 </t>
  </si>
  <si>
    <t>Curva para eletroduto de pvc rígido roscável, diâm = 40mm (1 1/4")</t>
  </si>
  <si>
    <t xml:space="preserve"> 9.1.9 </t>
  </si>
  <si>
    <t xml:space="preserve"> 365 </t>
  </si>
  <si>
    <t>Curva para eletroduto de pvc rígido roscável, diâm = 50mm (1 1/2")</t>
  </si>
  <si>
    <t xml:space="preserve"> 9.1.10 </t>
  </si>
  <si>
    <t xml:space="preserve"> 12140 </t>
  </si>
  <si>
    <t>Abraçadeira metálica tipo "D" de 1"</t>
  </si>
  <si>
    <t xml:space="preserve"> 9.1.11 </t>
  </si>
  <si>
    <t xml:space="preserve"> 7750 </t>
  </si>
  <si>
    <t>Abraçadeira metálica tipo "D" de 1 1/4"</t>
  </si>
  <si>
    <t xml:space="preserve"> 9.1.12 </t>
  </si>
  <si>
    <t xml:space="preserve"> 9427 </t>
  </si>
  <si>
    <t>Abraçadeira metálica tipo "D" de 1 1/2"</t>
  </si>
  <si>
    <t xml:space="preserve"> 9.1.13 </t>
  </si>
  <si>
    <t xml:space="preserve"> 10572 </t>
  </si>
  <si>
    <t>Guia para cabos em arame galvanizado nº16</t>
  </si>
  <si>
    <t xml:space="preserve"> 9.1.14 </t>
  </si>
  <si>
    <t xml:space="preserve"> 9.1.15 </t>
  </si>
  <si>
    <t xml:space="preserve"> 91935 </t>
  </si>
  <si>
    <t>CABO DE COBRE FLEXÍVEL ISOLADO, 16 MM², ANTI-CHAMA 0,6/1,0 KV, PARA CIRCUITOS TERMINAIS - FORNECIMENTO E INSTALAÇÃO. AF_03/2023</t>
  </si>
  <si>
    <t xml:space="preserve"> 9.2 </t>
  </si>
  <si>
    <t>ABRIGO DE QUADRO GERAL</t>
  </si>
  <si>
    <t xml:space="preserve"> 9.2.1 </t>
  </si>
  <si>
    <t xml:space="preserve"> DPEMA- 0013 </t>
  </si>
  <si>
    <t>ABRIGO EM ALVENARIA (1,05M X 0,45M, H=2,50M) PARA CONJUNTO DE  QUADRO DE DISTRIBUIÇÃO, SOBRE BASE DE CONCRETO ARMADO (1,20M  X 0,75M), INCLUINDO CHAPISCO E REBOCO, COM PORTA EM ALUMÍNIO  (0,80M X 2,10M)</t>
  </si>
  <si>
    <t xml:space="preserve"> 9.2.2 </t>
  </si>
  <si>
    <t xml:space="preserve"> 12236 </t>
  </si>
  <si>
    <t>Quadro de distribuição de embutir, em resina termoplástica, para até 32 disjuntores, com barramento, padrão DIN, exclusive disjuntores</t>
  </si>
  <si>
    <t xml:space="preserve"> 9.2.3 </t>
  </si>
  <si>
    <t xml:space="preserve"> 91854 </t>
  </si>
  <si>
    <t>ELETRODUTO FLEXÍVEL CORRUGADO, PVC, DN 25 MM (3/4"), PARA CIRCUITOS TERMINAIS, INSTALADO EM PAREDE - FORNECIMENTO E INSTALAÇÃO. AF_03/2023</t>
  </si>
  <si>
    <t xml:space="preserve"> 9.2.4 </t>
  </si>
  <si>
    <t xml:space="preserve"> 93654 </t>
  </si>
  <si>
    <t>DISJUNTOR MONOPOLAR TIPO DIN, CORRENTE NOMINAL DE 16A - FORNECIMENTO E INSTALAÇÃO. AF_10/2020</t>
  </si>
  <si>
    <t xml:space="preserve"> 9.3 </t>
  </si>
  <si>
    <t>SISTEMA DE PROTEÇÃO CONTRA DESCARGAS ATMOSFÉRICAS (SPDA)</t>
  </si>
  <si>
    <t xml:space="preserve"> 9.3.1 </t>
  </si>
  <si>
    <t xml:space="preserve"> 9.3.2 </t>
  </si>
  <si>
    <t xml:space="preserve"> 9.3.3 </t>
  </si>
  <si>
    <t xml:space="preserve"> 9.3.4 </t>
  </si>
  <si>
    <t xml:space="preserve"> 9962 </t>
  </si>
  <si>
    <t>Lastro de brita graduada apiloada e=10cm</t>
  </si>
  <si>
    <t xml:space="preserve"> 9.3.5 </t>
  </si>
  <si>
    <t xml:space="preserve"> 8082 </t>
  </si>
  <si>
    <t>Cabo de cobre nú 50 mm2 - fornecimento e assentamento (2,27m/kg)</t>
  </si>
  <si>
    <t xml:space="preserve"> 9.3.6 </t>
  </si>
  <si>
    <t xml:space="preserve"> DPEMA- 0150 </t>
  </si>
  <si>
    <t>Haste cobreada copperweld p/aterramento d=  5/8" x 2,40m</t>
  </si>
  <si>
    <t xml:space="preserve"> 9.3.7 </t>
  </si>
  <si>
    <t xml:space="preserve"> 7923 </t>
  </si>
  <si>
    <t>Terminal de compressão para cabo de  50 mm2 - fornecimento e instalação</t>
  </si>
  <si>
    <t xml:space="preserve"> 9.3.8 </t>
  </si>
  <si>
    <t xml:space="preserve"> 11132 </t>
  </si>
  <si>
    <t>Presilha de latão, L=20mm, para fixação de cabos de cobre, furo d=5mm, para cabos 35mm² a 50mm², ref:TEL-744 ou similar (SPDA)</t>
  </si>
  <si>
    <t xml:space="preserve"> 9.3.9 </t>
  </si>
  <si>
    <t xml:space="preserve"> 10907 </t>
  </si>
  <si>
    <t>Conector cabo-haste em bronze natural para 2 cabos cobre de 16mm² a 70mm² comgrampo "U" e porcas de aço galv.Ref:TEL-583 ou similar - fornecimento e instalação</t>
  </si>
  <si>
    <t xml:space="preserve"> 9.3.10 </t>
  </si>
  <si>
    <t xml:space="preserve"> 9051 </t>
  </si>
  <si>
    <t>Caixa de equalização p/aterramento 20x20x10cm de sobrepor p/11 terminais de pressão c/barramento</t>
  </si>
  <si>
    <t xml:space="preserve"> 9.3.11 </t>
  </si>
  <si>
    <t xml:space="preserve"> DPEMA- 0287 </t>
  </si>
  <si>
    <t>MINICAPTORES</t>
  </si>
  <si>
    <t xml:space="preserve"> 9.3.12 </t>
  </si>
  <si>
    <t xml:space="preserve"> DPEMA- 0288 </t>
  </si>
  <si>
    <t>BARRA CHATA DE ALUMINIO</t>
  </si>
  <si>
    <t xml:space="preserve"> 9.4 </t>
  </si>
  <si>
    <t>ILUMINAÇÃO EXTERNA</t>
  </si>
  <si>
    <t xml:space="preserve"> 9.4.1 </t>
  </si>
  <si>
    <t>ARANDELAS</t>
  </si>
  <si>
    <t xml:space="preserve"> 9.4.1.1 </t>
  </si>
  <si>
    <t xml:space="preserve"> 2476 </t>
  </si>
  <si>
    <t>Rasgos em alvenaria para passagem de tubulação   diâm     1/2" a 1"</t>
  </si>
  <si>
    <t xml:space="preserve"> 9.4.1.2 </t>
  </si>
  <si>
    <t xml:space="preserve"> 2483 </t>
  </si>
  <si>
    <t>Enchimento de rasgos em alvenaria e concreto  para tubulação  diâm    1/2" a 1"</t>
  </si>
  <si>
    <t xml:space="preserve"> 9.4.1.3 </t>
  </si>
  <si>
    <t xml:space="preserve"> 9.4.1.4 </t>
  </si>
  <si>
    <t xml:space="preserve"> 91939 </t>
  </si>
  <si>
    <t>CAIXA RETANGULAR 4" X 2" ALTA (2,00 M DO PISO), PVC, INSTALADA EM PAREDE - FORNECIMENTO E INSTALAÇÃO. AF_03/2023</t>
  </si>
  <si>
    <t xml:space="preserve"> 9.4.1.5 </t>
  </si>
  <si>
    <t xml:space="preserve"> 9.4.1.6 </t>
  </si>
  <si>
    <t xml:space="preserve"> 480 </t>
  </si>
  <si>
    <t>Relé fotoelétrico individual 5a/127v c/base móvel</t>
  </si>
  <si>
    <t xml:space="preserve"> 9.4.1.7 </t>
  </si>
  <si>
    <t xml:space="preserve"> 060496 </t>
  </si>
  <si>
    <t>ARANDELA LED 18W BRANCO FRIO TIPO TARTARUGA</t>
  </si>
  <si>
    <t xml:space="preserve"> 9.4.2 </t>
  </si>
  <si>
    <t>REFLETORES DO JARDIM</t>
  </si>
  <si>
    <t xml:space="preserve"> 9.4.2.1 </t>
  </si>
  <si>
    <t xml:space="preserve"> 9.4.2.2 </t>
  </si>
  <si>
    <t xml:space="preserve"> 9.4.2.3 </t>
  </si>
  <si>
    <t xml:space="preserve"> 9.4.2.4 </t>
  </si>
  <si>
    <t xml:space="preserve"> 91941 </t>
  </si>
  <si>
    <t>CAIXA RETANGULAR 4" X 2" BAIXA (0,30 M DO PISO), PVC, INSTALADA EM PAREDE - FORNECIMENTO E INSTALAÇÃO. AF_03/2023</t>
  </si>
  <si>
    <t xml:space="preserve"> 9.4.2.5 </t>
  </si>
  <si>
    <t xml:space="preserve"> 5023 </t>
  </si>
  <si>
    <t>Cabo de cobre PP Cordplast 2 x 2,5 mm2, 450/750v - fornecimento</t>
  </si>
  <si>
    <t xml:space="preserve"> 9.4.2.6 </t>
  </si>
  <si>
    <t xml:space="preserve"> DPEMA- 0015 </t>
  </si>
  <si>
    <t>SUPORTE REFLETOR LED CHÃO ESTACA ESPETO JARDIM 45MM PRETO</t>
  </si>
  <si>
    <t xml:space="preserve"> 9.4.2.7 </t>
  </si>
  <si>
    <t xml:space="preserve"> DPEMA- 0016 </t>
  </si>
  <si>
    <t>REFLETOR HOLOFOTE SLIM LED, 10W, PRETO, LUZ BRANCA 6500K, 750,  IP65, PROVA D'ÁGUA, BIVOLT, AVANT, MEDIDAS A -91 B -90 C- 26D-50 MM</t>
  </si>
  <si>
    <t xml:space="preserve"> 9.5 </t>
  </si>
  <si>
    <t>ABRIGO DA BOMBA E ALIMENTAÇÃO ELÉTRICA</t>
  </si>
  <si>
    <t xml:space="preserve"> 9.5.1 </t>
  </si>
  <si>
    <t xml:space="preserve"> DPEMA- 0017 </t>
  </si>
  <si>
    <t>ABRIGO EM ALVENARIA (MEDIDAS INTERNAS: 0,60M X 0,60M, H= 0,70M)  PARA CONJUNTO DE MOTO-BOMBA, SOBRE BASE DE CONCRETO  ARMADO (0,70M X 1,10M), INCLUINDO CHAPISCO, REBOCO, ESQUADRIA  DE FERRO E COBERTURA EM CONCRETO ARMADO (0,70M X 0,75M), E=  5CM, I=10%</t>
  </si>
  <si>
    <t xml:space="preserve"> 9.5.2 </t>
  </si>
  <si>
    <t xml:space="preserve"> 9.5.3 </t>
  </si>
  <si>
    <t xml:space="preserve"> 9.5.4 </t>
  </si>
  <si>
    <t xml:space="preserve"> 9.5.5 </t>
  </si>
  <si>
    <t xml:space="preserve"> 9.5.6 </t>
  </si>
  <si>
    <t xml:space="preserve"> 9.5.7 </t>
  </si>
  <si>
    <t xml:space="preserve"> 9.5.8 </t>
  </si>
  <si>
    <t xml:space="preserve"> 711 </t>
  </si>
  <si>
    <t>Fornecimento e instalação de tampa cega (espelho liso) para caixa 4" x 2"</t>
  </si>
  <si>
    <t xml:space="preserve"> 9.5.9 </t>
  </si>
  <si>
    <t xml:space="preserve"> 102111 </t>
  </si>
  <si>
    <t>BOMBA CENTRÍFUGA, MONOFÁSICA, 0,5 CV OU 0,49 HP, HM 6 A 20 M, Q 1,2 A 8,3 M3/H - FORNECIMENTO E INSTALAÇÃO. AF_12/2020</t>
  </si>
  <si>
    <t xml:space="preserve"> 9.5.10 </t>
  </si>
  <si>
    <t xml:space="preserve"> DPEMA- 0289 </t>
  </si>
  <si>
    <t>QUADRO BOMBAS</t>
  </si>
  <si>
    <t xml:space="preserve"> 9.5.11 </t>
  </si>
  <si>
    <t xml:space="preserve"> 002706 </t>
  </si>
  <si>
    <t>CABO PP CORDPLAST 3 CONDUTORES 450/750V 2,50mm2</t>
  </si>
  <si>
    <t xml:space="preserve"> 9.6 </t>
  </si>
  <si>
    <t>ALIMENTAÇÃO BOIA ELÉTRICA INFERIOR E SUPERIOR</t>
  </si>
  <si>
    <t xml:space="preserve"> 9.6.1 </t>
  </si>
  <si>
    <t xml:space="preserve"> 9.6.2 </t>
  </si>
  <si>
    <t xml:space="preserve"> 93382 </t>
  </si>
  <si>
    <t>REATERRO MANUAL DE VALAS, COM COMPACTADOR DE SOLOS DE PERCUSSÃO. AF_08/2023</t>
  </si>
  <si>
    <t xml:space="preserve"> 9.6.3 </t>
  </si>
  <si>
    <t xml:space="preserve"> 353 </t>
  </si>
  <si>
    <t>Eletroduto de pvc rígido roscável, diâm = 25mm (3/4")</t>
  </si>
  <si>
    <t xml:space="preserve"> 9.6.4 </t>
  </si>
  <si>
    <t xml:space="preserve"> 1256 </t>
  </si>
  <si>
    <t>Curva de 90º de pvc rígido roscável, diâm = 3/4"</t>
  </si>
  <si>
    <t xml:space="preserve"> 9.6.5 </t>
  </si>
  <si>
    <t xml:space="preserve"> 371 </t>
  </si>
  <si>
    <t>Luva para eletroduto de pvc rígido roscável, diâm = 25mm (3/4")</t>
  </si>
  <si>
    <t xml:space="preserve"> 9.6.6 </t>
  </si>
  <si>
    <t xml:space="preserve"> 9.6.7 </t>
  </si>
  <si>
    <t xml:space="preserve"> 8441 </t>
  </si>
  <si>
    <t>Abraçadeira metálica tipo "D" de 3/4"</t>
  </si>
  <si>
    <t xml:space="preserve"> 9.6.8 </t>
  </si>
  <si>
    <t xml:space="preserve"> DPEMA- 0018 </t>
  </si>
  <si>
    <t>BOIA ELÉTRICA PARA RESERVATÓRIO INFERIOR -FORNECIMENTO E  INSTALAÇÃO</t>
  </si>
  <si>
    <t xml:space="preserve"> 9.6.9 </t>
  </si>
  <si>
    <t xml:space="preserve"> 94795 </t>
  </si>
  <si>
    <t>TORNEIRA DE BOIA PARA CAIXA D'ÁGUA, ROSCÁVEL, 1/2" - FORNECIMENTO E INSTALAÇÃO. AF_08/2021</t>
  </si>
  <si>
    <t xml:space="preserve"> 9.7 </t>
  </si>
  <si>
    <t>ALIMENTAÇÃO DO POÇO TUBULAR</t>
  </si>
  <si>
    <t xml:space="preserve"> 9.7.1 </t>
  </si>
  <si>
    <t xml:space="preserve"> 13755 </t>
  </si>
  <si>
    <t>Motobomba submersa, marca schneider ou similar, modelo C1-20, motor 1/2cv, monofásico 230V, 5 estágios, recalque 1 1/4", hm = 8 à 45m, q = 1,5 à 6,3 m³/h</t>
  </si>
  <si>
    <t>Un</t>
  </si>
  <si>
    <t xml:space="preserve"> 10.1 </t>
  </si>
  <si>
    <t>IMPLANTAÇÃO DO POÇO ARTESIANO</t>
  </si>
  <si>
    <t xml:space="preserve"> 10.1.1 </t>
  </si>
  <si>
    <t xml:space="preserve"> 047207 </t>
  </si>
  <si>
    <t>POCO ARTESIANO - PERFURACAO EM ALUVIAO COM 10""</t>
  </si>
  <si>
    <t xml:space="preserve"> 10.1.2 </t>
  </si>
  <si>
    <t xml:space="preserve"> 6256 </t>
  </si>
  <si>
    <t>Revestimento Tubo Liso PVC Geomecânico Reforçado DN 150mm</t>
  </si>
  <si>
    <t xml:space="preserve"> 10.1.3 </t>
  </si>
  <si>
    <t xml:space="preserve"> 11682 </t>
  </si>
  <si>
    <t>Laje de Proteção do Poço em concreto simples fabricado na obra, fck=21 mpa lnçado e adensado</t>
  </si>
  <si>
    <t xml:space="preserve"> 10.1.4 </t>
  </si>
  <si>
    <t xml:space="preserve"> 100324 </t>
  </si>
  <si>
    <t>LASTRO COM MATERIAL GRANULAR (PEDRA BRITADA N.1 E PEDRA BRITADA N.2), APLICADO EM PISOS OU LAJES SOBRE SOLO, ESPESSURA DE *10 CM*. AF_01/2024</t>
  </si>
  <si>
    <t xml:space="preserve"> 10.1.5 </t>
  </si>
  <si>
    <t xml:space="preserve"> 021360 </t>
  </si>
  <si>
    <t>FILTRO DE AREIA</t>
  </si>
  <si>
    <t xml:space="preserve"> 10.1.6 </t>
  </si>
  <si>
    <t xml:space="preserve"> 88628 </t>
  </si>
  <si>
    <t>ARGAMASSA TRAÇO 1:3 (EM VOLUME DE CIMENTO E AREIA MÉDIA ÚMIDA), PREPARO MECÂNICO COM BETONEIRA 400 L. AF_08/2019</t>
  </si>
  <si>
    <t xml:space="preserve"> 10.1.7 </t>
  </si>
  <si>
    <t xml:space="preserve"> 6293 </t>
  </si>
  <si>
    <t>Tampa de Fundo - Cap Fêmea Geomecânico Reforçado DN 150mm</t>
  </si>
  <si>
    <t xml:space="preserve"> 10.1.8 </t>
  </si>
  <si>
    <t xml:space="preserve"> 6285 </t>
  </si>
  <si>
    <t>Tampa de Poço Cap Macho Reforçado em 150mm</t>
  </si>
  <si>
    <t xml:space="preserve"> 10.2 </t>
  </si>
  <si>
    <t>ALIMENTAÇÃO DE ÁGUA FRIA</t>
  </si>
  <si>
    <t xml:space="preserve"> 10.2.1 </t>
  </si>
  <si>
    <t xml:space="preserve"> 10.2.2 </t>
  </si>
  <si>
    <t xml:space="preserve"> 10.2.3 </t>
  </si>
  <si>
    <t xml:space="preserve"> 052422 </t>
  </si>
  <si>
    <t>AGUA FRIA-TUBO PVC SOLDAVEL 32mm</t>
  </si>
  <si>
    <t xml:space="preserve"> 10.2.4 </t>
  </si>
  <si>
    <t xml:space="preserve"> 1109 </t>
  </si>
  <si>
    <t>Curva 45º de pvc rígido soldável, marrom  diâm = 32mm</t>
  </si>
  <si>
    <t xml:space="preserve"> 10.2.5 </t>
  </si>
  <si>
    <t xml:space="preserve"> 052570 </t>
  </si>
  <si>
    <t>PTO AGUA FRIA PVC ROSCA PARA TANQUE APARENTE</t>
  </si>
  <si>
    <t xml:space="preserve"> 10.3 </t>
  </si>
  <si>
    <t>RESERVATÓRIO INFERIOR</t>
  </si>
  <si>
    <t xml:space="preserve"> 10.3.1 </t>
  </si>
  <si>
    <t xml:space="preserve"> 102609 </t>
  </si>
  <si>
    <t>CAIXA D´ÁGUA EM POLIETILENO, 2000 LITROS - FORNECIMENTO E INSTALAÇÃO. AF_06/2021</t>
  </si>
  <si>
    <t xml:space="preserve"> 10.3.2 </t>
  </si>
  <si>
    <t xml:space="preserve"> 94703 </t>
  </si>
  <si>
    <t>ADAPTADOR COM FLANGE E ANEL DE VEDAÇÃO, PVC, SOLDÁVEL, DN  25 MM X 3/4", INSTALADO EM RESERVAÇÃO PREDIAL DE ÁGUA - FORNECIMENTO E INSTALAÇÃO. AF_04/2024</t>
  </si>
  <si>
    <t xml:space="preserve"> 10.3.3 </t>
  </si>
  <si>
    <t xml:space="preserve"> 94704 </t>
  </si>
  <si>
    <t>ADAPTADOR COM FLANGE E ANEL DE VEDAÇÃO, PVC, SOLDÁVEL, DN 32 MM X 1", INSTALADO EM RESERVAÇÃO PREDIAL DE ÁGUA - FORNECIMENTO E INSTALAÇÃO. AF_04/2024</t>
  </si>
  <si>
    <t xml:space="preserve"> 10.3.4 </t>
  </si>
  <si>
    <t xml:space="preserve"> 94648 </t>
  </si>
  <si>
    <t>TUBO, PVC, SOLDÁVEL, DE  25MM, INSTALADO EM RESERVAÇÃO PREDIAL DE ÁGUA - FORNECIMENTO E INSTALAÇÃO. AF_04/2024</t>
  </si>
  <si>
    <t xml:space="preserve"> 10.3.5 </t>
  </si>
  <si>
    <t xml:space="preserve"> 103011 </t>
  </si>
  <si>
    <t>VÁLVULA DE RETENÇÃO, DE BRONZE, PÉ COM CRIVOS, ROSCÁVEL, 1" - FORNECIMENTO E INSTALAÇÃO. AF_08/2021</t>
  </si>
  <si>
    <t xml:space="preserve"> 10.3.6 </t>
  </si>
  <si>
    <t xml:space="preserve"> 10.3.7 </t>
  </si>
  <si>
    <t xml:space="preserve"> 89408 </t>
  </si>
  <si>
    <t>JOELHO 90 GRAUS, PVC, SOLDÁVEL, DN 25MM, INSTALADO EM RAMAL DE DISTRIBUIÇÃO DE ÁGUA - FORNECIMENTO E INSTALAÇÃO. AF_06/2022</t>
  </si>
  <si>
    <t xml:space="preserve"> 10.3.8 </t>
  </si>
  <si>
    <t xml:space="preserve"> 94796 </t>
  </si>
  <si>
    <t>TORNEIRA DE BOIA PARA CAIXA D'ÁGUA, ROSCÁVEL, 3/4" - FORNECIMENTO E INSTALAÇÃO. AF_08/2021</t>
  </si>
  <si>
    <t xml:space="preserve"> 10.3.9 </t>
  </si>
  <si>
    <t xml:space="preserve"> 94489 </t>
  </si>
  <si>
    <t>REGISTRO DE ESFERA, PVC, SOLDÁVEL, COM VOLANTE, DN  25 MM - FORNECIMENTO E INSTALAÇÃO. AF_08/2021</t>
  </si>
  <si>
    <t xml:space="preserve"> 10.3.10 </t>
  </si>
  <si>
    <t xml:space="preserve"> 94490 </t>
  </si>
  <si>
    <t>REGISTRO DE ESFERA, PVC, SOLDÁVEL, COM VOLANTE, DN  32 MM - FORNECIMENTO E INSTALAÇÃO. AF_08/2021</t>
  </si>
  <si>
    <t xml:space="preserve"> 10.3.11 </t>
  </si>
  <si>
    <t xml:space="preserve"> 10.3.12 </t>
  </si>
  <si>
    <t xml:space="preserve"> 10.3.13 </t>
  </si>
  <si>
    <t xml:space="preserve"> 10.4 </t>
  </si>
  <si>
    <t>INSTALAÇÕES SANITÁRIAS</t>
  </si>
  <si>
    <t xml:space="preserve"> 10.4.1 </t>
  </si>
  <si>
    <t xml:space="preserve"> DPEMA- 0020 </t>
  </si>
  <si>
    <t>CAIXA ENTERRADA HIDRÁULICA RETANGULAR, EM ALVENARIA COM  BLOCOS CERÂMICOS, DIMENSÕES INTERNAS: 0,6X0,6X0,6 M PARA  INSPEÇÃO DE REDE DE ESGOTO, INCLUSO REBOCO INTERNO /EXTERNO  E IMPERMEABILIZAÇÃO DE SUPERFÍCIE, COM DUAS DEMÃOS DE PRIMER -  INLCUSO TAMPA DE CONCRETO ARMADO COM ALÇA</t>
  </si>
  <si>
    <t xml:space="preserve"> 10.4.2 </t>
  </si>
  <si>
    <t xml:space="preserve"> 97903 </t>
  </si>
  <si>
    <t>CAIXA ENTERRADA HIDRÁULICA RETANGULAR EM ALVENARIA COM TIJOLOS CERÂMICOS MACIÇOS, DIMENSÕES INTERNAS: 0,8X0,8X0,6 M PARA REDE DE ESGOTO. AF_12/2020</t>
  </si>
  <si>
    <t xml:space="preserve"> 10.4.3 </t>
  </si>
  <si>
    <t xml:space="preserve"> 10.4.4 </t>
  </si>
  <si>
    <t xml:space="preserve"> 89714 </t>
  </si>
  <si>
    <t>TUBO PVC, SERIE NORMAL, ESGOTO PREDIAL, DN 100 MM, FORNECIDO E INSTALADO EM RAMAL DE DESCARGA OU RAMAL DE ESGOTO SANITÁRIO. AF_08/2022</t>
  </si>
  <si>
    <t xml:space="preserve"> 10.4.5 </t>
  </si>
  <si>
    <t xml:space="preserve"> 89712 </t>
  </si>
  <si>
    <t>TUBO PVC, SERIE NORMAL, ESGOTO PREDIAL, DN 50 MM, FORNECIDO E INSTALADO EM RAMAL DE DESCARGA OU RAMAL DE ESGOTO SANITÁRIO. AF_08/2022</t>
  </si>
  <si>
    <t xml:space="preserve"> 10.4.6 </t>
  </si>
  <si>
    <t xml:space="preserve"> 104345 </t>
  </si>
  <si>
    <t>JUNÇÃO DE REDUÇÃO INVERTIDA, PVC, SÉRIE NORMAL, ESGOTO PREDIAL, DN 100 X 50 MM, JUNTA ELÁSTICA, FORNECIDO E INSTALADO EM RAMAL DE DESCARGA OU RAMAL DE ESGOTO SANITÁRIO. AF_08/2022</t>
  </si>
  <si>
    <t xml:space="preserve"> 10.4.7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</si>
  <si>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</si>
  <si>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</si>
  <si>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10.4.8 </t>
  </si>
  <si>
    <t xml:space="preserve"> 054161 </t>
  </si>
  <si>
    <t>JOELHO 45 PVC SERIE NORMAL ESGOTO 100mm</t>
  </si>
  <si>
    <t xml:space="preserve"> 10.4.9 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</si>
  <si>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</si>
  <si>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</si>
  <si>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10.4.10 </t>
  </si>
  <si>
    <t xml:space="preserve"> 104357 </t>
  </si>
  <si>
    <t>CAP, PVC, SÉRIE NORMAL, ESGOTO PREDIAL, DN 100 MM, JUNTA ELÁSTICA, FORNECIDO E INSTALADO EM SUBCOLETOR AÉREO DE ESGOTO SANITÁRIO. AF_08/2022</t>
  </si>
  <si>
    <t xml:space="preserve"> 10.4.11 </t>
  </si>
  <si>
    <t xml:space="preserve"> 98110 </t>
  </si>
  <si>
    <t>CAIXA DE GORDURA PEQUENA (CAPACIDADE: 19 L), CIRCULAR, EM PVC, DIÂMETRO INTERNO= 0,3 M. AF_12/2020</t>
  </si>
  <si>
    <t xml:space="preserve"> 10.4.12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</si>
  <si>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</si>
  <si>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</si>
  <si>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10.4.13 </t>
  </si>
  <si>
    <t xml:space="preserve"> 89732 </t>
  </si>
  <si>
    <t>JOELHO 45 GRAUS, PVC, SERIE NORMAL, ESGOTO PREDIAL, DN 50 MM, JUNTA ELÁSTICA, FORNECIDO E INSTALADO EM RAMAL DE DESCARGA OU RAMAL DE ESGOTO SANITÁRIO. AF_08/2022</t>
  </si>
  <si>
    <t xml:space="preserve"> 10.4.14 </t>
  </si>
  <si>
    <t xml:space="preserve"> DPEMA- 0021 </t>
  </si>
  <si>
    <t>VÁLVULA DE RETENÇÃO P/ ESGOTO D=100MM - FORNECIMENTO E  INSTALAÇÃO</t>
  </si>
  <si>
    <t xml:space="preserve"> 10.4.15 </t>
  </si>
  <si>
    <t xml:space="preserve"> 1583 </t>
  </si>
  <si>
    <t>Redução excentrica em pvc rígido soldável, para esgoto primário, diâm = 100 x50mm</t>
  </si>
  <si>
    <t xml:space="preserve"> 10.4.16 </t>
  </si>
  <si>
    <t xml:space="preserve"> 10.5 </t>
  </si>
  <si>
    <t>SISTEMA INDIVIDUAL DE ESGOTO</t>
  </si>
  <si>
    <t xml:space="preserve"> 10.5.1 </t>
  </si>
  <si>
    <t xml:space="preserve"> DPEMA- 0022 </t>
  </si>
  <si>
    <t>FOSSA SÉPTICA CIRCULAR, EM CONCRETO PRÉ-MOLDADO, DIÂMETRO  INTERNO = 1,00M, ALTURA INTERNA = 2,80M, VOLUME ÚTIL = 2,20M3, COM  FUNDO EM CONCRETO ARMADO, INCLUSIVE TAMPA EM CONCRETO  ARMADO, H=5CM</t>
  </si>
  <si>
    <t xml:space="preserve"> 10.5.2 </t>
  </si>
  <si>
    <t xml:space="preserve"> DPEMA- 0025 </t>
  </si>
  <si>
    <t>FILTRO ANAERÓBICO CIRCULAR, EM CONCRETO PRÉ-MOLDADO,  DIÂMETRO INTERNO = 1,00M, ALTURA INTERNA = 1,70M, VOLUME ÚTIL =  1,32M3, COM FUNDO EM CONCRETO ARMADO, INCLUSIVE TAMPA EM  CONCRETO ARMADO, H=5CM E FUNDO FALSO, FERFURADO, E=5CM</t>
  </si>
  <si>
    <t xml:space="preserve"> 10.5.3 </t>
  </si>
  <si>
    <t xml:space="preserve"> DPEMA- 0026 </t>
  </si>
  <si>
    <t>SUMIDOURO PRÉ-MOLDADO DE CONCRETO, 05 ANÉIS,  DIÂMETRO  INTERNO = 1,00M E H=0,50M, CADA ANEL (1,00x2,50)</t>
  </si>
  <si>
    <t xml:space="preserve"> 10.6 </t>
  </si>
  <si>
    <t>VENTILAÇÃO DE ESGOTO</t>
  </si>
  <si>
    <t xml:space="preserve"> 10.6.1 </t>
  </si>
  <si>
    <t xml:space="preserve"> 89798 </t>
  </si>
  <si>
    <t>TUBO PVC, SERIE NORMAL, ESGOTO PREDIAL, DN 50 MM, FORNECIDO E INSTALADO EM PRUMADA DE ESGOTO SANITÁRIO OU VENTILAÇÃO. AF_08/2022</t>
  </si>
  <si>
    <t xml:space="preserve"> 10.6.2 </t>
  </si>
  <si>
    <t xml:space="preserve"> 89801 </t>
  </si>
  <si>
    <t>JOELHO 90 GRAUS, PVC, SERIE NORMAL, ESGOTO PREDIAL, DN 50 MM, JUNTA ELÁSTICA, FORNECIDO E INSTALADO EM PRUMADA DE ESGOTO SANITÁRIO OU VENTILAÇÃO. AF_08/2022</t>
  </si>
  <si>
    <t xml:space="preserve"> 10.6.3 </t>
  </si>
  <si>
    <t xml:space="preserve"> 104348 </t>
  </si>
  <si>
    <t>TERMINAL DE VENTILAÇÃO, PVC, SÉRIE NORMAL, ESGOTO PREDIAL, DN 50 MM, JUNTA SOLDÁVEL, FORNECIDO E INSTALADO EM PRUMADA DE ESGOTO SANITÁRIO OU VENTILAÇÃO. AF_08/2022</t>
  </si>
  <si>
    <t xml:space="preserve"> 10.6.4 </t>
  </si>
  <si>
    <t xml:space="preserve"> 11976 </t>
  </si>
  <si>
    <t>Abraçadeira de Alumínio 2" 50mm    (Daisa BC-200) ou similar</t>
  </si>
  <si>
    <t xml:space="preserve"> 10.6.5 </t>
  </si>
  <si>
    <t xml:space="preserve"> 89825 </t>
  </si>
  <si>
    <t>TE, PVC, SERIE NORMAL, ESGOTO PREDIAL, DN 50 X 50 MM, JUNTA ELÁSTICA, FORNECIDO E INSTALADO EM PRUMADA DE ESGOTO SANITÁRIO OU VENTILAÇÃO. AF_08/2022</t>
  </si>
  <si>
    <t xml:space="preserve"> 10.6.6 </t>
  </si>
  <si>
    <t xml:space="preserve"> 104352 </t>
  </si>
  <si>
    <t>TE, PVC, SÉRIE NORMAL, ESGOTO PREDIAL, DN 100 X 50 MM, JUNTA ELÁSTICA, FORNECIDO E INSTALADO EM PRUMADA DE ESGOTO SANITÁRIO OU VENTILAÇÃO. AF_08/2022</t>
  </si>
  <si>
    <t xml:space="preserve"> 11.1 </t>
  </si>
  <si>
    <t>DRENAGEM SUBSUPERFICIAL, CANALETAS E SARJETAS</t>
  </si>
  <si>
    <t xml:space="preserve"> 11.1.1 </t>
  </si>
  <si>
    <t xml:space="preserve"> DPEMA- 0084 </t>
  </si>
  <si>
    <t>DRENO - SEÇÃO (0,10 X 0,10 M) - COM TUBO DE PEAD CORRUGADO 65MM  PERFURADO, ENCHIMENTO COM BRITA, ENVOLVIDO COM MANTA  GEOTÊXTIL</t>
  </si>
  <si>
    <t xml:space="preserve"> 11.1.2 </t>
  </si>
  <si>
    <t xml:space="preserve"> 11.1.3 </t>
  </si>
  <si>
    <t xml:space="preserve"> 89512 </t>
  </si>
  <si>
    <t>TUBO PVC, SÉRIE R, ÁGUA PLUVIAL, DN 100 MM, FORNECIDO E INSTALADO EM RAMAL DE ENCAMINHAMENTO. AF_06/2022</t>
  </si>
  <si>
    <t xml:space="preserve"> 11.1.4 </t>
  </si>
  <si>
    <t xml:space="preserve"> 89529 </t>
  </si>
  <si>
    <t>JOELHO 90 GRAUS, PVC, SERIE R, ÁGUA PLUVIAL, DN 100 MM, JUNTA ELÁSTICA, FORNECIDO E INSTALADO EM RAMAL DE ENCAMINHAMENTO. AF_06/2022</t>
  </si>
  <si>
    <t xml:space="preserve"> 11.1.5 </t>
  </si>
  <si>
    <t xml:space="preserve"> 89585 </t>
  </si>
  <si>
    <t>JOELHO 45 GRAUS, PVC, SERIE R, ÁGUA PLUVIAL, DN 100 MM, JUNTA ELÁSTICA, FORNECIDO E INSTALADO EM CONDUTORES VERTICAIS DE ÁGUAS PLUVIAIS. AF_06/2022</t>
  </si>
  <si>
    <t xml:space="preserve"> 11.1.6 </t>
  </si>
  <si>
    <t xml:space="preserve"> 11.1.7 </t>
  </si>
  <si>
    <t xml:space="preserve"> DPEMA- 0029 </t>
  </si>
  <si>
    <t>SARJETA PARA DRENAGEM COM GRELHA DE FERRO FUNDIDO 1,5 X  0,15M, INCLUSO PROTEÇÃO COM FUNDO ZARCÃO E PINTURA SINTÉTICA</t>
  </si>
  <si>
    <t xml:space="preserve"> 11.1.8 </t>
  </si>
  <si>
    <t xml:space="preserve"> DPEMA- 0054 </t>
  </si>
  <si>
    <t>CANALETA EM CONCRETO SIMPLES E ALVENARIA DE BLOCO CERÂMICO  (E=14CM), SEÇÃO INTERNA DE 20X30CM, REVESTIDA COM CHAPISCO E  REBOCO, COM ADITIVO IMPERMEABILIZANTE, FUNDO EM CONCRETO  SIMPLES</t>
  </si>
  <si>
    <t xml:space="preserve"> 11.1.9 </t>
  </si>
  <si>
    <t xml:space="preserve"> 11.1.10 </t>
  </si>
  <si>
    <t xml:space="preserve"> 11.2 </t>
  </si>
  <si>
    <t>DRENAGEM DE AR CONDICIONADO</t>
  </si>
  <si>
    <t xml:space="preserve"> 11.2.1 </t>
  </si>
  <si>
    <t xml:space="preserve"> 89865 </t>
  </si>
  <si>
    <t>TUBO, PVC, SOLDÁVEL, DE 25MM, INSTALADO EM DRENO DE AR-CONDICIONADO - FORNECIMENTO E INSTALAÇÃO. AF_08/2022</t>
  </si>
  <si>
    <t xml:space="preserve"> 11.2.2 </t>
  </si>
  <si>
    <t xml:space="preserve"> 89866 </t>
  </si>
  <si>
    <t>JOELHO 90 GRAUS, PVC, SOLDÁVEL, DN 25MM, INSTALADO EM DRENO DE AR-CONDICIONADO - FORNECIMENTO E INSTALAÇÃO. AF_08/2022</t>
  </si>
  <si>
    <t xml:space="preserve"> 11.2.3 </t>
  </si>
  <si>
    <t xml:space="preserve"> 1177 </t>
  </si>
  <si>
    <t>Tê de redução 90º de pvc rígido soldável, marrom  diâm = 32 x 25mm</t>
  </si>
  <si>
    <t xml:space="preserve"> 11.2.4 </t>
  </si>
  <si>
    <t xml:space="preserve"> 11975 </t>
  </si>
  <si>
    <t>Abraçadeira de alumínio 1 " 25mm (DAISA BC-100) ou similar</t>
  </si>
  <si>
    <t xml:space="preserve"> 11.2.5 </t>
  </si>
  <si>
    <t xml:space="preserve"> 89448 </t>
  </si>
  <si>
    <t>TUBO, PVC, SOLDÁVEL, DE 40MM, INSTALADO EM PRUMADA DE ÁGUA - FORNECIMENTO E INSTALAÇÃO. AF_06/2022</t>
  </si>
  <si>
    <t xml:space="preserve"> 11.2.6 </t>
  </si>
  <si>
    <t xml:space="preserve"> 1081 </t>
  </si>
  <si>
    <t>Bucha de redução longa de pvc rígido soldável, marrom, diâm = 40 x 25mm</t>
  </si>
  <si>
    <t xml:space="preserve"> 11.2.7 </t>
  </si>
  <si>
    <t xml:space="preserve"> 052216 </t>
  </si>
  <si>
    <t>TE REDUCAO PVC SOLDAVEL 40x25mm</t>
  </si>
  <si>
    <t xml:space="preserve"> 11.2.8 </t>
  </si>
  <si>
    <t xml:space="preserve"> 052230 </t>
  </si>
  <si>
    <t>JOELHO 90 PVC RIGIDO SOLDAVEL 40mm</t>
  </si>
  <si>
    <t xml:space="preserve"> 12.1 </t>
  </si>
  <si>
    <t xml:space="preserve"> 88484 </t>
  </si>
  <si>
    <t>FUNDO SELADOR ACRÍLICO, APLICAÇÃO MANUAL EM TETO, UMA DEMÃO. AF_04/2023</t>
  </si>
  <si>
    <t xml:space="preserve"> 12.2 </t>
  </si>
  <si>
    <t xml:space="preserve"> 88488 </t>
  </si>
  <si>
    <t>PINTURA LÁTEX ACRÍLICA PREMIUM, APLICAÇÃO MANUAL EM TETO, DUAS DEMÃOS. AF_04/2023</t>
  </si>
  <si>
    <t xml:space="preserve"> 12.3 </t>
  </si>
  <si>
    <t xml:space="preserve"> 12.4 </t>
  </si>
  <si>
    <t xml:space="preserve"> 12.5 </t>
  </si>
  <si>
    <t xml:space="preserve"> 12.6 </t>
  </si>
  <si>
    <t xml:space="preserve"> 95305 </t>
  </si>
  <si>
    <t>TEXTURA ACRÍLICA, APLICAÇÃO MANUAL EM PAREDE, UMA DEMÃO. AF_04/2023</t>
  </si>
  <si>
    <t xml:space="preserve"> 12.7 </t>
  </si>
  <si>
    <t xml:space="preserve"> 8624 </t>
  </si>
  <si>
    <t>Emassamento de superfície, com aplicação de 02 demãos de massa acrílica, lixamento e retoques - Rev 01</t>
  </si>
  <si>
    <t xml:space="preserve"> 12.8 </t>
  </si>
  <si>
    <t xml:space="preserve"> 102500 </t>
  </si>
  <si>
    <t>PINTURA DE DEMARCAÇÃO DE VAGA COM TINTA ACRÍLICA, E = 10 CM, APLICAÇÃO MANUAL. AF_05/2021</t>
  </si>
  <si>
    <t xml:space="preserve"> 12.9 </t>
  </si>
  <si>
    <t xml:space="preserve"> 102513 </t>
  </si>
  <si>
    <t>PINTURA DE SÍMBOLOS E TEXTOS COM TINTA ACRÍLICA, DEMARCAÇÃO COM FITA ADESIVA E APLICAÇÃO COM ROLO. AF_05/2021</t>
  </si>
  <si>
    <t xml:space="preserve"> 13.1 </t>
  </si>
  <si>
    <t xml:space="preserve"> 171854 </t>
  </si>
  <si>
    <t>PISO TATIL OU ALERTA DIRECIONAL EM BORRACHA COR 25x25cm</t>
  </si>
  <si>
    <t xml:space="preserve"> 13.2 </t>
  </si>
  <si>
    <t xml:space="preserve"> 7324 </t>
  </si>
  <si>
    <t>Piso tátil direcional e/ou alerta, de concreto, colorido, p/deficientes visuais, dimensões 25x25cm, aplicado com argamassa industrializada ac-ii, rejuntado, exclusive regularização de base</t>
  </si>
  <si>
    <t xml:space="preserve"> 13.3 </t>
  </si>
  <si>
    <t xml:space="preserve"> 14.1 </t>
  </si>
  <si>
    <t xml:space="preserve"> DPEMA- 0036 </t>
  </si>
  <si>
    <t>ASSENTAMENTO DE TIJOLO MACIÇO PARA CANTEIRO DE JARDIM,  H=40CM, SOBRE FUNDAÇÃO EM TIJOLO CERÂMICO E LASTRO DE  CONCRETO - INCLUSO CHAPISCO E REBOCO IMPERMEABILIZANTE  INTERNO</t>
  </si>
  <si>
    <t xml:space="preserve"> 14.2 </t>
  </si>
  <si>
    <t xml:space="preserve"> 2200 </t>
  </si>
  <si>
    <t>Aplicação de resina sobre revestimento de pedra piso ou parede</t>
  </si>
  <si>
    <t xml:space="preserve"> 14.3 </t>
  </si>
  <si>
    <t xml:space="preserve"> DPEMA- 0206 </t>
  </si>
  <si>
    <t>FORNECIMENTO E PLANTIO DE 10 MUDAS DE MOREIA, 16 DE  PODOCARPO E 4 PATAS DE ELEFANTE. 50 SACOS DE 15KG DE SEIXO  ROLADO BRANCO, Nº 02, MANTA BIDIM E TERRA PRETA VEGETAL</t>
  </si>
  <si>
    <t xml:space="preserve"> 14.4 </t>
  </si>
  <si>
    <t xml:space="preserve"> 2394 </t>
  </si>
  <si>
    <t>Fornecimento e espalhamento de terra vegetal preparada</t>
  </si>
  <si>
    <t xml:space="preserve"> 14.5 </t>
  </si>
  <si>
    <t xml:space="preserve"> 10234 </t>
  </si>
  <si>
    <t>Grama esmeralda em placas, fornecimento e plantio</t>
  </si>
  <si>
    <t xml:space="preserve"> 14.6 </t>
  </si>
  <si>
    <t xml:space="preserve"> 2082 </t>
  </si>
  <si>
    <t>Torneira cromada para jardim, DECA 1153C39, 1/2" ou similar</t>
  </si>
  <si>
    <t xml:space="preserve"> 14.7 </t>
  </si>
  <si>
    <t xml:space="preserve"> 1358 </t>
  </si>
  <si>
    <t>Mangueira trançada de alta pressão  spt 250p ø = 3/4"</t>
  </si>
  <si>
    <t xml:space="preserve"> 15.1 </t>
  </si>
  <si>
    <t xml:space="preserve"> DPEMA-09294506 </t>
  </si>
  <si>
    <t>LIMPEZA FINAL DE OBRAS</t>
  </si>
  <si>
    <t xml:space="preserve"> 15.2 </t>
  </si>
  <si>
    <t xml:space="preserve"> 26 </t>
  </si>
  <si>
    <t>Coleta e carga manuais de entulho</t>
  </si>
  <si>
    <t xml:space="preserve"> 15.3 </t>
  </si>
  <si>
    <t xml:space="preserve"> DPEMA-0038 </t>
  </si>
  <si>
    <t>DESCARTE DE RESÍDUOS MISTURADO DA CONSTRUÇÃO CIVIL EM ÁREA  LICENCIADA</t>
  </si>
  <si>
    <t>M³</t>
  </si>
  <si>
    <t>120 DIAS</t>
  </si>
  <si>
    <t>100,00%
11.572,20</t>
  </si>
  <si>
    <t>25,00%
2.893,05</t>
  </si>
  <si>
    <t>100,00%
171.237,75</t>
  </si>
  <si>
    <t>25,00%
42.809,44</t>
  </si>
  <si>
    <t>100,00%
49.069,64</t>
  </si>
  <si>
    <t>25,00%
12.267,41</t>
  </si>
  <si>
    <t>100,00%
19.887,63</t>
  </si>
  <si>
    <t>25,00%
4.971,91</t>
  </si>
  <si>
    <t>100,00%
86.073,68</t>
  </si>
  <si>
    <t>25,00%
21.518,42</t>
  </si>
  <si>
    <t>100,00%
14.257,13</t>
  </si>
  <si>
    <t>25,00%
3.564,28</t>
  </si>
  <si>
    <t>100,00%
3.590,83</t>
  </si>
  <si>
    <t>25,00%
897,71</t>
  </si>
  <si>
    <t>100,00%
11.813,55</t>
  </si>
  <si>
    <t>25,00%
2.953,39</t>
  </si>
  <si>
    <t>100,00%
22.396,54</t>
  </si>
  <si>
    <t>25,00%
5.599,14</t>
  </si>
  <si>
    <t>100,00%
27.670,96</t>
  </si>
  <si>
    <t>25,00%
6.917,74</t>
  </si>
  <si>
    <t>100,00%
16.157,29</t>
  </si>
  <si>
    <t>25,00%
4.039,32</t>
  </si>
  <si>
    <t>100,00%
9.568,63</t>
  </si>
  <si>
    <t>25,00%
2.392,16</t>
  </si>
  <si>
    <t>100,00%
1.135,87</t>
  </si>
  <si>
    <t>25,00%
283,97</t>
  </si>
  <si>
    <t>100,00%
6.539,24</t>
  </si>
  <si>
    <t>25,00%
1.634,81</t>
  </si>
  <si>
    <t>100,00%
3.029,06</t>
  </si>
  <si>
    <t>25,00%
757,27</t>
  </si>
  <si>
    <t>25,0%</t>
  </si>
  <si>
    <t>113.500,00</t>
  </si>
  <si>
    <t>50,0%</t>
  </si>
  <si>
    <t>75,0%</t>
  </si>
  <si>
    <t>227.000,00</t>
  </si>
  <si>
    <t>340.500,00</t>
  </si>
  <si>
    <t>454.000,00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</si>
</sst>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;&quot; (&quot;#,##0.00\);&quot; -&quot;#\ ;@\ "/>
    <numFmt numFmtId="165" formatCode="#,##0.0000000"/>
    <numFmt numFmtId="166" formatCode="#,##0.00\ %"/>
    <numFmt numFmtId="167" formatCode="&quot;R$&quot;\ #,##0.00"/>
    <numFmt numFmtId="168" formatCode="&quot;R$&quot;\ #,##0.0000"/>
    <numFmt numFmtId="169" formatCode="#,##0.0000"/>
    <numFmt numFmtId="170" formatCode="_-&quot;R$&quot;\ * #,##0.0000_-;\-&quot;R$&quot;\ * #,##0.0000_-;_-&quot;R$&quot;\ * &quot;-&quot;??_-;_-@_-"/>
    <numFmt numFmtId="171" formatCode="0.0"/>
    <numFmt numFmtId="172" formatCode="_-&quot;R$&quot;* #,##0.00_-;\-&quot;R$&quot;* #,##0.00_-;_-&quot;R$&quot;* &quot;-&quot;??_-;_-@_-"/>
    <numFmt numFmtId="173" formatCode="_-&quot;R$&quot;* #,##0.0000_-;\-&quot;R$&quot;* #,##0.0000_-;_-&quot;R$&quot;* &quot;-&quot;??_-;_-@_-"/>
    <numFmt numFmtId="174" formatCode="0.0000"/>
    <numFmt numFmtId="175" formatCode="_-* #,##0.0000_-;\-* #,##0.0000_-;_-* &quot;-&quot;??_-;_-@_-"/>
    <numFmt numFmtId="176" formatCode="_-* #,##0.0000000_-;\-* #,##0.0000000_-;_-* &quot;-&quot;??_-;_-@_-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name val="Arial"/>
      <family val="1"/>
    </font>
    <font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b/>
      <sz val="14"/>
      <name val="Arial"/>
      <family val="1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1"/>
    </font>
    <font>
      <sz val="14"/>
      <name val="Arial"/>
      <family val="1"/>
    </font>
    <font>
      <i/>
      <sz val="14"/>
      <color rgb="FF000000"/>
      <name val="Arial"/>
      <family val="1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name val="Arial"/>
      <family val="2"/>
    </font>
    <font>
      <b/>
      <i/>
      <sz val="18"/>
      <name val="Arial"/>
      <family val="1"/>
    </font>
    <font>
      <i/>
      <sz val="18"/>
      <color theme="1"/>
      <name val="Calibri"/>
      <family val="2"/>
      <scheme val="minor"/>
    </font>
    <font>
      <b/>
      <sz val="12"/>
      <name val="Arial"/>
      <family val="2"/>
    </font>
    <font>
      <sz val="14"/>
      <color rgb="FF000000"/>
      <name val="Arial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sz val="16"/>
      <name val="Arial"/>
      <family val="2"/>
    </font>
    <font>
      <sz val="11"/>
      <name val="Arial"/>
      <family val="1"/>
    </font>
    <font>
      <b/>
      <sz val="16"/>
      <name val="Calibri"/>
      <family val="2"/>
      <scheme val="minor"/>
    </font>
    <font>
      <b/>
      <i/>
      <sz val="20"/>
      <name val="Arial"/>
      <family val="1"/>
    </font>
    <font>
      <b/>
      <sz val="16"/>
      <color rgb="FF000000"/>
      <name val="Arial"/>
      <family val="1"/>
    </font>
    <font>
      <sz val="14"/>
      <color rgb="FF000000"/>
      <name val="Arial"/>
      <family val="2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2060"/>
      <name val="Arial Black"/>
      <family val="2"/>
    </font>
    <font>
      <b/>
      <i/>
      <sz val="12"/>
      <color rgb="FF002060"/>
      <name val="Arial Black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color theme="1"/>
      <name val="Times New Roman"/>
      <family val="1"/>
    </font>
    <font>
      <sz val="14"/>
      <color rgb="FF1F497D"/>
      <name val="Arial"/>
      <family val="2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i/>
      <sz val="24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ECF6"/>
      </patternFill>
    </fill>
    <fill>
      <patternFill patternType="solid">
        <fgColor theme="0"/>
        <bgColor rgb="FFDFF0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6D6D6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F7F3DF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FF55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5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55" fillId="0" borderId="0" applyFill="0" applyProtection="0">
      <alignment vertical="center" wrapText="1"/>
    </xf>
    <xf numFmtId="0" fontId="77" fillId="0" borderId="0"/>
  </cellStyleXfs>
  <cellXfs count="604">
    <xf numFmtId="0" fontId="0" fillId="0" borderId="0" xfId="0"/>
    <xf numFmtId="0" fontId="3" fillId="0" borderId="0" xfId="2"/>
    <xf numFmtId="0" fontId="5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2" applyFont="1"/>
    <xf numFmtId="2" fontId="8" fillId="0" borderId="2" xfId="3" applyNumberFormat="1" applyFont="1" applyBorder="1" applyAlignment="1" applyProtection="1">
      <alignment horizontal="center" vertical="center"/>
      <protection hidden="1"/>
    </xf>
    <xf numFmtId="0" fontId="8" fillId="0" borderId="2" xfId="3" applyFont="1" applyBorder="1" applyAlignment="1" applyProtection="1">
      <alignment horizontal="center" vertical="center"/>
      <protection hidden="1"/>
    </xf>
    <xf numFmtId="2" fontId="8" fillId="0" borderId="0" xfId="3" applyNumberFormat="1" applyFont="1" applyAlignment="1" applyProtection="1">
      <alignment horizontal="center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10" fontId="8" fillId="0" borderId="0" xfId="3" applyNumberFormat="1" applyFont="1" applyAlignment="1" applyProtection="1">
      <alignment horizontal="center" vertical="center"/>
      <protection hidden="1"/>
    </xf>
    <xf numFmtId="0" fontId="9" fillId="0" borderId="0" xfId="0" applyFont="1"/>
    <xf numFmtId="0" fontId="0" fillId="0" borderId="0" xfId="0" applyAlignment="1">
      <alignment vertical="center"/>
    </xf>
    <xf numFmtId="10" fontId="11" fillId="4" borderId="1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0" fillId="0" borderId="0" xfId="0" applyFont="1"/>
    <xf numFmtId="0" fontId="16" fillId="0" borderId="0" xfId="0" applyFont="1" applyAlignment="1">
      <alignment horizontal="center"/>
    </xf>
    <xf numFmtId="0" fontId="0" fillId="4" borderId="0" xfId="0" applyFill="1"/>
    <xf numFmtId="0" fontId="4" fillId="4" borderId="1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17" fillId="4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2" fillId="4" borderId="1" xfId="0" applyFont="1" applyFill="1" applyBorder="1" applyAlignment="1">
      <alignment vertical="center"/>
    </xf>
    <xf numFmtId="0" fontId="22" fillId="4" borderId="0" xfId="0" applyFont="1" applyFill="1"/>
    <xf numFmtId="0" fontId="22" fillId="4" borderId="0" xfId="0" applyFont="1" applyFill="1" applyAlignment="1">
      <alignment vertical="center"/>
    </xf>
    <xf numFmtId="0" fontId="27" fillId="4" borderId="0" xfId="0" applyFont="1" applyFill="1"/>
    <xf numFmtId="0" fontId="28" fillId="4" borderId="1" xfId="7" applyFont="1" applyFill="1" applyBorder="1" applyAlignment="1">
      <alignment horizontal="center" vertical="center" wrapText="1"/>
    </xf>
    <xf numFmtId="0" fontId="27" fillId="4" borderId="0" xfId="7" applyFont="1" applyFill="1" applyAlignment="1">
      <alignment vertical="center"/>
    </xf>
    <xf numFmtId="0" fontId="12" fillId="4" borderId="1" xfId="2" applyFont="1" applyFill="1" applyBorder="1" applyAlignment="1">
      <alignment horizontal="center" vertical="center" wrapText="1"/>
    </xf>
    <xf numFmtId="0" fontId="26" fillId="4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/>
    </xf>
    <xf numFmtId="0" fontId="20" fillId="4" borderId="1" xfId="2" applyFont="1" applyFill="1" applyBorder="1"/>
    <xf numFmtId="43" fontId="26" fillId="4" borderId="1" xfId="11" applyFont="1" applyFill="1" applyBorder="1" applyAlignment="1">
      <alignment horizontal="center" vertical="center" wrapText="1"/>
    </xf>
    <xf numFmtId="167" fontId="26" fillId="4" borderId="1" xfId="11" applyNumberFormat="1" applyFont="1" applyFill="1" applyBorder="1" applyAlignment="1">
      <alignment vertical="center"/>
    </xf>
    <xf numFmtId="167" fontId="26" fillId="4" borderId="1" xfId="2" applyNumberFormat="1" applyFont="1" applyFill="1" applyBorder="1" applyAlignment="1">
      <alignment horizontal="center" vertical="center"/>
    </xf>
    <xf numFmtId="167" fontId="20" fillId="4" borderId="1" xfId="2" applyNumberFormat="1" applyFont="1" applyFill="1" applyBorder="1" applyAlignment="1">
      <alignment horizontal="center" vertical="center"/>
    </xf>
    <xf numFmtId="167" fontId="12" fillId="4" borderId="1" xfId="2" applyNumberFormat="1" applyFont="1" applyFill="1" applyBorder="1" applyAlignment="1">
      <alignment horizontal="center" vertical="center"/>
    </xf>
    <xf numFmtId="0" fontId="26" fillId="4" borderId="0" xfId="2" applyFont="1" applyFill="1" applyAlignment="1">
      <alignment horizontal="center" vertical="center" wrapText="1"/>
    </xf>
    <xf numFmtId="0" fontId="20" fillId="4" borderId="0" xfId="2" applyFont="1" applyFill="1"/>
    <xf numFmtId="0" fontId="0" fillId="4" borderId="0" xfId="0" applyFill="1" applyAlignment="1">
      <alignment horizontal="center" vertical="center"/>
    </xf>
    <xf numFmtId="0" fontId="30" fillId="4" borderId="0" xfId="3" applyFont="1" applyFill="1" applyAlignment="1" applyProtection="1">
      <alignment horizontal="center" vertical="center"/>
      <protection hidden="1"/>
    </xf>
    <xf numFmtId="2" fontId="30" fillId="4" borderId="0" xfId="3" applyNumberFormat="1" applyFont="1" applyFill="1" applyAlignment="1" applyProtection="1">
      <alignment horizontal="center" vertical="center"/>
      <protection hidden="1"/>
    </xf>
    <xf numFmtId="10" fontId="30" fillId="4" borderId="0" xfId="3" applyNumberFormat="1" applyFont="1" applyFill="1" applyAlignment="1" applyProtection="1">
      <alignment horizontal="center" vertical="center"/>
      <protection hidden="1"/>
    </xf>
    <xf numFmtId="0" fontId="26" fillId="4" borderId="3" xfId="6" applyFont="1" applyFill="1" applyBorder="1" applyAlignment="1">
      <alignment horizontal="center" vertical="center"/>
    </xf>
    <xf numFmtId="0" fontId="26" fillId="4" borderId="4" xfId="6" applyFont="1" applyFill="1" applyBorder="1" applyAlignment="1">
      <alignment horizontal="center" vertical="center"/>
    </xf>
    <xf numFmtId="0" fontId="20" fillId="4" borderId="24" xfId="6" applyFont="1" applyFill="1" applyBorder="1" applyAlignment="1">
      <alignment horizontal="center"/>
    </xf>
    <xf numFmtId="0" fontId="20" fillId="4" borderId="24" xfId="6" applyFont="1" applyFill="1" applyBorder="1"/>
    <xf numFmtId="164" fontId="20" fillId="4" borderId="24" xfId="6" applyNumberFormat="1" applyFont="1" applyFill="1" applyBorder="1" applyAlignment="1">
      <alignment horizontal="center" vertical="center"/>
    </xf>
    <xf numFmtId="0" fontId="20" fillId="4" borderId="25" xfId="6" applyFont="1" applyFill="1" applyBorder="1" applyAlignment="1">
      <alignment horizontal="center"/>
    </xf>
    <xf numFmtId="0" fontId="20" fillId="4" borderId="25" xfId="6" applyFont="1" applyFill="1" applyBorder="1"/>
    <xf numFmtId="164" fontId="20" fillId="4" borderId="25" xfId="6" applyNumberFormat="1" applyFont="1" applyFill="1" applyBorder="1" applyAlignment="1">
      <alignment horizontal="center" vertical="center"/>
    </xf>
    <xf numFmtId="0" fontId="20" fillId="4" borderId="26" xfId="6" applyFont="1" applyFill="1" applyBorder="1" applyAlignment="1">
      <alignment horizontal="center"/>
    </xf>
    <xf numFmtId="0" fontId="20" fillId="4" borderId="26" xfId="6" applyFont="1" applyFill="1" applyBorder="1"/>
    <xf numFmtId="164" fontId="20" fillId="4" borderId="26" xfId="6" applyNumberFormat="1" applyFont="1" applyFill="1" applyBorder="1" applyAlignment="1">
      <alignment horizontal="center" vertical="center"/>
    </xf>
    <xf numFmtId="0" fontId="26" fillId="4" borderId="1" xfId="6" applyFont="1" applyFill="1" applyBorder="1" applyAlignment="1">
      <alignment horizontal="center" vertical="center"/>
    </xf>
    <xf numFmtId="0" fontId="26" fillId="4" borderId="1" xfId="6" applyFont="1" applyFill="1" applyBorder="1" applyAlignment="1">
      <alignment vertical="center"/>
    </xf>
    <xf numFmtId="164" fontId="26" fillId="4" borderId="1" xfId="6" applyNumberFormat="1" applyFont="1" applyFill="1" applyBorder="1" applyAlignment="1">
      <alignment horizontal="center" vertical="center"/>
    </xf>
    <xf numFmtId="0" fontId="20" fillId="4" borderId="26" xfId="6" applyFont="1" applyFill="1" applyBorder="1" applyAlignment="1">
      <alignment horizontal="center" vertical="center"/>
    </xf>
    <xf numFmtId="0" fontId="20" fillId="4" borderId="26" xfId="6" applyFont="1" applyFill="1" applyBorder="1" applyAlignment="1">
      <alignment horizontal="justify" vertical="center" wrapText="1"/>
    </xf>
    <xf numFmtId="0" fontId="23" fillId="4" borderId="1" xfId="2" applyFont="1" applyFill="1" applyBorder="1" applyAlignment="1">
      <alignment horizontal="center" vertical="center" wrapText="1"/>
    </xf>
    <xf numFmtId="0" fontId="23" fillId="4" borderId="3" xfId="2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vertical="center" wrapText="1"/>
    </xf>
    <xf numFmtId="0" fontId="25" fillId="4" borderId="3" xfId="2" applyFont="1" applyFill="1" applyBorder="1" applyAlignment="1">
      <alignment horizontal="center" vertical="center" wrapText="1"/>
    </xf>
    <xf numFmtId="167" fontId="25" fillId="4" borderId="1" xfId="2" applyNumberFormat="1" applyFont="1" applyFill="1" applyBorder="1" applyAlignment="1">
      <alignment horizontal="center" vertical="center" wrapText="1"/>
    </xf>
    <xf numFmtId="167" fontId="25" fillId="4" borderId="1" xfId="2" applyNumberFormat="1" applyFont="1" applyFill="1" applyBorder="1" applyAlignment="1">
      <alignment horizontal="right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right" vertical="center" wrapText="1"/>
    </xf>
    <xf numFmtId="0" fontId="18" fillId="4" borderId="0" xfId="0" applyFont="1" applyFill="1" applyAlignment="1">
      <alignment vertical="center"/>
    </xf>
    <xf numFmtId="0" fontId="33" fillId="4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vertical="center"/>
    </xf>
    <xf numFmtId="0" fontId="26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39" fillId="4" borderId="1" xfId="7" applyFont="1" applyFill="1" applyBorder="1" applyAlignment="1">
      <alignment horizontal="center" vertical="center" wrapText="1"/>
    </xf>
    <xf numFmtId="0" fontId="9" fillId="4" borderId="0" xfId="0" applyFont="1" applyFill="1"/>
    <xf numFmtId="0" fontId="41" fillId="4" borderId="0" xfId="12" applyFont="1" applyFill="1" applyAlignment="1">
      <alignment vertical="center"/>
    </xf>
    <xf numFmtId="0" fontId="42" fillId="4" borderId="0" xfId="0" applyFont="1" applyFill="1"/>
    <xf numFmtId="0" fontId="41" fillId="4" borderId="0" xfId="12" applyFont="1" applyFill="1" applyAlignment="1">
      <alignment horizontal="center" vertical="center"/>
    </xf>
    <xf numFmtId="0" fontId="41" fillId="4" borderId="1" xfId="12" applyFont="1" applyFill="1" applyBorder="1" applyAlignment="1">
      <alignment vertical="center"/>
    </xf>
    <xf numFmtId="43" fontId="41" fillId="4" borderId="1" xfId="9" applyFont="1" applyFill="1" applyBorder="1" applyAlignment="1">
      <alignment horizontal="center" vertical="center"/>
    </xf>
    <xf numFmtId="43" fontId="41" fillId="4" borderId="1" xfId="12" applyNumberFormat="1" applyFont="1" applyFill="1" applyBorder="1" applyAlignment="1">
      <alignment vertical="center"/>
    </xf>
    <xf numFmtId="43" fontId="41" fillId="4" borderId="1" xfId="9" applyFont="1" applyFill="1" applyBorder="1" applyAlignment="1">
      <alignment vertical="center"/>
    </xf>
    <xf numFmtId="0" fontId="41" fillId="4" borderId="1" xfId="12" applyFont="1" applyFill="1" applyBorder="1" applyAlignment="1">
      <alignment horizontal="right" vertical="center"/>
    </xf>
    <xf numFmtId="43" fontId="41" fillId="4" borderId="1" xfId="12" applyNumberFormat="1" applyFont="1" applyFill="1" applyBorder="1" applyAlignment="1">
      <alignment horizontal="center" vertical="center"/>
    </xf>
    <xf numFmtId="0" fontId="41" fillId="4" borderId="1" xfId="12" applyFont="1" applyFill="1" applyBorder="1" applyAlignment="1">
      <alignment horizontal="center" vertical="center"/>
    </xf>
    <xf numFmtId="0" fontId="41" fillId="4" borderId="0" xfId="12" applyFont="1" applyFill="1" applyAlignment="1">
      <alignment horizontal="right" vertical="center"/>
    </xf>
    <xf numFmtId="43" fontId="41" fillId="4" borderId="0" xfId="9" applyFont="1" applyFill="1" applyBorder="1" applyAlignment="1">
      <alignment vertical="center"/>
    </xf>
    <xf numFmtId="0" fontId="43" fillId="4" borderId="1" xfId="12" applyFont="1" applyFill="1" applyBorder="1" applyAlignment="1">
      <alignment horizontal="center" vertical="center" wrapText="1"/>
    </xf>
    <xf numFmtId="0" fontId="43" fillId="4" borderId="1" xfId="12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42" fillId="4" borderId="1" xfId="0" applyFont="1" applyFill="1" applyBorder="1"/>
    <xf numFmtId="168" fontId="41" fillId="4" borderId="1" xfId="12" applyNumberFormat="1" applyFont="1" applyFill="1" applyBorder="1" applyAlignment="1">
      <alignment vertical="center"/>
    </xf>
    <xf numFmtId="167" fontId="41" fillId="4" borderId="1" xfId="12" applyNumberFormat="1" applyFont="1" applyFill="1" applyBorder="1" applyAlignment="1">
      <alignment vertical="center"/>
    </xf>
    <xf numFmtId="43" fontId="0" fillId="4" borderId="0" xfId="0" applyNumberFormat="1" applyFill="1"/>
    <xf numFmtId="167" fontId="43" fillId="4" borderId="1" xfId="12" applyNumberFormat="1" applyFont="1" applyFill="1" applyBorder="1" applyAlignment="1">
      <alignment vertical="center"/>
    </xf>
    <xf numFmtId="0" fontId="43" fillId="4" borderId="1" xfId="12" applyFont="1" applyFill="1" applyBorder="1" applyAlignment="1">
      <alignment vertical="center"/>
    </xf>
    <xf numFmtId="0" fontId="43" fillId="4" borderId="1" xfId="12" applyFont="1" applyFill="1" applyBorder="1" applyAlignment="1">
      <alignment horizontal="right" vertical="center"/>
    </xf>
    <xf numFmtId="43" fontId="44" fillId="4" borderId="1" xfId="9" applyFont="1" applyFill="1" applyBorder="1" applyAlignment="1">
      <alignment vertical="center"/>
    </xf>
    <xf numFmtId="168" fontId="41" fillId="4" borderId="0" xfId="12" applyNumberFormat="1" applyFont="1" applyFill="1" applyAlignment="1">
      <alignment vertical="center"/>
    </xf>
    <xf numFmtId="167" fontId="41" fillId="4" borderId="0" xfId="12" applyNumberFormat="1" applyFont="1" applyFill="1" applyAlignment="1">
      <alignment vertical="center"/>
    </xf>
    <xf numFmtId="0" fontId="43" fillId="4" borderId="0" xfId="12" applyFont="1" applyFill="1" applyAlignment="1">
      <alignment vertical="center"/>
    </xf>
    <xf numFmtId="0" fontId="43" fillId="4" borderId="0" xfId="12" applyFont="1" applyFill="1" applyAlignment="1">
      <alignment horizontal="center" vertical="center"/>
    </xf>
    <xf numFmtId="43" fontId="41" fillId="4" borderId="1" xfId="12" applyNumberFormat="1" applyFont="1" applyFill="1" applyBorder="1" applyAlignment="1">
      <alignment horizontal="right" vertical="center"/>
    </xf>
    <xf numFmtId="167" fontId="41" fillId="4" borderId="1" xfId="9" applyNumberFormat="1" applyFont="1" applyFill="1" applyBorder="1" applyAlignment="1">
      <alignment vertical="center"/>
    </xf>
    <xf numFmtId="167" fontId="41" fillId="4" borderId="0" xfId="9" applyNumberFormat="1" applyFont="1" applyFill="1" applyBorder="1" applyAlignment="1">
      <alignment vertical="center"/>
    </xf>
    <xf numFmtId="0" fontId="41" fillId="4" borderId="1" xfId="12" applyFont="1" applyFill="1" applyBorder="1" applyAlignment="1">
      <alignment vertical="center" wrapText="1"/>
    </xf>
    <xf numFmtId="0" fontId="39" fillId="4" borderId="1" xfId="12" applyFont="1" applyFill="1" applyBorder="1" applyAlignment="1">
      <alignment horizontal="right" vertical="center"/>
    </xf>
    <xf numFmtId="2" fontId="41" fillId="4" borderId="1" xfId="12" applyNumberFormat="1" applyFont="1" applyFill="1" applyBorder="1" applyAlignment="1">
      <alignment vertical="center"/>
    </xf>
    <xf numFmtId="167" fontId="43" fillId="4" borderId="1" xfId="12" applyNumberFormat="1" applyFont="1" applyFill="1" applyBorder="1" applyAlignment="1">
      <alignment horizontal="right" vertical="center"/>
    </xf>
    <xf numFmtId="168" fontId="44" fillId="4" borderId="1" xfId="9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43" fontId="41" fillId="4" borderId="1" xfId="10" applyFont="1" applyFill="1" applyBorder="1" applyAlignment="1">
      <alignment horizontal="center" vertical="center"/>
    </xf>
    <xf numFmtId="43" fontId="41" fillId="4" borderId="1" xfId="10" applyFont="1" applyFill="1" applyBorder="1" applyAlignment="1">
      <alignment vertical="center"/>
    </xf>
    <xf numFmtId="43" fontId="39" fillId="4" borderId="1" xfId="10" applyFont="1" applyFill="1" applyBorder="1" applyAlignment="1">
      <alignment vertical="center"/>
    </xf>
    <xf numFmtId="43" fontId="43" fillId="4" borderId="1" xfId="10" applyFont="1" applyFill="1" applyBorder="1" applyAlignment="1">
      <alignment vertical="center"/>
    </xf>
    <xf numFmtId="167" fontId="22" fillId="4" borderId="0" xfId="0" applyNumberFormat="1" applyFont="1" applyFill="1" applyAlignment="1">
      <alignment vertical="center"/>
    </xf>
    <xf numFmtId="0" fontId="22" fillId="4" borderId="0" xfId="0" applyFont="1" applyFill="1" applyAlignment="1">
      <alignment horizontal="center" vertical="center"/>
    </xf>
    <xf numFmtId="167" fontId="33" fillId="4" borderId="1" xfId="0" applyNumberFormat="1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4" fillId="4" borderId="27" xfId="0" applyFont="1" applyFill="1" applyBorder="1" applyAlignment="1">
      <alignment horizontal="left" vertical="center" wrapText="1"/>
    </xf>
    <xf numFmtId="4" fontId="24" fillId="4" borderId="27" xfId="0" applyNumberFormat="1" applyFont="1" applyFill="1" applyBorder="1" applyAlignment="1">
      <alignment horizontal="right" vertical="center" wrapText="1"/>
    </xf>
    <xf numFmtId="0" fontId="47" fillId="4" borderId="1" xfId="0" applyFont="1" applyFill="1" applyBorder="1" applyAlignment="1">
      <alignment horizontal="center" vertical="center" wrapText="1"/>
    </xf>
    <xf numFmtId="167" fontId="47" fillId="4" borderId="1" xfId="0" applyNumberFormat="1" applyFont="1" applyFill="1" applyBorder="1" applyAlignment="1">
      <alignment horizontal="center" vertical="center" wrapText="1"/>
    </xf>
    <xf numFmtId="0" fontId="20" fillId="4" borderId="1" xfId="6" applyFont="1" applyFill="1" applyBorder="1" applyAlignment="1">
      <alignment horizontal="center"/>
    </xf>
    <xf numFmtId="0" fontId="20" fillId="4" borderId="1" xfId="6" applyFont="1" applyFill="1" applyBorder="1"/>
    <xf numFmtId="164" fontId="20" fillId="4" borderId="1" xfId="6" applyNumberFormat="1" applyFont="1" applyFill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20" fillId="4" borderId="1" xfId="6" applyFont="1" applyFill="1" applyBorder="1" applyAlignment="1">
      <alignment horizontal="justify" vertical="center" wrapText="1"/>
    </xf>
    <xf numFmtId="0" fontId="32" fillId="4" borderId="1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48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/>
    </xf>
    <xf numFmtId="0" fontId="27" fillId="4" borderId="0" xfId="12" applyFont="1" applyFill="1" applyAlignment="1">
      <alignment horizontal="center" vertical="center"/>
    </xf>
    <xf numFmtId="0" fontId="27" fillId="4" borderId="0" xfId="12" applyFont="1" applyFill="1" applyAlignment="1">
      <alignment vertical="center"/>
    </xf>
    <xf numFmtId="0" fontId="24" fillId="4" borderId="0" xfId="0" applyFont="1" applyFill="1"/>
    <xf numFmtId="0" fontId="29" fillId="4" borderId="1" xfId="12" applyFont="1" applyFill="1" applyBorder="1" applyAlignment="1">
      <alignment horizontal="center" vertical="center"/>
    </xf>
    <xf numFmtId="0" fontId="27" fillId="4" borderId="1" xfId="12" applyFont="1" applyFill="1" applyBorder="1" applyAlignment="1">
      <alignment vertical="center"/>
    </xf>
    <xf numFmtId="0" fontId="27" fillId="4" borderId="1" xfId="12" applyFont="1" applyFill="1" applyBorder="1" applyAlignment="1">
      <alignment horizontal="center" vertical="center"/>
    </xf>
    <xf numFmtId="43" fontId="27" fillId="4" borderId="1" xfId="9" applyFont="1" applyFill="1" applyBorder="1" applyAlignment="1">
      <alignment horizontal="center" vertical="center"/>
    </xf>
    <xf numFmtId="43" fontId="27" fillId="4" borderId="1" xfId="12" applyNumberFormat="1" applyFont="1" applyFill="1" applyBorder="1" applyAlignment="1">
      <alignment vertical="center"/>
    </xf>
    <xf numFmtId="43" fontId="27" fillId="4" borderId="0" xfId="9" applyFont="1" applyFill="1" applyAlignment="1">
      <alignment vertical="center"/>
    </xf>
    <xf numFmtId="0" fontId="27" fillId="4" borderId="1" xfId="12" applyFont="1" applyFill="1" applyBorder="1" applyAlignment="1">
      <alignment horizontal="center" vertical="center" wrapText="1"/>
    </xf>
    <xf numFmtId="0" fontId="27" fillId="4" borderId="1" xfId="12" applyFont="1" applyFill="1" applyBorder="1" applyAlignment="1">
      <alignment vertical="center" wrapText="1"/>
    </xf>
    <xf numFmtId="0" fontId="28" fillId="4" borderId="1" xfId="12" applyFont="1" applyFill="1" applyBorder="1" applyAlignment="1">
      <alignment horizontal="right" vertical="center"/>
    </xf>
    <xf numFmtId="43" fontId="28" fillId="4" borderId="1" xfId="9" applyFont="1" applyFill="1" applyBorder="1" applyAlignment="1">
      <alignment vertical="center"/>
    </xf>
    <xf numFmtId="43" fontId="27" fillId="4" borderId="1" xfId="9" applyFont="1" applyFill="1" applyBorder="1" applyAlignment="1">
      <alignment vertical="center"/>
    </xf>
    <xf numFmtId="0" fontId="27" fillId="4" borderId="1" xfId="12" applyFont="1" applyFill="1" applyBorder="1" applyAlignment="1">
      <alignment horizontal="right" vertical="center"/>
    </xf>
    <xf numFmtId="43" fontId="27" fillId="4" borderId="1" xfId="12" applyNumberFormat="1" applyFont="1" applyFill="1" applyBorder="1" applyAlignment="1">
      <alignment horizontal="center" vertical="center"/>
    </xf>
    <xf numFmtId="43" fontId="27" fillId="4" borderId="0" xfId="9" applyFont="1" applyFill="1" applyAlignment="1">
      <alignment horizontal="left" vertical="center"/>
    </xf>
    <xf numFmtId="43" fontId="27" fillId="4" borderId="0" xfId="12" applyNumberFormat="1" applyFont="1" applyFill="1" applyAlignment="1">
      <alignment vertical="center"/>
    </xf>
    <xf numFmtId="0" fontId="27" fillId="4" borderId="0" xfId="12" applyFont="1" applyFill="1" applyAlignment="1">
      <alignment horizontal="right" vertical="center"/>
    </xf>
    <xf numFmtId="43" fontId="27" fillId="4" borderId="0" xfId="9" applyFont="1" applyFill="1" applyBorder="1" applyAlignment="1">
      <alignment vertical="center"/>
    </xf>
    <xf numFmtId="0" fontId="29" fillId="4" borderId="1" xfId="12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2" fontId="27" fillId="4" borderId="1" xfId="12" applyNumberFormat="1" applyFont="1" applyFill="1" applyBorder="1" applyAlignment="1">
      <alignment vertical="center"/>
    </xf>
    <xf numFmtId="170" fontId="27" fillId="4" borderId="1" xfId="12" applyNumberFormat="1" applyFont="1" applyFill="1" applyBorder="1" applyAlignment="1">
      <alignment vertical="center"/>
    </xf>
    <xf numFmtId="167" fontId="27" fillId="4" borderId="1" xfId="12" applyNumberFormat="1" applyFont="1" applyFill="1" applyBorder="1" applyAlignment="1">
      <alignment vertical="center"/>
    </xf>
    <xf numFmtId="43" fontId="24" fillId="4" borderId="0" xfId="0" applyNumberFormat="1" applyFont="1" applyFill="1"/>
    <xf numFmtId="167" fontId="29" fillId="4" borderId="1" xfId="12" applyNumberFormat="1" applyFont="1" applyFill="1" applyBorder="1" applyAlignment="1">
      <alignment horizontal="right" vertical="center"/>
    </xf>
    <xf numFmtId="0" fontId="29" fillId="4" borderId="1" xfId="12" applyFont="1" applyFill="1" applyBorder="1" applyAlignment="1">
      <alignment vertical="center"/>
    </xf>
    <xf numFmtId="0" fontId="29" fillId="4" borderId="1" xfId="12" applyFont="1" applyFill="1" applyBorder="1" applyAlignment="1">
      <alignment horizontal="right" vertical="center"/>
    </xf>
    <xf numFmtId="168" fontId="20" fillId="4" borderId="1" xfId="9" applyNumberFormat="1" applyFont="1" applyFill="1" applyBorder="1" applyAlignment="1">
      <alignment vertical="center"/>
    </xf>
    <xf numFmtId="43" fontId="20" fillId="4" borderId="1" xfId="9" applyFont="1" applyFill="1" applyBorder="1" applyAlignment="1">
      <alignment vertical="center"/>
    </xf>
    <xf numFmtId="168" fontId="27" fillId="4" borderId="0" xfId="12" applyNumberFormat="1" applyFont="1" applyFill="1" applyAlignment="1">
      <alignment vertical="center"/>
    </xf>
    <xf numFmtId="167" fontId="27" fillId="4" borderId="0" xfId="12" applyNumberFormat="1" applyFont="1" applyFill="1" applyAlignment="1">
      <alignment vertical="center"/>
    </xf>
    <xf numFmtId="0" fontId="29" fillId="4" borderId="0" xfId="12" applyFont="1" applyFill="1" applyAlignment="1">
      <alignment vertical="center"/>
    </xf>
    <xf numFmtId="0" fontId="29" fillId="4" borderId="0" xfId="12" applyFont="1" applyFill="1" applyAlignment="1">
      <alignment horizontal="center" vertical="center"/>
    </xf>
    <xf numFmtId="43" fontId="27" fillId="4" borderId="1" xfId="12" applyNumberFormat="1" applyFont="1" applyFill="1" applyBorder="1" applyAlignment="1">
      <alignment horizontal="right" vertical="center"/>
    </xf>
    <xf numFmtId="167" fontId="27" fillId="4" borderId="1" xfId="9" applyNumberFormat="1" applyFont="1" applyFill="1" applyBorder="1" applyAlignment="1">
      <alignment vertical="center"/>
    </xf>
    <xf numFmtId="167" fontId="27" fillId="4" borderId="0" xfId="9" applyNumberFormat="1" applyFont="1" applyFill="1" applyBorder="1" applyAlignment="1">
      <alignment vertical="center"/>
    </xf>
    <xf numFmtId="167" fontId="29" fillId="4" borderId="0" xfId="12" applyNumberFormat="1" applyFont="1" applyFill="1" applyAlignment="1">
      <alignment vertical="center"/>
    </xf>
    <xf numFmtId="167" fontId="29" fillId="4" borderId="1" xfId="12" applyNumberFormat="1" applyFont="1" applyFill="1" applyBorder="1" applyAlignment="1">
      <alignment vertical="center"/>
    </xf>
    <xf numFmtId="0" fontId="51" fillId="4" borderId="1" xfId="0" applyFont="1" applyFill="1" applyBorder="1" applyAlignment="1">
      <alignment vertical="center"/>
    </xf>
    <xf numFmtId="10" fontId="26" fillId="4" borderId="1" xfId="1" applyNumberFormat="1" applyFont="1" applyFill="1" applyBorder="1" applyAlignment="1">
      <alignment horizontal="center" vertical="center"/>
    </xf>
    <xf numFmtId="10" fontId="20" fillId="4" borderId="24" xfId="1" applyNumberFormat="1" applyFont="1" applyFill="1" applyBorder="1" applyAlignment="1">
      <alignment horizontal="center" vertical="center"/>
    </xf>
    <xf numFmtId="10" fontId="20" fillId="4" borderId="25" xfId="1" applyNumberFormat="1" applyFont="1" applyFill="1" applyBorder="1" applyAlignment="1">
      <alignment horizontal="center" vertical="center"/>
    </xf>
    <xf numFmtId="10" fontId="20" fillId="4" borderId="26" xfId="1" applyNumberFormat="1" applyFont="1" applyFill="1" applyBorder="1" applyAlignment="1">
      <alignment horizontal="center" vertical="center"/>
    </xf>
    <xf numFmtId="10" fontId="22" fillId="4" borderId="0" xfId="1" applyNumberFormat="1" applyFont="1" applyFill="1"/>
    <xf numFmtId="0" fontId="21" fillId="4" borderId="27" xfId="0" applyFont="1" applyFill="1" applyBorder="1" applyAlignment="1">
      <alignment horizontal="left" vertical="center" wrapText="1"/>
    </xf>
    <xf numFmtId="0" fontId="21" fillId="4" borderId="27" xfId="0" applyFont="1" applyFill="1" applyBorder="1" applyAlignment="1">
      <alignment horizontal="right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36" fillId="4" borderId="27" xfId="0" applyFont="1" applyFill="1" applyBorder="1" applyAlignment="1">
      <alignment horizontal="left" vertical="center" wrapText="1"/>
    </xf>
    <xf numFmtId="0" fontId="36" fillId="4" borderId="27" xfId="0" applyFont="1" applyFill="1" applyBorder="1" applyAlignment="1">
      <alignment horizontal="center" vertical="center" wrapText="1"/>
    </xf>
    <xf numFmtId="165" fontId="36" fillId="4" borderId="27" xfId="0" applyNumberFormat="1" applyFont="1" applyFill="1" applyBorder="1" applyAlignment="1">
      <alignment horizontal="right" vertical="center" wrapText="1"/>
    </xf>
    <xf numFmtId="4" fontId="36" fillId="4" borderId="27" xfId="0" applyNumberFormat="1" applyFont="1" applyFill="1" applyBorder="1" applyAlignment="1">
      <alignment horizontal="right" vertical="center" wrapText="1"/>
    </xf>
    <xf numFmtId="0" fontId="24" fillId="4" borderId="27" xfId="0" applyFont="1" applyFill="1" applyBorder="1" applyAlignment="1">
      <alignment horizontal="right" vertical="center" wrapText="1"/>
    </xf>
    <xf numFmtId="0" fontId="24" fillId="4" borderId="27" xfId="0" applyFont="1" applyFill="1" applyBorder="1" applyAlignment="1">
      <alignment horizontal="center" vertical="center" wrapText="1"/>
    </xf>
    <xf numFmtId="165" fontId="24" fillId="4" borderId="27" xfId="0" applyNumberFormat="1" applyFont="1" applyFill="1" applyBorder="1" applyAlignment="1">
      <alignment horizontal="right" vertical="center" wrapText="1"/>
    </xf>
    <xf numFmtId="0" fontId="24" fillId="4" borderId="0" xfId="0" applyFont="1" applyFill="1" applyAlignment="1">
      <alignment horizontal="right" vertical="center" wrapText="1"/>
    </xf>
    <xf numFmtId="4" fontId="24" fillId="4" borderId="0" xfId="0" applyNumberFormat="1" applyFont="1" applyFill="1" applyAlignment="1">
      <alignment horizontal="right" vertical="center" wrapText="1"/>
    </xf>
    <xf numFmtId="0" fontId="36" fillId="4" borderId="28" xfId="0" applyFont="1" applyFill="1" applyBorder="1" applyAlignment="1">
      <alignment horizontal="left" vertical="center" wrapText="1"/>
    </xf>
    <xf numFmtId="0" fontId="36" fillId="4" borderId="27" xfId="0" applyFont="1" applyFill="1" applyBorder="1" applyAlignment="1">
      <alignment horizontal="right" vertical="center" wrapText="1"/>
    </xf>
    <xf numFmtId="169" fontId="24" fillId="4" borderId="27" xfId="0" applyNumberFormat="1" applyFont="1" applyFill="1" applyBorder="1" applyAlignment="1">
      <alignment horizontal="right" vertical="center" wrapText="1"/>
    </xf>
    <xf numFmtId="169" fontId="21" fillId="4" borderId="0" xfId="0" applyNumberFormat="1" applyFont="1" applyFill="1" applyAlignment="1">
      <alignment horizontal="right" vertical="center" wrapText="1"/>
    </xf>
    <xf numFmtId="168" fontId="33" fillId="4" borderId="1" xfId="0" applyNumberFormat="1" applyFont="1" applyFill="1" applyBorder="1" applyAlignment="1">
      <alignment horizontal="right" vertical="center" wrapText="1"/>
    </xf>
    <xf numFmtId="0" fontId="13" fillId="4" borderId="0" xfId="0" applyFont="1" applyFill="1"/>
    <xf numFmtId="0" fontId="17" fillId="4" borderId="0" xfId="0" applyFont="1" applyFill="1"/>
    <xf numFmtId="0" fontId="26" fillId="4" borderId="0" xfId="0" applyFont="1" applyFill="1" applyAlignment="1">
      <alignment vertical="center"/>
    </xf>
    <xf numFmtId="0" fontId="54" fillId="4" borderId="0" xfId="15" applyFont="1" applyFill="1"/>
    <xf numFmtId="0" fontId="41" fillId="4" borderId="0" xfId="15" applyFont="1" applyFill="1" applyAlignment="1">
      <alignment vertical="center"/>
    </xf>
    <xf numFmtId="0" fontId="41" fillId="4" borderId="0" xfId="15" applyFont="1" applyFill="1" applyAlignment="1">
      <alignment horizontal="center" vertical="center"/>
    </xf>
    <xf numFmtId="0" fontId="39" fillId="4" borderId="1" xfId="15" applyFont="1" applyFill="1" applyBorder="1" applyAlignment="1">
      <alignment horizontal="center" vertical="center"/>
    </xf>
    <xf numFmtId="0" fontId="41" fillId="4" borderId="1" xfId="15" applyFont="1" applyFill="1" applyBorder="1" applyAlignment="1">
      <alignment horizontal="center" vertical="center"/>
    </xf>
    <xf numFmtId="0" fontId="41" fillId="4" borderId="1" xfId="15" applyFont="1" applyFill="1" applyBorder="1" applyAlignment="1">
      <alignment vertical="center"/>
    </xf>
    <xf numFmtId="171" fontId="42" fillId="4" borderId="1" xfId="0" applyNumberFormat="1" applyFont="1" applyFill="1" applyBorder="1" applyAlignment="1">
      <alignment horizontal="center" vertical="center"/>
    </xf>
    <xf numFmtId="43" fontId="41" fillId="4" borderId="0" xfId="16" applyFont="1" applyFill="1" applyAlignment="1">
      <alignment vertical="center"/>
    </xf>
    <xf numFmtId="43" fontId="41" fillId="4" borderId="0" xfId="15" applyNumberFormat="1" applyFont="1" applyFill="1" applyAlignment="1">
      <alignment vertical="center"/>
    </xf>
    <xf numFmtId="0" fontId="39" fillId="4" borderId="35" xfId="15" applyFont="1" applyFill="1" applyBorder="1" applyAlignment="1">
      <alignment vertical="center"/>
    </xf>
    <xf numFmtId="43" fontId="41" fillId="4" borderId="0" xfId="16" applyFont="1" applyFill="1" applyBorder="1" applyAlignment="1">
      <alignment horizontal="center" vertical="center"/>
    </xf>
    <xf numFmtId="0" fontId="41" fillId="4" borderId="1" xfId="15" applyFont="1" applyFill="1" applyBorder="1" applyAlignment="1">
      <alignment horizontal="left" vertical="center"/>
    </xf>
    <xf numFmtId="43" fontId="41" fillId="4" borderId="1" xfId="15" applyNumberFormat="1" applyFont="1" applyFill="1" applyBorder="1" applyAlignment="1">
      <alignment horizontal="center" vertical="center"/>
    </xf>
    <xf numFmtId="0" fontId="41" fillId="4" borderId="0" xfId="15" applyFont="1" applyFill="1" applyAlignment="1">
      <alignment horizontal="right" vertical="center"/>
    </xf>
    <xf numFmtId="43" fontId="41" fillId="4" borderId="0" xfId="16" applyFont="1" applyFill="1" applyAlignment="1">
      <alignment horizontal="center" vertical="center"/>
    </xf>
    <xf numFmtId="0" fontId="39" fillId="4" borderId="1" xfId="15" applyFont="1" applyFill="1" applyBorder="1" applyAlignment="1">
      <alignment vertical="center"/>
    </xf>
    <xf numFmtId="0" fontId="39" fillId="4" borderId="1" xfId="15" applyFont="1" applyFill="1" applyBorder="1" applyAlignment="1">
      <alignment horizontal="center" vertical="center" wrapText="1"/>
    </xf>
    <xf numFmtId="171" fontId="41" fillId="4" borderId="1" xfId="15" applyNumberFormat="1" applyFont="1" applyFill="1" applyBorder="1" applyAlignment="1">
      <alignment horizontal="center" vertical="center"/>
    </xf>
    <xf numFmtId="172" fontId="41" fillId="4" borderId="1" xfId="17" applyFont="1" applyFill="1" applyBorder="1" applyAlignment="1">
      <alignment horizontal="center" vertical="center"/>
    </xf>
    <xf numFmtId="171" fontId="41" fillId="4" borderId="35" xfId="15" applyNumberFormat="1" applyFont="1" applyFill="1" applyBorder="1" applyAlignment="1">
      <alignment horizontal="center" vertical="center"/>
    </xf>
    <xf numFmtId="0" fontId="41" fillId="4" borderId="31" xfId="15" applyFont="1" applyFill="1" applyBorder="1" applyAlignment="1">
      <alignment vertical="center"/>
    </xf>
    <xf numFmtId="2" fontId="41" fillId="4" borderId="1" xfId="15" applyNumberFormat="1" applyFont="1" applyFill="1" applyBorder="1" applyAlignment="1">
      <alignment horizontal="center" vertical="center"/>
    </xf>
    <xf numFmtId="0" fontId="39" fillId="4" borderId="1" xfId="15" applyFont="1" applyFill="1" applyBorder="1" applyAlignment="1">
      <alignment horizontal="left" vertical="center"/>
    </xf>
    <xf numFmtId="0" fontId="39" fillId="4" borderId="0" xfId="15" applyFont="1" applyFill="1" applyAlignment="1">
      <alignment horizontal="left" vertical="center"/>
    </xf>
    <xf numFmtId="0" fontId="39" fillId="4" borderId="0" xfId="15" applyFont="1" applyFill="1" applyAlignment="1">
      <alignment horizontal="center" vertical="center"/>
    </xf>
    <xf numFmtId="2" fontId="42" fillId="4" borderId="1" xfId="0" applyNumberFormat="1" applyFont="1" applyFill="1" applyBorder="1" applyAlignment="1">
      <alignment horizontal="center" vertical="center"/>
    </xf>
    <xf numFmtId="172" fontId="42" fillId="4" borderId="1" xfId="17" applyFont="1" applyFill="1" applyBorder="1" applyAlignment="1">
      <alignment horizontal="center" vertical="center"/>
    </xf>
    <xf numFmtId="172" fontId="42" fillId="4" borderId="0" xfId="17" applyFont="1" applyFill="1" applyBorder="1" applyAlignment="1">
      <alignment horizontal="center" vertical="center"/>
    </xf>
    <xf numFmtId="172" fontId="42" fillId="4" borderId="35" xfId="17" applyFont="1" applyFill="1" applyBorder="1" applyAlignment="1">
      <alignment horizontal="center" vertical="center"/>
    </xf>
    <xf numFmtId="0" fontId="42" fillId="4" borderId="0" xfId="0" applyFont="1" applyFill="1" applyAlignment="1">
      <alignment vertical="center"/>
    </xf>
    <xf numFmtId="44" fontId="42" fillId="4" borderId="1" xfId="0" applyNumberFormat="1" applyFont="1" applyFill="1" applyBorder="1" applyAlignment="1">
      <alignment vertical="center"/>
    </xf>
    <xf numFmtId="44" fontId="42" fillId="4" borderId="0" xfId="0" applyNumberFormat="1" applyFont="1" applyFill="1" applyAlignment="1">
      <alignment vertical="center"/>
    </xf>
    <xf numFmtId="173" fontId="41" fillId="4" borderId="1" xfId="17" applyNumberFormat="1" applyFont="1" applyFill="1" applyBorder="1" applyAlignment="1">
      <alignment horizontal="center" vertical="center"/>
    </xf>
    <xf numFmtId="174" fontId="41" fillId="4" borderId="1" xfId="15" applyNumberFormat="1" applyFont="1" applyFill="1" applyBorder="1" applyAlignment="1">
      <alignment horizontal="center" vertical="center"/>
    </xf>
    <xf numFmtId="0" fontId="41" fillId="0" borderId="1" xfId="7" applyFont="1" applyBorder="1" applyAlignment="1">
      <alignment vertical="center"/>
    </xf>
    <xf numFmtId="0" fontId="41" fillId="0" borderId="0" xfId="7" applyFont="1" applyAlignment="1">
      <alignment horizontal="center" vertical="center"/>
    </xf>
    <xf numFmtId="0" fontId="41" fillId="0" borderId="0" xfId="7" applyFont="1" applyAlignment="1">
      <alignment vertical="center"/>
    </xf>
    <xf numFmtId="0" fontId="42" fillId="0" borderId="0" xfId="0" applyFont="1"/>
    <xf numFmtId="0" fontId="41" fillId="0" borderId="1" xfId="7" applyFont="1" applyBorder="1" applyAlignment="1">
      <alignment horizontal="center" vertical="center"/>
    </xf>
    <xf numFmtId="0" fontId="41" fillId="0" borderId="1" xfId="0" applyFont="1" applyBorder="1" applyAlignment="1">
      <alignment horizontal="left"/>
    </xf>
    <xf numFmtId="0" fontId="41" fillId="0" borderId="1" xfId="0" applyFont="1" applyBorder="1" applyAlignment="1">
      <alignment vertical="top" wrapText="1"/>
    </xf>
    <xf numFmtId="43" fontId="41" fillId="0" borderId="1" xfId="9" applyFont="1" applyFill="1" applyBorder="1" applyAlignment="1">
      <alignment vertical="center"/>
    </xf>
    <xf numFmtId="0" fontId="41" fillId="0" borderId="1" xfId="0" applyFont="1" applyBorder="1" applyAlignment="1">
      <alignment horizontal="left" wrapText="1"/>
    </xf>
    <xf numFmtId="43" fontId="41" fillId="0" borderId="1" xfId="7" applyNumberFormat="1" applyFont="1" applyBorder="1" applyAlignment="1">
      <alignment vertical="center"/>
    </xf>
    <xf numFmtId="43" fontId="41" fillId="0" borderId="0" xfId="9" applyFont="1" applyFill="1" applyBorder="1" applyAlignment="1">
      <alignment vertical="center"/>
    </xf>
    <xf numFmtId="43" fontId="41" fillId="0" borderId="1" xfId="9" applyFont="1" applyFill="1" applyBorder="1" applyAlignment="1">
      <alignment horizontal="center" vertical="center"/>
    </xf>
    <xf numFmtId="0" fontId="41" fillId="4" borderId="1" xfId="7" applyFont="1" applyFill="1" applyBorder="1" applyAlignment="1">
      <alignment horizontal="left" vertical="center"/>
    </xf>
    <xf numFmtId="0" fontId="41" fillId="4" borderId="1" xfId="7" applyFont="1" applyFill="1" applyBorder="1" applyAlignment="1">
      <alignment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7" applyFont="1" applyBorder="1" applyAlignment="1">
      <alignment horizontal="right" vertical="center"/>
    </xf>
    <xf numFmtId="43" fontId="41" fillId="0" borderId="1" xfId="7" applyNumberFormat="1" applyFont="1" applyBorder="1" applyAlignment="1">
      <alignment horizontal="center" vertical="center"/>
    </xf>
    <xf numFmtId="0" fontId="41" fillId="0" borderId="31" xfId="7" applyFont="1" applyBorder="1" applyAlignment="1">
      <alignment vertical="center"/>
    </xf>
    <xf numFmtId="0" fontId="41" fillId="0" borderId="0" xfId="7" applyFont="1" applyAlignment="1">
      <alignment horizontal="right" vertical="center"/>
    </xf>
    <xf numFmtId="0" fontId="41" fillId="0" borderId="1" xfId="7" applyFont="1" applyBorder="1" applyAlignment="1">
      <alignment horizontal="center" vertical="center" wrapText="1"/>
    </xf>
    <xf numFmtId="175" fontId="41" fillId="0" borderId="36" xfId="10" applyNumberFormat="1" applyFont="1" applyFill="1" applyBorder="1" applyAlignment="1">
      <alignment horizontal="center" vertical="center"/>
    </xf>
    <xf numFmtId="0" fontId="41" fillId="0" borderId="5" xfId="0" applyFont="1" applyBorder="1" applyAlignment="1">
      <alignment horizontal="left" wrapText="1"/>
    </xf>
    <xf numFmtId="175" fontId="44" fillId="0" borderId="1" xfId="10" applyNumberFormat="1" applyFont="1" applyFill="1" applyBorder="1" applyAlignment="1">
      <alignment vertical="center"/>
    </xf>
    <xf numFmtId="0" fontId="41" fillId="0" borderId="0" xfId="0" applyFont="1" applyAlignment="1">
      <alignment vertical="top" wrapText="1"/>
    </xf>
    <xf numFmtId="175" fontId="44" fillId="0" borderId="1" xfId="9" applyNumberFormat="1" applyFont="1" applyFill="1" applyBorder="1" applyAlignment="1">
      <alignment vertical="center"/>
    </xf>
    <xf numFmtId="44" fontId="39" fillId="0" borderId="1" xfId="14" applyFont="1" applyBorder="1" applyAlignment="1">
      <alignment vertical="center"/>
    </xf>
    <xf numFmtId="174" fontId="44" fillId="0" borderId="1" xfId="7" applyNumberFormat="1" applyFont="1" applyBorder="1" applyAlignment="1">
      <alignment vertical="center"/>
    </xf>
    <xf numFmtId="43" fontId="44" fillId="0" borderId="1" xfId="9" applyFont="1" applyFill="1" applyBorder="1" applyAlignment="1">
      <alignment vertical="center"/>
    </xf>
    <xf numFmtId="43" fontId="41" fillId="0" borderId="1" xfId="7" applyNumberFormat="1" applyFont="1" applyBorder="1" applyAlignment="1">
      <alignment horizontal="right" vertical="center"/>
    </xf>
    <xf numFmtId="0" fontId="39" fillId="0" borderId="1" xfId="7" applyFont="1" applyBorder="1" applyAlignment="1">
      <alignment vertical="center"/>
    </xf>
    <xf numFmtId="0" fontId="39" fillId="0" borderId="1" xfId="7" applyFont="1" applyBorder="1" applyAlignment="1">
      <alignment horizontal="center" vertical="center"/>
    </xf>
    <xf numFmtId="0" fontId="39" fillId="0" borderId="1" xfId="7" applyFont="1" applyBorder="1" applyAlignment="1">
      <alignment horizontal="center" vertical="center" wrapText="1"/>
    </xf>
    <xf numFmtId="0" fontId="39" fillId="0" borderId="1" xfId="7" applyFont="1" applyBorder="1" applyAlignment="1">
      <alignment horizontal="right" vertical="center"/>
    </xf>
    <xf numFmtId="0" fontId="35" fillId="4" borderId="1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left" vertical="center" wrapText="1"/>
    </xf>
    <xf numFmtId="0" fontId="59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horizontal="center" vertical="center" wrapText="1"/>
    </xf>
    <xf numFmtId="2" fontId="58" fillId="0" borderId="0" xfId="0" applyNumberFormat="1" applyFont="1" applyAlignment="1">
      <alignment horizontal="right" vertical="center" shrinkToFit="1"/>
    </xf>
    <xf numFmtId="174" fontId="58" fillId="0" borderId="0" xfId="0" applyNumberFormat="1" applyFont="1" applyAlignment="1">
      <alignment horizontal="right" vertical="center" shrinkToFit="1"/>
    </xf>
    <xf numFmtId="0" fontId="20" fillId="0" borderId="37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center" vertical="center" wrapText="1"/>
    </xf>
    <xf numFmtId="2" fontId="49" fillId="0" borderId="37" xfId="0" applyNumberFormat="1" applyFont="1" applyBorder="1" applyAlignment="1">
      <alignment horizontal="right" vertical="center" shrinkToFit="1"/>
    </xf>
    <xf numFmtId="174" fontId="49" fillId="0" borderId="37" xfId="0" applyNumberFormat="1" applyFont="1" applyBorder="1" applyAlignment="1">
      <alignment horizontal="right" vertical="center" shrinkToFit="1"/>
    </xf>
    <xf numFmtId="0" fontId="60" fillId="0" borderId="37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44" fontId="49" fillId="0" borderId="37" xfId="14" applyFont="1" applyBorder="1" applyAlignment="1">
      <alignment horizontal="right" vertical="center" shrinkToFit="1"/>
    </xf>
    <xf numFmtId="0" fontId="24" fillId="7" borderId="0" xfId="0" applyFont="1" applyFill="1" applyAlignment="1">
      <alignment horizontal="right" vertical="center" wrapText="1"/>
    </xf>
    <xf numFmtId="4" fontId="24" fillId="7" borderId="0" xfId="0" applyNumberFormat="1" applyFont="1" applyFill="1" applyAlignment="1">
      <alignment horizontal="right" vertical="center" wrapText="1"/>
    </xf>
    <xf numFmtId="0" fontId="21" fillId="7" borderId="0" xfId="0" applyFont="1" applyFill="1" applyAlignment="1">
      <alignment horizontal="right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41" xfId="0" applyFont="1" applyFill="1" applyBorder="1" applyAlignment="1">
      <alignment horizontal="left" vertical="center" wrapText="1"/>
    </xf>
    <xf numFmtId="0" fontId="21" fillId="7" borderId="41" xfId="0" applyFont="1" applyFill="1" applyBorder="1" applyAlignment="1">
      <alignment horizontal="right" vertical="center" wrapText="1"/>
    </xf>
    <xf numFmtId="0" fontId="21" fillId="7" borderId="41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left" vertical="center" wrapText="1"/>
    </xf>
    <xf numFmtId="0" fontId="36" fillId="6" borderId="0" xfId="0" applyFont="1" applyFill="1" applyAlignment="1">
      <alignment horizontal="right" vertical="center" wrapText="1"/>
    </xf>
    <xf numFmtId="0" fontId="36" fillId="6" borderId="0" xfId="0" applyFont="1" applyFill="1" applyAlignment="1">
      <alignment horizontal="center" vertical="center" wrapText="1"/>
    </xf>
    <xf numFmtId="165" fontId="36" fillId="6" borderId="0" xfId="0" applyNumberFormat="1" applyFont="1" applyFill="1" applyAlignment="1">
      <alignment horizontal="right" vertical="center" wrapText="1"/>
    </xf>
    <xf numFmtId="4" fontId="36" fillId="6" borderId="0" xfId="0" applyNumberFormat="1" applyFont="1" applyFill="1" applyAlignment="1">
      <alignment horizontal="right" vertical="center" wrapText="1"/>
    </xf>
    <xf numFmtId="0" fontId="24" fillId="8" borderId="0" xfId="0" applyFont="1" applyFill="1" applyAlignment="1">
      <alignment horizontal="left" vertical="center" wrapText="1"/>
    </xf>
    <xf numFmtId="0" fontId="24" fillId="8" borderId="0" xfId="0" applyFont="1" applyFill="1" applyAlignment="1">
      <alignment horizontal="right" vertical="center" wrapText="1"/>
    </xf>
    <xf numFmtId="0" fontId="24" fillId="8" borderId="0" xfId="0" applyFont="1" applyFill="1" applyAlignment="1">
      <alignment horizontal="center" vertical="center" wrapText="1"/>
    </xf>
    <xf numFmtId="165" fontId="24" fillId="8" borderId="0" xfId="0" applyNumberFormat="1" applyFont="1" applyFill="1" applyAlignment="1">
      <alignment horizontal="right" vertical="center" wrapText="1"/>
    </xf>
    <xf numFmtId="4" fontId="24" fillId="8" borderId="0" xfId="0" applyNumberFormat="1" applyFont="1" applyFill="1" applyAlignment="1">
      <alignment horizontal="right" vertical="center" wrapText="1"/>
    </xf>
    <xf numFmtId="0" fontId="24" fillId="9" borderId="0" xfId="0" applyFont="1" applyFill="1" applyAlignment="1">
      <alignment horizontal="left" vertical="center" wrapText="1"/>
    </xf>
    <xf numFmtId="0" fontId="24" fillId="9" borderId="0" xfId="0" applyFont="1" applyFill="1" applyAlignment="1">
      <alignment horizontal="right" vertical="center" wrapText="1"/>
    </xf>
    <xf numFmtId="0" fontId="24" fillId="9" borderId="0" xfId="0" applyFont="1" applyFill="1" applyAlignment="1">
      <alignment horizontal="center" vertical="center" wrapText="1"/>
    </xf>
    <xf numFmtId="165" fontId="24" fillId="9" borderId="0" xfId="0" applyNumberFormat="1" applyFont="1" applyFill="1" applyAlignment="1">
      <alignment horizontal="right" vertical="center" wrapText="1"/>
    </xf>
    <xf numFmtId="4" fontId="24" fillId="9" borderId="0" xfId="0" applyNumberFormat="1" applyFont="1" applyFill="1" applyAlignment="1">
      <alignment horizontal="right" vertical="center" wrapText="1"/>
    </xf>
    <xf numFmtId="0" fontId="21" fillId="7" borderId="0" xfId="0" applyFont="1" applyFill="1" applyAlignment="1">
      <alignment horizontal="left" vertical="center" wrapText="1"/>
    </xf>
    <xf numFmtId="44" fontId="61" fillId="0" borderId="37" xfId="14" applyFont="1" applyBorder="1" applyAlignment="1">
      <alignment horizontal="right" vertical="center" shrinkToFit="1"/>
    </xf>
    <xf numFmtId="0" fontId="49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10" fontId="27" fillId="0" borderId="0" xfId="0" applyNumberFormat="1" applyFont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7" fillId="0" borderId="0" xfId="0" applyFont="1" applyAlignment="1">
      <alignment vertical="center"/>
    </xf>
    <xf numFmtId="0" fontId="27" fillId="0" borderId="4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7" fillId="0" borderId="30" xfId="0" applyFont="1" applyBorder="1" applyAlignment="1">
      <alignment horizontal="center"/>
    </xf>
    <xf numFmtId="0" fontId="64" fillId="4" borderId="0" xfId="0" applyFont="1" applyFill="1" applyAlignment="1">
      <alignment vertical="center"/>
    </xf>
    <xf numFmtId="0" fontId="30" fillId="4" borderId="0" xfId="0" applyFont="1" applyFill="1" applyAlignment="1">
      <alignment horizontal="center" vertical="center" wrapText="1"/>
    </xf>
    <xf numFmtId="0" fontId="66" fillId="5" borderId="1" xfId="0" applyFont="1" applyFill="1" applyBorder="1" applyAlignment="1">
      <alignment horizontal="left" vertical="center" wrapText="1"/>
    </xf>
    <xf numFmtId="4" fontId="66" fillId="5" borderId="1" xfId="0" applyNumberFormat="1" applyFont="1" applyFill="1" applyBorder="1" applyAlignment="1">
      <alignment horizontal="right" vertical="center" wrapText="1"/>
    </xf>
    <xf numFmtId="166" fontId="66" fillId="5" borderId="1" xfId="0" applyNumberFormat="1" applyFont="1" applyFill="1" applyBorder="1" applyAlignment="1">
      <alignment horizontal="right" vertical="center" wrapText="1"/>
    </xf>
    <xf numFmtId="0" fontId="65" fillId="4" borderId="0" xfId="0" applyFont="1" applyFill="1" applyAlignment="1">
      <alignment horizontal="right" vertical="center" wrapText="1"/>
    </xf>
    <xf numFmtId="0" fontId="67" fillId="4" borderId="0" xfId="0" applyFont="1" applyFill="1" applyAlignment="1">
      <alignment horizontal="left" vertical="center" wrapText="1"/>
    </xf>
    <xf numFmtId="176" fontId="22" fillId="4" borderId="0" xfId="10" applyNumberFormat="1" applyFont="1" applyFill="1" applyAlignment="1">
      <alignment vertical="center"/>
    </xf>
    <xf numFmtId="0" fontId="65" fillId="0" borderId="1" xfId="0" applyFont="1" applyBorder="1" applyAlignment="1">
      <alignment horizontal="center" vertical="center" wrapText="1"/>
    </xf>
    <xf numFmtId="176" fontId="65" fillId="0" borderId="1" xfId="10" applyNumberFormat="1" applyFont="1" applyFill="1" applyBorder="1" applyAlignment="1">
      <alignment horizontal="center" vertical="center" wrapText="1"/>
    </xf>
    <xf numFmtId="167" fontId="65" fillId="0" borderId="1" xfId="0" applyNumberFormat="1" applyFont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176" fontId="66" fillId="5" borderId="1" xfId="10" applyNumberFormat="1" applyFont="1" applyFill="1" applyBorder="1" applyAlignment="1">
      <alignment horizontal="right" vertical="center" wrapText="1"/>
    </xf>
    <xf numFmtId="0" fontId="69" fillId="6" borderId="1" xfId="0" applyFont="1" applyFill="1" applyBorder="1" applyAlignment="1">
      <alignment horizontal="left" vertical="center" wrapText="1"/>
    </xf>
    <xf numFmtId="0" fontId="69" fillId="6" borderId="1" xfId="0" applyFont="1" applyFill="1" applyBorder="1" applyAlignment="1">
      <alignment horizontal="right" vertical="center" wrapText="1"/>
    </xf>
    <xf numFmtId="0" fontId="69" fillId="6" borderId="1" xfId="0" applyFont="1" applyFill="1" applyBorder="1" applyAlignment="1">
      <alignment horizontal="center" vertical="center" wrapText="1"/>
    </xf>
    <xf numFmtId="176" fontId="69" fillId="6" borderId="1" xfId="10" applyNumberFormat="1" applyFont="1" applyFill="1" applyBorder="1" applyAlignment="1">
      <alignment horizontal="right" vertical="center" wrapText="1"/>
    </xf>
    <xf numFmtId="4" fontId="69" fillId="6" borderId="1" xfId="0" applyNumberFormat="1" applyFont="1" applyFill="1" applyBorder="1" applyAlignment="1">
      <alignment horizontal="right" vertical="center" wrapText="1"/>
    </xf>
    <xf numFmtId="166" fontId="69" fillId="6" borderId="1" xfId="0" applyNumberFormat="1" applyFont="1" applyFill="1" applyBorder="1" applyAlignment="1">
      <alignment horizontal="right" vertical="center" wrapText="1"/>
    </xf>
    <xf numFmtId="0" fontId="69" fillId="10" borderId="1" xfId="0" applyFont="1" applyFill="1" applyBorder="1" applyAlignment="1">
      <alignment horizontal="left" vertical="center" wrapText="1"/>
    </xf>
    <xf numFmtId="0" fontId="69" fillId="10" borderId="1" xfId="0" applyFont="1" applyFill="1" applyBorder="1" applyAlignment="1">
      <alignment horizontal="right" vertical="center" wrapText="1"/>
    </xf>
    <xf numFmtId="0" fontId="69" fillId="10" borderId="1" xfId="0" applyFont="1" applyFill="1" applyBorder="1" applyAlignment="1">
      <alignment horizontal="center" vertical="center" wrapText="1"/>
    </xf>
    <xf numFmtId="176" fontId="69" fillId="10" borderId="1" xfId="10" applyNumberFormat="1" applyFont="1" applyFill="1" applyBorder="1" applyAlignment="1">
      <alignment horizontal="right" vertical="center" wrapText="1"/>
    </xf>
    <xf numFmtId="4" fontId="69" fillId="10" borderId="1" xfId="0" applyNumberFormat="1" applyFont="1" applyFill="1" applyBorder="1" applyAlignment="1">
      <alignment horizontal="right" vertical="center" wrapText="1"/>
    </xf>
    <xf numFmtId="166" fontId="69" fillId="10" borderId="1" xfId="0" applyNumberFormat="1" applyFont="1" applyFill="1" applyBorder="1" applyAlignment="1">
      <alignment horizontal="right" vertical="center" wrapText="1"/>
    </xf>
    <xf numFmtId="176" fontId="30" fillId="4" borderId="0" xfId="10" applyNumberFormat="1" applyFont="1" applyFill="1" applyAlignment="1">
      <alignment horizontal="center" vertical="center" wrapText="1"/>
    </xf>
    <xf numFmtId="167" fontId="30" fillId="4" borderId="0" xfId="0" applyNumberFormat="1" applyFont="1" applyFill="1" applyAlignment="1">
      <alignment horizontal="center" vertical="center" wrapText="1"/>
    </xf>
    <xf numFmtId="0" fontId="68" fillId="4" borderId="1" xfId="0" applyFont="1" applyFill="1" applyBorder="1" applyAlignment="1">
      <alignment horizontal="left" vertical="center"/>
    </xf>
    <xf numFmtId="0" fontId="68" fillId="4" borderId="1" xfId="0" applyFont="1" applyFill="1" applyBorder="1" applyAlignment="1">
      <alignment vertical="center"/>
    </xf>
    <xf numFmtId="0" fontId="70" fillId="4" borderId="1" xfId="0" applyFont="1" applyFill="1" applyBorder="1" applyAlignment="1">
      <alignment horizontal="center" vertical="center" wrapText="1"/>
    </xf>
    <xf numFmtId="0" fontId="71" fillId="4" borderId="0" xfId="0" applyFont="1" applyFill="1" applyAlignment="1">
      <alignment vertical="center"/>
    </xf>
    <xf numFmtId="0" fontId="72" fillId="4" borderId="1" xfId="0" applyFont="1" applyFill="1" applyBorder="1" applyAlignment="1">
      <alignment vertical="center"/>
    </xf>
    <xf numFmtId="0" fontId="73" fillId="4" borderId="0" xfId="0" applyFont="1" applyFill="1" applyAlignment="1">
      <alignment vertical="center"/>
    </xf>
    <xf numFmtId="0" fontId="73" fillId="4" borderId="0" xfId="0" applyFont="1" applyFill="1" applyAlignment="1">
      <alignment horizontal="center" vertical="center"/>
    </xf>
    <xf numFmtId="0" fontId="74" fillId="5" borderId="27" xfId="0" applyFont="1" applyFill="1" applyBorder="1" applyAlignment="1">
      <alignment horizontal="left" vertical="center" wrapText="1"/>
    </xf>
    <xf numFmtId="0" fontId="74" fillId="5" borderId="27" xfId="0" applyFont="1" applyFill="1" applyBorder="1" applyAlignment="1">
      <alignment horizontal="right" vertical="center" wrapText="1"/>
    </xf>
    <xf numFmtId="0" fontId="75" fillId="5" borderId="29" xfId="0" applyFont="1" applyFill="1" applyBorder="1" applyAlignment="1">
      <alignment horizontal="right" vertical="center" wrapText="1"/>
    </xf>
    <xf numFmtId="0" fontId="70" fillId="7" borderId="0" xfId="0" applyFont="1" applyFill="1" applyAlignment="1">
      <alignment horizontal="left" vertical="center" wrapText="1"/>
    </xf>
    <xf numFmtId="0" fontId="70" fillId="7" borderId="0" xfId="0" applyFont="1" applyFill="1" applyAlignment="1">
      <alignment horizontal="right" vertical="center" wrapText="1"/>
    </xf>
    <xf numFmtId="0" fontId="66" fillId="5" borderId="1" xfId="0" applyFont="1" applyFill="1" applyBorder="1" applyAlignment="1">
      <alignment horizontal="left" vertical="center" wrapText="1"/>
    </xf>
    <xf numFmtId="0" fontId="21" fillId="4" borderId="30" xfId="0" applyFont="1" applyFill="1" applyBorder="1" applyAlignment="1">
      <alignment horizontal="righ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167" fontId="21" fillId="4" borderId="3" xfId="0" applyNumberFormat="1" applyFont="1" applyFill="1" applyBorder="1" applyAlignment="1">
      <alignment horizontal="right" vertical="center" wrapText="1"/>
    </xf>
    <xf numFmtId="167" fontId="21" fillId="4" borderId="4" xfId="0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/>
    </xf>
    <xf numFmtId="0" fontId="25" fillId="4" borderId="3" xfId="2" applyFont="1" applyFill="1" applyBorder="1" applyAlignment="1">
      <alignment horizontal="left" vertical="center" wrapText="1"/>
    </xf>
    <xf numFmtId="0" fontId="25" fillId="4" borderId="4" xfId="2" applyFont="1" applyFill="1" applyBorder="1" applyAlignment="1">
      <alignment horizontal="left" vertical="center" wrapText="1"/>
    </xf>
    <xf numFmtId="0" fontId="25" fillId="4" borderId="5" xfId="2" applyFont="1" applyFill="1" applyBorder="1" applyAlignment="1">
      <alignment horizontal="left" vertical="center" wrapText="1"/>
    </xf>
    <xf numFmtId="43" fontId="25" fillId="4" borderId="3" xfId="10" applyFont="1" applyFill="1" applyBorder="1" applyAlignment="1">
      <alignment horizontal="center" vertical="center" wrapText="1"/>
    </xf>
    <xf numFmtId="43" fontId="25" fillId="4" borderId="5" xfId="1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 vertical="center" wrapText="1"/>
    </xf>
    <xf numFmtId="0" fontId="23" fillId="4" borderId="3" xfId="2" applyFont="1" applyFill="1" applyBorder="1" applyAlignment="1">
      <alignment horizontal="center" vertical="center" wrapText="1"/>
    </xf>
    <xf numFmtId="0" fontId="23" fillId="4" borderId="4" xfId="2" applyFont="1" applyFill="1" applyBorder="1" applyAlignment="1">
      <alignment horizontal="center" vertical="center" wrapText="1"/>
    </xf>
    <xf numFmtId="0" fontId="23" fillId="4" borderId="5" xfId="2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/>
    </xf>
    <xf numFmtId="0" fontId="26" fillId="4" borderId="1" xfId="0" applyFont="1" applyFill="1" applyBorder="1" applyAlignment="1">
      <alignment horizontal="left" vertical="center" wrapText="1"/>
    </xf>
    <xf numFmtId="0" fontId="40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49" fillId="4" borderId="0" xfId="0" applyFont="1" applyFill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48" fillId="4" borderId="0" xfId="0" applyFont="1" applyFill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/>
    </xf>
    <xf numFmtId="0" fontId="68" fillId="4" borderId="1" xfId="0" applyFont="1" applyFill="1" applyBorder="1" applyAlignment="1">
      <alignment horizontal="left" vertical="center" wrapText="1"/>
    </xf>
    <xf numFmtId="0" fontId="68" fillId="4" borderId="1" xfId="0" applyFont="1" applyFill="1" applyBorder="1" applyAlignment="1">
      <alignment horizontal="center" vertical="center" wrapText="1"/>
    </xf>
    <xf numFmtId="0" fontId="68" fillId="4" borderId="21" xfId="0" applyFont="1" applyFill="1" applyBorder="1" applyAlignment="1">
      <alignment horizontal="center" vertical="center" wrapText="1"/>
    </xf>
    <xf numFmtId="0" fontId="68" fillId="4" borderId="21" xfId="0" applyFont="1" applyFill="1" applyBorder="1" applyAlignment="1">
      <alignment horizontal="center" vertical="center"/>
    </xf>
    <xf numFmtId="0" fontId="65" fillId="4" borderId="3" xfId="0" applyFont="1" applyFill="1" applyBorder="1" applyAlignment="1">
      <alignment horizontal="left" vertical="center" wrapText="1"/>
    </xf>
    <xf numFmtId="0" fontId="65" fillId="4" borderId="5" xfId="0" applyFont="1" applyFill="1" applyBorder="1" applyAlignment="1">
      <alignment horizontal="left" vertical="center" wrapText="1"/>
    </xf>
    <xf numFmtId="167" fontId="65" fillId="4" borderId="3" xfId="0" applyNumberFormat="1" applyFont="1" applyFill="1" applyBorder="1" applyAlignment="1">
      <alignment horizontal="right" vertical="center" wrapText="1"/>
    </xf>
    <xf numFmtId="167" fontId="65" fillId="4" borderId="4" xfId="0" applyNumberFormat="1" applyFont="1" applyFill="1" applyBorder="1" applyAlignment="1">
      <alignment horizontal="right" vertical="center" wrapText="1"/>
    </xf>
    <xf numFmtId="167" fontId="65" fillId="4" borderId="5" xfId="0" applyNumberFormat="1" applyFont="1" applyFill="1" applyBorder="1" applyAlignment="1">
      <alignment horizontal="right" vertical="center" wrapText="1"/>
    </xf>
    <xf numFmtId="0" fontId="56" fillId="4" borderId="22" xfId="0" applyFont="1" applyFill="1" applyBorder="1" applyAlignment="1">
      <alignment horizontal="center" vertical="center"/>
    </xf>
    <xf numFmtId="0" fontId="56" fillId="4" borderId="23" xfId="0" applyFont="1" applyFill="1" applyBorder="1" applyAlignment="1">
      <alignment horizontal="center" vertical="center"/>
    </xf>
    <xf numFmtId="0" fontId="56" fillId="4" borderId="34" xfId="0" applyFont="1" applyFill="1" applyBorder="1" applyAlignment="1">
      <alignment horizontal="center" vertical="center"/>
    </xf>
    <xf numFmtId="0" fontId="56" fillId="4" borderId="32" xfId="0" applyFont="1" applyFill="1" applyBorder="1" applyAlignment="1">
      <alignment horizontal="center" vertical="center"/>
    </xf>
    <xf numFmtId="0" fontId="56" fillId="4" borderId="30" xfId="0" applyFont="1" applyFill="1" applyBorder="1" applyAlignment="1">
      <alignment horizontal="center" vertical="center"/>
    </xf>
    <xf numFmtId="0" fontId="56" fillId="4" borderId="33" xfId="0" applyFont="1" applyFill="1" applyBorder="1" applyAlignment="1">
      <alignment horizontal="center" vertical="center"/>
    </xf>
    <xf numFmtId="0" fontId="56" fillId="4" borderId="3" xfId="0" applyFont="1" applyFill="1" applyBorder="1" applyAlignment="1">
      <alignment horizontal="center" vertical="center"/>
    </xf>
    <xf numFmtId="0" fontId="56" fillId="4" borderId="4" xfId="0" applyFont="1" applyFill="1" applyBorder="1" applyAlignment="1">
      <alignment horizontal="center" vertical="center"/>
    </xf>
    <xf numFmtId="0" fontId="56" fillId="4" borderId="5" xfId="0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 vertical="center" wrapText="1"/>
    </xf>
    <xf numFmtId="0" fontId="70" fillId="4" borderId="1" xfId="0" applyFont="1" applyFill="1" applyBorder="1" applyAlignment="1">
      <alignment horizontal="center" vertical="center"/>
    </xf>
    <xf numFmtId="0" fontId="70" fillId="4" borderId="1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76" fillId="4" borderId="1" xfId="0" applyFont="1" applyFill="1" applyBorder="1" applyAlignment="1">
      <alignment horizontal="center" vertical="center"/>
    </xf>
    <xf numFmtId="0" fontId="72" fillId="4" borderId="1" xfId="0" applyFont="1" applyFill="1" applyBorder="1" applyAlignment="1">
      <alignment horizontal="center" vertical="center" wrapText="1"/>
    </xf>
    <xf numFmtId="0" fontId="73" fillId="4" borderId="1" xfId="0" applyFont="1" applyFill="1" applyBorder="1" applyAlignment="1">
      <alignment vertical="center"/>
    </xf>
    <xf numFmtId="0" fontId="70" fillId="4" borderId="32" xfId="0" applyFont="1" applyFill="1" applyBorder="1" applyAlignment="1">
      <alignment horizontal="center" vertical="center" wrapText="1"/>
    </xf>
    <xf numFmtId="0" fontId="70" fillId="4" borderId="30" xfId="0" applyFont="1" applyFill="1" applyBorder="1" applyAlignment="1">
      <alignment horizontal="center" vertical="center"/>
    </xf>
    <xf numFmtId="0" fontId="70" fillId="7" borderId="0" xfId="0" applyFont="1" applyFill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/>
    </xf>
    <xf numFmtId="0" fontId="43" fillId="4" borderId="1" xfId="12" applyFont="1" applyFill="1" applyBorder="1" applyAlignment="1">
      <alignment horizontal="left" vertical="center"/>
    </xf>
    <xf numFmtId="43" fontId="39" fillId="4" borderId="3" xfId="10" applyFont="1" applyFill="1" applyBorder="1" applyAlignment="1">
      <alignment horizontal="right" vertical="center"/>
    </xf>
    <xf numFmtId="43" fontId="39" fillId="4" borderId="5" xfId="10" applyFont="1" applyFill="1" applyBorder="1" applyAlignment="1">
      <alignment horizontal="right" vertical="center"/>
    </xf>
    <xf numFmtId="0" fontId="40" fillId="4" borderId="1" xfId="8" applyFont="1" applyFill="1" applyBorder="1" applyAlignment="1">
      <alignment horizontal="center" vertical="center"/>
    </xf>
    <xf numFmtId="0" fontId="43" fillId="4" borderId="1" xfId="12" applyFont="1" applyFill="1" applyBorder="1" applyAlignment="1">
      <alignment horizontal="right" vertical="center" indent="1"/>
    </xf>
    <xf numFmtId="0" fontId="29" fillId="4" borderId="0" xfId="0" applyFont="1" applyFill="1" applyAlignment="1">
      <alignment horizontal="center" vertical="center"/>
    </xf>
    <xf numFmtId="0" fontId="43" fillId="4" borderId="1" xfId="12" applyFont="1" applyFill="1" applyBorder="1" applyAlignment="1">
      <alignment horizontal="left" vertical="center" wrapText="1"/>
    </xf>
    <xf numFmtId="0" fontId="43" fillId="4" borderId="1" xfId="12" applyFont="1" applyFill="1" applyBorder="1" applyAlignment="1">
      <alignment horizontal="center" vertical="center" wrapText="1"/>
    </xf>
    <xf numFmtId="0" fontId="43" fillId="4" borderId="3" xfId="12" applyFont="1" applyFill="1" applyBorder="1" applyAlignment="1">
      <alignment horizontal="left" vertical="center"/>
    </xf>
    <xf numFmtId="0" fontId="43" fillId="4" borderId="4" xfId="12" applyFont="1" applyFill="1" applyBorder="1" applyAlignment="1">
      <alignment horizontal="left" vertical="center"/>
    </xf>
    <xf numFmtId="0" fontId="43" fillId="4" borderId="5" xfId="12" applyFont="1" applyFill="1" applyBorder="1" applyAlignment="1">
      <alignment horizontal="left" vertical="center"/>
    </xf>
    <xf numFmtId="0" fontId="29" fillId="4" borderId="22" xfId="12" applyFont="1" applyFill="1" applyBorder="1" applyAlignment="1">
      <alignment horizontal="left" vertical="center"/>
    </xf>
    <xf numFmtId="0" fontId="29" fillId="4" borderId="23" xfId="12" applyFont="1" applyFill="1" applyBorder="1" applyAlignment="1">
      <alignment horizontal="left" vertical="center"/>
    </xf>
    <xf numFmtId="0" fontId="29" fillId="4" borderId="34" xfId="12" applyFont="1" applyFill="1" applyBorder="1" applyAlignment="1">
      <alignment horizontal="left" vertical="center"/>
    </xf>
    <xf numFmtId="0" fontId="29" fillId="4" borderId="32" xfId="12" applyFont="1" applyFill="1" applyBorder="1" applyAlignment="1">
      <alignment horizontal="left" vertical="center"/>
    </xf>
    <xf numFmtId="0" fontId="29" fillId="4" borderId="30" xfId="12" applyFont="1" applyFill="1" applyBorder="1" applyAlignment="1">
      <alignment horizontal="left" vertical="center"/>
    </xf>
    <xf numFmtId="0" fontId="29" fillId="4" borderId="33" xfId="12" applyFont="1" applyFill="1" applyBorder="1" applyAlignment="1">
      <alignment horizontal="left" vertical="center"/>
    </xf>
    <xf numFmtId="43" fontId="27" fillId="4" borderId="31" xfId="9" applyFont="1" applyFill="1" applyBorder="1" applyAlignment="1">
      <alignment horizontal="left" vertical="center"/>
    </xf>
    <xf numFmtId="43" fontId="27" fillId="4" borderId="0" xfId="9" applyFont="1" applyFill="1" applyAlignment="1">
      <alignment horizontal="left" vertical="center"/>
    </xf>
    <xf numFmtId="0" fontId="29" fillId="4" borderId="1" xfId="12" applyFont="1" applyFill="1" applyBorder="1" applyAlignment="1">
      <alignment horizontal="center" vertical="center" wrapText="1"/>
    </xf>
    <xf numFmtId="0" fontId="29" fillId="4" borderId="1" xfId="12" applyFont="1" applyFill="1" applyBorder="1" applyAlignment="1">
      <alignment horizontal="right" vertical="center" indent="1"/>
    </xf>
    <xf numFmtId="0" fontId="29" fillId="4" borderId="3" xfId="12" applyFont="1" applyFill="1" applyBorder="1" applyAlignment="1">
      <alignment horizontal="left" vertical="center"/>
    </xf>
    <xf numFmtId="0" fontId="29" fillId="4" borderId="4" xfId="12" applyFont="1" applyFill="1" applyBorder="1" applyAlignment="1">
      <alignment horizontal="left" vertical="center"/>
    </xf>
    <xf numFmtId="0" fontId="29" fillId="4" borderId="5" xfId="12" applyFont="1" applyFill="1" applyBorder="1" applyAlignment="1">
      <alignment horizontal="left" vertical="center"/>
    </xf>
    <xf numFmtId="0" fontId="29" fillId="4" borderId="1" xfId="12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39" fillId="4" borderId="3" xfId="15" applyFont="1" applyFill="1" applyBorder="1" applyAlignment="1">
      <alignment horizontal="left" vertical="center"/>
    </xf>
    <xf numFmtId="0" fontId="39" fillId="4" borderId="4" xfId="15" applyFont="1" applyFill="1" applyBorder="1" applyAlignment="1">
      <alignment horizontal="left" vertical="center"/>
    </xf>
    <xf numFmtId="0" fontId="39" fillId="4" borderId="5" xfId="15" applyFont="1" applyFill="1" applyBorder="1" applyAlignment="1">
      <alignment horizontal="left" vertical="center"/>
    </xf>
    <xf numFmtId="0" fontId="39" fillId="4" borderId="1" xfId="15" applyFont="1" applyFill="1" applyBorder="1" applyAlignment="1">
      <alignment horizontal="left" vertical="center" wrapText="1"/>
    </xf>
    <xf numFmtId="0" fontId="39" fillId="4" borderId="1" xfId="15" applyFont="1" applyFill="1" applyBorder="1" applyAlignment="1">
      <alignment horizontal="left" vertical="center"/>
    </xf>
    <xf numFmtId="0" fontId="39" fillId="4" borderId="35" xfId="15" applyFont="1" applyFill="1" applyBorder="1" applyAlignment="1">
      <alignment horizontal="left" vertical="center"/>
    </xf>
    <xf numFmtId="0" fontId="24" fillId="4" borderId="0" xfId="0" applyFont="1" applyFill="1" applyAlignment="1">
      <alignment horizontal="right" vertical="center" wrapText="1"/>
    </xf>
    <xf numFmtId="0" fontId="21" fillId="4" borderId="27" xfId="0" applyFont="1" applyFill="1" applyBorder="1" applyAlignment="1">
      <alignment horizontal="right" vertical="center" wrapText="1"/>
    </xf>
    <xf numFmtId="0" fontId="21" fillId="4" borderId="27" xfId="0" applyFont="1" applyFill="1" applyBorder="1" applyAlignment="1">
      <alignment horizontal="left" vertical="center" wrapText="1"/>
    </xf>
    <xf numFmtId="0" fontId="36" fillId="4" borderId="27" xfId="0" applyFont="1" applyFill="1" applyBorder="1" applyAlignment="1">
      <alignment horizontal="left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left"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5" fillId="4" borderId="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35" fillId="4" borderId="1" xfId="0" applyFont="1" applyFill="1" applyBorder="1" applyAlignment="1">
      <alignment horizontal="center" vertical="center" wrapText="1"/>
    </xf>
    <xf numFmtId="0" fontId="39" fillId="0" borderId="1" xfId="7" applyFont="1" applyBorder="1" applyAlignment="1">
      <alignment horizontal="left" vertical="center"/>
    </xf>
    <xf numFmtId="0" fontId="39" fillId="0" borderId="1" xfId="7" applyFont="1" applyBorder="1" applyAlignment="1">
      <alignment horizontal="left" vertical="center" wrapText="1"/>
    </xf>
    <xf numFmtId="43" fontId="41" fillId="0" borderId="31" xfId="9" applyFont="1" applyFill="1" applyBorder="1" applyAlignment="1">
      <alignment horizontal="left" vertical="center"/>
    </xf>
    <xf numFmtId="43" fontId="41" fillId="0" borderId="0" xfId="9" applyFont="1" applyFill="1" applyBorder="1" applyAlignment="1">
      <alignment horizontal="left" vertical="center"/>
    </xf>
    <xf numFmtId="0" fontId="39" fillId="0" borderId="3" xfId="7" applyFont="1" applyBorder="1" applyAlignment="1">
      <alignment horizontal="left" vertical="center"/>
    </xf>
    <xf numFmtId="0" fontId="39" fillId="0" borderId="5" xfId="7" applyFont="1" applyBorder="1" applyAlignment="1">
      <alignment horizontal="left" vertical="center"/>
    </xf>
    <xf numFmtId="0" fontId="39" fillId="0" borderId="4" xfId="7" applyFont="1" applyBorder="1" applyAlignment="1">
      <alignment horizontal="left" vertical="center"/>
    </xf>
    <xf numFmtId="0" fontId="50" fillId="4" borderId="0" xfId="0" applyFont="1" applyFill="1" applyAlignment="1">
      <alignment horizontal="center" vertical="center"/>
    </xf>
    <xf numFmtId="0" fontId="26" fillId="0" borderId="38" xfId="0" applyFont="1" applyBorder="1" applyAlignment="1">
      <alignment horizontal="right" vertical="center" wrapText="1"/>
    </xf>
    <xf numFmtId="0" fontId="26" fillId="0" borderId="39" xfId="0" applyFont="1" applyBorder="1" applyAlignment="1">
      <alignment horizontal="right" vertical="center" wrapText="1"/>
    </xf>
    <xf numFmtId="0" fontId="26" fillId="0" borderId="40" xfId="0" applyFont="1" applyBorder="1" applyAlignment="1">
      <alignment horizontal="right" vertical="center" wrapText="1"/>
    </xf>
    <xf numFmtId="0" fontId="24" fillId="8" borderId="0" xfId="0" applyFont="1" applyFill="1" applyAlignment="1">
      <alignment horizontal="left" vertical="center" wrapText="1"/>
    </xf>
    <xf numFmtId="0" fontId="21" fillId="7" borderId="41" xfId="0" applyFont="1" applyFill="1" applyBorder="1" applyAlignment="1">
      <alignment horizontal="left" vertical="center" wrapText="1"/>
    </xf>
    <xf numFmtId="0" fontId="36" fillId="6" borderId="0" xfId="0" applyFont="1" applyFill="1" applyAlignment="1">
      <alignment horizontal="left" vertical="center" wrapText="1"/>
    </xf>
    <xf numFmtId="0" fontId="24" fillId="9" borderId="0" xfId="0" applyFont="1" applyFill="1" applyAlignment="1">
      <alignment horizontal="left" vertical="center" wrapText="1"/>
    </xf>
    <xf numFmtId="0" fontId="24" fillId="7" borderId="0" xfId="0" applyFont="1" applyFill="1" applyAlignment="1">
      <alignment horizontal="right" vertical="center" wrapText="1"/>
    </xf>
    <xf numFmtId="0" fontId="21" fillId="7" borderId="0" xfId="0" applyFont="1" applyFill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vertical="center"/>
    </xf>
    <xf numFmtId="0" fontId="31" fillId="4" borderId="3" xfId="2" applyFont="1" applyFill="1" applyBorder="1" applyAlignment="1">
      <alignment horizontal="center" vertical="center"/>
    </xf>
    <xf numFmtId="0" fontId="31" fillId="4" borderId="4" xfId="2" applyFont="1" applyFill="1" applyBorder="1" applyAlignment="1">
      <alignment horizontal="center" vertical="center"/>
    </xf>
    <xf numFmtId="0" fontId="31" fillId="4" borderId="5" xfId="2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26" fillId="4" borderId="23" xfId="2" applyFont="1" applyFill="1" applyBorder="1" applyAlignment="1">
      <alignment horizontal="left" vertical="center" wrapText="1"/>
    </xf>
    <xf numFmtId="0" fontId="26" fillId="4" borderId="0" xfId="2" applyFont="1" applyFill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6" fillId="4" borderId="1" xfId="8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31" fillId="4" borderId="0" xfId="2" applyFont="1" applyFill="1" applyAlignment="1">
      <alignment horizontal="center" vertical="center"/>
    </xf>
    <xf numFmtId="0" fontId="20" fillId="4" borderId="1" xfId="2" applyFont="1" applyFill="1" applyBorder="1" applyAlignment="1">
      <alignment horizontal="right"/>
    </xf>
    <xf numFmtId="0" fontId="20" fillId="4" borderId="0" xfId="2" applyFont="1" applyFill="1" applyAlignment="1">
      <alignment horizontal="center"/>
    </xf>
    <xf numFmtId="0" fontId="20" fillId="4" borderId="0" xfId="2" applyFont="1" applyFill="1" applyAlignment="1">
      <alignment horizontal="left"/>
    </xf>
    <xf numFmtId="0" fontId="20" fillId="4" borderId="3" xfId="2" applyFont="1" applyFill="1" applyBorder="1" applyAlignment="1">
      <alignment horizontal="center"/>
    </xf>
    <xf numFmtId="0" fontId="20" fillId="4" borderId="4" xfId="2" applyFont="1" applyFill="1" applyBorder="1" applyAlignment="1">
      <alignment horizontal="center"/>
    </xf>
    <xf numFmtId="0" fontId="20" fillId="4" borderId="4" xfId="2" applyFont="1" applyFill="1" applyBorder="1" applyAlignment="1">
      <alignment horizontal="right"/>
    </xf>
    <xf numFmtId="43" fontId="31" fillId="4" borderId="4" xfId="4" applyFont="1" applyFill="1" applyBorder="1" applyAlignment="1">
      <alignment horizontal="center"/>
    </xf>
    <xf numFmtId="43" fontId="31" fillId="4" borderId="5" xfId="4" applyFont="1" applyFill="1" applyBorder="1" applyAlignment="1">
      <alignment horizontal="center"/>
    </xf>
    <xf numFmtId="0" fontId="20" fillId="4" borderId="1" xfId="2" applyFont="1" applyFill="1" applyBorder="1" applyAlignment="1">
      <alignment horizontal="center"/>
    </xf>
    <xf numFmtId="0" fontId="20" fillId="4" borderId="1" xfId="2" applyFont="1" applyFill="1" applyBorder="1" applyAlignment="1">
      <alignment horizontal="left"/>
    </xf>
    <xf numFmtId="2" fontId="20" fillId="4" borderId="1" xfId="2" applyNumberFormat="1" applyFont="1" applyFill="1" applyBorder="1" applyAlignment="1">
      <alignment horizontal="center"/>
    </xf>
    <xf numFmtId="0" fontId="31" fillId="4" borderId="1" xfId="2" applyFont="1" applyFill="1" applyBorder="1" applyAlignment="1">
      <alignment horizontal="center"/>
    </xf>
    <xf numFmtId="2" fontId="31" fillId="4" borderId="1" xfId="2" applyNumberFormat="1" applyFont="1" applyFill="1" applyBorder="1" applyAlignment="1">
      <alignment horizontal="center"/>
    </xf>
    <xf numFmtId="0" fontId="31" fillId="4" borderId="1" xfId="2" applyFont="1" applyFill="1" applyBorder="1" applyAlignment="1">
      <alignment horizontal="left"/>
    </xf>
    <xf numFmtId="0" fontId="20" fillId="4" borderId="16" xfId="2" applyFont="1" applyFill="1" applyBorder="1" applyAlignment="1">
      <alignment horizontal="center"/>
    </xf>
    <xf numFmtId="0" fontId="20" fillId="4" borderId="17" xfId="2" applyFont="1" applyFill="1" applyBorder="1" applyAlignment="1">
      <alignment horizontal="center"/>
    </xf>
    <xf numFmtId="0" fontId="20" fillId="4" borderId="18" xfId="2" applyFont="1" applyFill="1" applyBorder="1" applyAlignment="1">
      <alignment horizontal="center"/>
    </xf>
    <xf numFmtId="0" fontId="20" fillId="4" borderId="19" xfId="2" applyFont="1" applyFill="1" applyBorder="1" applyAlignment="1">
      <alignment horizontal="center"/>
    </xf>
    <xf numFmtId="0" fontId="20" fillId="4" borderId="20" xfId="2" applyFont="1" applyFill="1" applyBorder="1" applyAlignment="1">
      <alignment horizontal="center"/>
    </xf>
    <xf numFmtId="0" fontId="20" fillId="4" borderId="12" xfId="2" applyFont="1" applyFill="1" applyBorder="1" applyAlignment="1">
      <alignment horizontal="center"/>
    </xf>
    <xf numFmtId="2" fontId="20" fillId="4" borderId="13" xfId="2" applyNumberFormat="1" applyFont="1" applyFill="1" applyBorder="1" applyAlignment="1">
      <alignment horizontal="center"/>
    </xf>
    <xf numFmtId="0" fontId="20" fillId="4" borderId="14" xfId="2" applyFont="1" applyFill="1" applyBorder="1" applyAlignment="1">
      <alignment horizontal="center"/>
    </xf>
    <xf numFmtId="0" fontId="20" fillId="4" borderId="5" xfId="2" applyFont="1" applyFill="1" applyBorder="1" applyAlignment="1">
      <alignment horizontal="center"/>
    </xf>
    <xf numFmtId="2" fontId="20" fillId="4" borderId="3" xfId="2" applyNumberFormat="1" applyFont="1" applyFill="1" applyBorder="1" applyAlignment="1">
      <alignment horizontal="center"/>
    </xf>
    <xf numFmtId="2" fontId="20" fillId="4" borderId="5" xfId="2" applyNumberFormat="1" applyFont="1" applyFill="1" applyBorder="1" applyAlignment="1">
      <alignment horizontal="center"/>
    </xf>
    <xf numFmtId="2" fontId="20" fillId="4" borderId="15" xfId="2" applyNumberFormat="1" applyFont="1" applyFill="1" applyBorder="1" applyAlignment="1">
      <alignment horizontal="center"/>
    </xf>
    <xf numFmtId="0" fontId="31" fillId="4" borderId="6" xfId="2" applyFont="1" applyFill="1" applyBorder="1" applyAlignment="1">
      <alignment horizontal="center"/>
    </xf>
    <xf numFmtId="0" fontId="31" fillId="4" borderId="7" xfId="2" applyFont="1" applyFill="1" applyBorder="1" applyAlignment="1">
      <alignment horizontal="center"/>
    </xf>
    <xf numFmtId="0" fontId="31" fillId="4" borderId="8" xfId="2" applyFont="1" applyFill="1" applyBorder="1" applyAlignment="1">
      <alignment horizontal="center"/>
    </xf>
    <xf numFmtId="0" fontId="31" fillId="4" borderId="9" xfId="2" applyFont="1" applyFill="1" applyBorder="1" applyAlignment="1">
      <alignment horizontal="center"/>
    </xf>
    <xf numFmtId="0" fontId="31" fillId="4" borderId="10" xfId="2" applyFont="1" applyFill="1" applyBorder="1" applyAlignment="1">
      <alignment horizontal="center"/>
    </xf>
    <xf numFmtId="0" fontId="31" fillId="4" borderId="11" xfId="2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3" fillId="3" borderId="3" xfId="2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4" xfId="2" applyFill="1" applyBorder="1" applyAlignment="1">
      <alignment horizontal="right"/>
    </xf>
    <xf numFmtId="43" fontId="2" fillId="3" borderId="4" xfId="4" applyFont="1" applyFill="1" applyBorder="1" applyAlignment="1">
      <alignment horizontal="center"/>
    </xf>
    <xf numFmtId="43" fontId="2" fillId="3" borderId="5" xfId="4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1" xfId="2" applyBorder="1" applyAlignment="1">
      <alignment horizontal="center"/>
    </xf>
    <xf numFmtId="0" fontId="3" fillId="0" borderId="1" xfId="2" applyBorder="1" applyAlignment="1">
      <alignment horizontal="left"/>
    </xf>
    <xf numFmtId="2" fontId="3" fillId="0" borderId="1" xfId="2" applyNumberFormat="1" applyBorder="1" applyAlignment="1">
      <alignment horizontal="center"/>
    </xf>
    <xf numFmtId="0" fontId="3" fillId="0" borderId="1" xfId="2" applyBorder="1" applyAlignment="1">
      <alignment horizontal="right"/>
    </xf>
    <xf numFmtId="0" fontId="2" fillId="0" borderId="1" xfId="2" applyFont="1" applyBorder="1" applyAlignment="1">
      <alignment horizontal="center"/>
    </xf>
    <xf numFmtId="0" fontId="3" fillId="0" borderId="0" xfId="2" applyAlignment="1">
      <alignment horizontal="center"/>
    </xf>
    <xf numFmtId="0" fontId="3" fillId="0" borderId="0" xfId="2" applyAlignment="1">
      <alignment horizontal="left"/>
    </xf>
    <xf numFmtId="2" fontId="2" fillId="0" borderId="1" xfId="2" applyNumberFormat="1" applyFont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2" fillId="3" borderId="1" xfId="2" applyFont="1" applyFill="1" applyBorder="1" applyAlignment="1">
      <alignment horizontal="left"/>
    </xf>
    <xf numFmtId="0" fontId="3" fillId="3" borderId="1" xfId="2" applyFill="1" applyBorder="1" applyAlignment="1">
      <alignment horizontal="center"/>
    </xf>
    <xf numFmtId="0" fontId="7" fillId="0" borderId="1" xfId="2" applyFont="1" applyBorder="1" applyAlignment="1">
      <alignment horizontal="right"/>
    </xf>
    <xf numFmtId="0" fontId="7" fillId="0" borderId="1" xfId="2" applyFont="1" applyBorder="1" applyAlignment="1">
      <alignment horizontal="left"/>
    </xf>
    <xf numFmtId="0" fontId="3" fillId="0" borderId="16" xfId="2" applyBorder="1" applyAlignment="1">
      <alignment horizontal="center"/>
    </xf>
    <xf numFmtId="0" fontId="3" fillId="0" borderId="17" xfId="2" applyBorder="1" applyAlignment="1">
      <alignment horizontal="center"/>
    </xf>
    <xf numFmtId="0" fontId="3" fillId="0" borderId="18" xfId="2" applyBorder="1" applyAlignment="1">
      <alignment horizontal="center"/>
    </xf>
    <xf numFmtId="0" fontId="3" fillId="0" borderId="19" xfId="2" applyBorder="1" applyAlignment="1">
      <alignment horizontal="center"/>
    </xf>
    <xf numFmtId="0" fontId="3" fillId="0" borderId="20" xfId="2" applyBorder="1" applyAlignment="1">
      <alignment horizontal="center"/>
    </xf>
    <xf numFmtId="0" fontId="3" fillId="0" borderId="12" xfId="2" applyBorder="1" applyAlignment="1">
      <alignment horizontal="center"/>
    </xf>
    <xf numFmtId="2" fontId="3" fillId="0" borderId="13" xfId="2" applyNumberFormat="1" applyBorder="1" applyAlignment="1">
      <alignment horizontal="center"/>
    </xf>
    <xf numFmtId="0" fontId="3" fillId="0" borderId="14" xfId="2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5" xfId="2" applyBorder="1" applyAlignment="1">
      <alignment horizontal="center"/>
    </xf>
    <xf numFmtId="2" fontId="3" fillId="0" borderId="3" xfId="2" applyNumberFormat="1" applyBorder="1" applyAlignment="1">
      <alignment horizontal="center"/>
    </xf>
    <xf numFmtId="2" fontId="3" fillId="0" borderId="5" xfId="2" applyNumberFormat="1" applyBorder="1" applyAlignment="1">
      <alignment horizontal="center"/>
    </xf>
    <xf numFmtId="2" fontId="3" fillId="0" borderId="15" xfId="2" applyNumberForma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6" fillId="4" borderId="3" xfId="6" applyFont="1" applyFill="1" applyBorder="1" applyAlignment="1">
      <alignment horizontal="center" vertical="center"/>
    </xf>
    <xf numFmtId="0" fontId="26" fillId="4" borderId="4" xfId="6" applyFont="1" applyFill="1" applyBorder="1" applyAlignment="1">
      <alignment horizontal="center" vertical="center"/>
    </xf>
    <xf numFmtId="0" fontId="26" fillId="4" borderId="5" xfId="6" applyFont="1" applyFill="1" applyBorder="1" applyAlignment="1">
      <alignment horizontal="center" vertical="center"/>
    </xf>
    <xf numFmtId="0" fontId="20" fillId="4" borderId="3" xfId="6" applyFont="1" applyFill="1" applyBorder="1" applyAlignment="1">
      <alignment horizontal="center"/>
    </xf>
    <xf numFmtId="0" fontId="20" fillId="4" borderId="4" xfId="6" applyFont="1" applyFill="1" applyBorder="1" applyAlignment="1">
      <alignment horizontal="center"/>
    </xf>
    <xf numFmtId="0" fontId="20" fillId="4" borderId="5" xfId="6" applyFont="1" applyFill="1" applyBorder="1" applyAlignment="1">
      <alignment horizontal="center"/>
    </xf>
    <xf numFmtId="0" fontId="26" fillId="4" borderId="1" xfId="6" applyFont="1" applyFill="1" applyBorder="1" applyAlignment="1">
      <alignment horizontal="center" vertical="center"/>
    </xf>
    <xf numFmtId="164" fontId="26" fillId="4" borderId="1" xfId="6" applyNumberFormat="1" applyFont="1" applyFill="1" applyBorder="1" applyAlignment="1">
      <alignment horizontal="center" vertical="center"/>
    </xf>
    <xf numFmtId="10" fontId="26" fillId="4" borderId="1" xfId="1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10" fontId="26" fillId="4" borderId="3" xfId="1" applyNumberFormat="1" applyFont="1" applyFill="1" applyBorder="1" applyAlignment="1">
      <alignment horizontal="center" vertical="center"/>
    </xf>
    <xf numFmtId="10" fontId="26" fillId="4" borderId="5" xfId="1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left" vertical="center" wrapText="1"/>
    </xf>
    <xf numFmtId="0" fontId="38" fillId="4" borderId="1" xfId="0" applyFont="1" applyFill="1" applyBorder="1" applyAlignment="1">
      <alignment horizontal="center" vertical="center"/>
    </xf>
    <xf numFmtId="0" fontId="26" fillId="4" borderId="3" xfId="6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/>
    </xf>
    <xf numFmtId="0" fontId="20" fillId="4" borderId="1" xfId="6" applyFont="1" applyFill="1" applyBorder="1" applyAlignment="1">
      <alignment horizontal="center"/>
    </xf>
    <xf numFmtId="0" fontId="27" fillId="0" borderId="23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justify" vertical="center" wrapText="1"/>
    </xf>
    <xf numFmtId="0" fontId="51" fillId="4" borderId="1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horizontal="left" vertical="center" wrapText="1"/>
    </xf>
    <xf numFmtId="0" fontId="51" fillId="4" borderId="1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20">
    <cellStyle name="Moeda" xfId="14" builtinId="4"/>
    <cellStyle name="Moeda 14" xfId="17"/>
    <cellStyle name="Normal" xfId="0" builtinId="0"/>
    <cellStyle name="Normal 10 3" xfId="15"/>
    <cellStyle name="Normal 2" xfId="2"/>
    <cellStyle name="Normal 2 2" xfId="3"/>
    <cellStyle name="Normal 2 2 2" xfId="5"/>
    <cellStyle name="Normal 2 2 2 3" xfId="6"/>
    <cellStyle name="Normal 3" xfId="7"/>
    <cellStyle name="Normal 3 3" xfId="12"/>
    <cellStyle name="Normal 36" xfId="8"/>
    <cellStyle name="Normal 4" xfId="13"/>
    <cellStyle name="Normal 41" xfId="18"/>
    <cellStyle name="Normal 5" xfId="19"/>
    <cellStyle name="Porcentagem" xfId="1" builtinId="5"/>
    <cellStyle name="Vírgula" xfId="10" builtinId="3"/>
    <cellStyle name="Vírgula 2" xfId="4"/>
    <cellStyle name="Vírgula 2 2 3" xfId="16"/>
    <cellStyle name="Vírgula 3" xfId="11"/>
    <cellStyle name="Vírgula 4" xfId="9"/>
  </cellStyles>
  <dxfs count="41">
    <dxf>
      <numFmt numFmtId="177" formatCode="\-"/>
    </dxf>
    <dxf>
      <numFmt numFmtId="177" formatCode="\-"/>
    </dxf>
    <dxf>
      <numFmt numFmtId="177" formatCode="\-"/>
    </dxf>
    <dxf>
      <numFmt numFmtId="177" formatCode="\-"/>
    </dxf>
    <dxf>
      <font>
        <color auto="1"/>
      </font>
      <fill>
        <patternFill patternType="lightDown"/>
      </fill>
    </dxf>
    <dxf>
      <font>
        <color auto="1"/>
      </font>
      <fill>
        <patternFill patternType="lightDown"/>
      </fill>
    </dxf>
    <dxf>
      <font>
        <color auto="1"/>
      </font>
      <fill>
        <patternFill patternType="lightDown"/>
      </fill>
    </dxf>
    <dxf>
      <font>
        <color auto="1"/>
      </font>
      <fill>
        <patternFill patternType="lightDown"/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 patternType="lightDown"/>
      </fill>
    </dxf>
    <dxf>
      <font>
        <color auto="1"/>
      </font>
      <fill>
        <patternFill patternType="lightDown"/>
      </fill>
    </dxf>
    <dxf>
      <font>
        <color auto="1"/>
      </font>
      <fill>
        <patternFill patternType="lightDown"/>
      </fill>
    </dxf>
    <dxf>
      <font>
        <color auto="1"/>
      </font>
      <fill>
        <patternFill patternType="lightDown"/>
      </fill>
    </dxf>
    <dxf>
      <font>
        <color auto="1"/>
      </font>
      <fill>
        <patternFill patternType="lightDown"/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452438</xdr:colOff>
      <xdr:row>144</xdr:row>
      <xdr:rowOff>64634</xdr:rowOff>
    </xdr:from>
    <xdr:to>
      <xdr:col>9</xdr:col>
      <xdr:colOff>549760</xdr:colOff>
      <xdr:row>182</xdr:row>
      <xdr:rowOff>166687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F4756F09-2385-F55E-DDB5-FA800241F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35235697"/>
          <a:ext cx="17170885" cy="9150803"/>
        </a:xfrm>
        <a:prstGeom prst="rect">
          <a:avLst/>
        </a:prstGeom>
      </xdr:spPr>
    </xdr:pic>
    <xdr:clientData/>
  </xdr:twoCellAnchor>
  <xdr:twoCellAnchor editAs="oneCell">
    <xdr:from>
      <xdr:col>0</xdr:col>
      <xdr:colOff>1075286</xdr:colOff>
      <xdr:row>69</xdr:row>
      <xdr:rowOff>170410</xdr:rowOff>
    </xdr:from>
    <xdr:to>
      <xdr:col>9</xdr:col>
      <xdr:colOff>324861</xdr:colOff>
      <xdr:row>138</xdr:row>
      <xdr:rowOff>119061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8E7D6778-31F9-404F-B8F2-46BE78B70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286" y="17482098"/>
          <a:ext cx="16323138" cy="16379276"/>
        </a:xfrm>
        <a:prstGeom prst="rect">
          <a:avLst/>
        </a:prstGeom>
      </xdr:spPr>
    </xdr:pic>
    <xdr:clientData/>
  </xdr:twoCellAnchor>
  <xdr:twoCellAnchor editAs="oneCell">
    <xdr:from>
      <xdr:col>0</xdr:col>
      <xdr:colOff>1265465</xdr:colOff>
      <xdr:row>10</xdr:row>
      <xdr:rowOff>160526</xdr:rowOff>
    </xdr:from>
    <xdr:to>
      <xdr:col>9</xdr:col>
      <xdr:colOff>74449</xdr:colOff>
      <xdr:row>60</xdr:row>
      <xdr:rowOff>119061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942FB74E-890C-746C-19F7-CF7026417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465" y="3422839"/>
          <a:ext cx="15882547" cy="11864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UR%20BANDEIRA/Downloads/PLANILHAS%20DE%20OR&#199;AMEN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ngenharia%20GERAL\Tabelas%20Pre&#231;o\Excel\Tabela%20de%20Pre&#231;o\Composi__es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UR%20BANDEIRA/Dropbox/PC/Desktop/EST&#193;GIO/07.%20GMS/01.%20LICITA&#199;&#213;ES/08.%20PAV.%20IPIRANGA%20-%20SEAGRO/PROPOSTA%20DE%20PRE&#199;O%20-%20T.P%2049-2022%20-%20IPIRANGA%20DO%20PIAU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SEM DES"/>
      <sheetName val="RESUMO TRECHOS"/>
      <sheetName val="RESUMO SEM DESON"/>
      <sheetName val="ORÇ SEM DES"/>
      <sheetName val="MEMORIAL DE CALCULO"/>
      <sheetName val="CRONOG."/>
      <sheetName val="ORÇ COM DES"/>
      <sheetName val="MOBILIZAÇÃO"/>
      <sheetName val="Mem 01"/>
      <sheetName val="CPUs SEM DES"/>
      <sheetName val="COMP SICRO"/>
      <sheetName val="REL"/>
      <sheetName val="JAZ"/>
      <sheetName val="Plan1"/>
      <sheetName val="BDI SEM DES"/>
      <sheetName val="RES. CD"/>
      <sheetName val="ORÇ CD"/>
      <sheetName val="Cron CD"/>
      <sheetName val="Comp CD"/>
      <sheetName val="BDI.CD"/>
      <sheetName val="Iten de Maior Relevância"/>
      <sheetName val="CÁLCULO DE DMTS"/>
      <sheetName val="LS SEM DES"/>
      <sheetName val="RESUMO COM DES"/>
      <sheetName val="COMP COM DES"/>
      <sheetName val="BDI COM DES"/>
      <sheetName val="JUSTIFICATIVA TÉCNICA"/>
      <sheetName val="JUSTIFICATIVA NÃO ENVIO CGE"/>
      <sheetName val="JUSTIF. TABELA SINA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0.21959999999999999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Resumo"/>
      <sheetName val="Cronograma"/>
      <sheetName val="Orçamento (6)"/>
      <sheetName val="Terraplenagem (6)"/>
      <sheetName val="Estimativas (6)"/>
      <sheetName val="Orçamento"/>
      <sheetName val="Terraplenagem"/>
      <sheetName val="Estimativas"/>
      <sheetName val="CH EQUIP"/>
      <sheetName val="Insumos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4">
          <cell r="F44">
            <v>70305.51999999999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GERAL"/>
      <sheetName val="RESUMO 01 (2)"/>
      <sheetName val="RESUMO 01"/>
      <sheetName val="PLANILHA ORÇAMENTARIA 01"/>
      <sheetName val="CRONOGRAMA"/>
      <sheetName val="COMPOSIÇÕES"/>
      <sheetName val="MOBILIZAÇÃO"/>
      <sheetName val="MOBILIZAÇÃO SEAGRO"/>
      <sheetName val="LEIS SOCIAIS"/>
      <sheetName val="BDI"/>
      <sheetName val="BDI DIF."/>
    </sheetNames>
    <sheetDataSet>
      <sheetData sheetId="0" refreshError="1"/>
      <sheetData sheetId="1" refreshError="1"/>
      <sheetData sheetId="2">
        <row r="31">
          <cell r="A31" t="str">
            <v>TERESINA (PI), 13 DE ABRIL DE 2022</v>
          </cell>
        </row>
      </sheetData>
      <sheetData sheetId="3" refreshError="1"/>
      <sheetData sheetId="4" refreshError="1"/>
      <sheetData sheetId="5" refreshError="1"/>
      <sheetData sheetId="6">
        <row r="4">
          <cell r="A4" t="str">
            <v>DATA BASE: SINAPI 11/2021 | ORSE 07/2021</v>
          </cell>
        </row>
      </sheetData>
      <sheetData sheetId="7" refreshError="1"/>
      <sheetData sheetId="8">
        <row r="2">
          <cell r="B2" t="str">
            <v>CONTRATAÇÃO DE EMPRESA PARA EXECUTAR OS SERVIÇOS DE PAVIMENTAÇÃO EM PARALELEPÍPEDO NO MUNICÍPIO DE IPIRANGA DO PIAUÍ - PI</v>
          </cell>
        </row>
        <row r="3">
          <cell r="A3" t="str">
            <v>LEIS SOCIAIS: 111,86% HORISTA, 70,63% MENSALISTA | BDI PRINCIPAL: 20,73%, BDI DIFERENCIADO (PEDRA): 11,10%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I13"/>
  <sheetViews>
    <sheetView view="pageLayout" topLeftCell="A4" zoomScaleNormal="100" zoomScaleSheetLayoutView="85" workbookViewId="0">
      <selection sqref="A1:I1"/>
    </sheetView>
  </sheetViews>
  <sheetFormatPr defaultRowHeight="18.75" x14ac:dyDescent="0.3"/>
  <cols>
    <col min="1" max="1" width="21.7109375" style="23" customWidth="1"/>
    <col min="2" max="2" width="11.42578125" style="23" hidden="1" customWidth="1"/>
    <col min="3" max="3" width="0" style="23" hidden="1" customWidth="1"/>
    <col min="4" max="4" width="68.5703125" style="23" bestFit="1" customWidth="1"/>
    <col min="5" max="5" width="34.28515625" style="23" bestFit="1" customWidth="1"/>
    <col min="6" max="7" width="11.42578125" style="23" bestFit="1" customWidth="1"/>
    <col min="8" max="8" width="23.140625" style="23" bestFit="1" customWidth="1"/>
    <col min="9" max="9" width="25.42578125" style="23" customWidth="1"/>
    <col min="10" max="16384" width="9.140625" style="16"/>
  </cols>
  <sheetData>
    <row r="1" spans="1:9" ht="23.25" customHeight="1" x14ac:dyDescent="0.25">
      <c r="A1" s="373" t="s">
        <v>115</v>
      </c>
      <c r="B1" s="373"/>
      <c r="C1" s="373"/>
      <c r="D1" s="373"/>
      <c r="E1" s="373"/>
      <c r="F1" s="373"/>
      <c r="G1" s="373"/>
      <c r="H1" s="373"/>
      <c r="I1" s="373"/>
    </row>
    <row r="2" spans="1:9" ht="48" customHeight="1" x14ac:dyDescent="0.25">
      <c r="A2" s="22" t="s">
        <v>116</v>
      </c>
      <c r="B2" s="374" t="s">
        <v>206</v>
      </c>
      <c r="C2" s="374"/>
      <c r="D2" s="374"/>
      <c r="E2" s="374"/>
      <c r="F2" s="374"/>
      <c r="G2" s="374"/>
      <c r="H2" s="374"/>
      <c r="I2" s="374"/>
    </row>
    <row r="3" spans="1:9" ht="20.25" customHeight="1" x14ac:dyDescent="0.25">
      <c r="A3" s="22" t="s">
        <v>118</v>
      </c>
      <c r="B3" s="375" t="s">
        <v>199</v>
      </c>
      <c r="C3" s="375"/>
      <c r="D3" s="375"/>
      <c r="E3" s="375"/>
      <c r="F3" s="375"/>
      <c r="G3" s="375"/>
      <c r="H3" s="375"/>
      <c r="I3" s="375"/>
    </row>
    <row r="4" spans="1:9" ht="20.25" customHeight="1" x14ac:dyDescent="0.25">
      <c r="A4" s="22" t="s">
        <v>117</v>
      </c>
      <c r="B4" s="375" t="s">
        <v>200</v>
      </c>
      <c r="C4" s="375"/>
      <c r="D4" s="375"/>
      <c r="E4" s="375"/>
      <c r="F4" s="375"/>
      <c r="G4" s="375"/>
      <c r="H4" s="375"/>
      <c r="I4" s="375"/>
    </row>
    <row r="5" spans="1:9" s="18" customFormat="1" ht="25.5" customHeight="1" x14ac:dyDescent="0.25">
      <c r="A5" s="376" t="s">
        <v>180</v>
      </c>
      <c r="B5" s="377"/>
      <c r="C5" s="377"/>
      <c r="D5" s="377"/>
      <c r="E5" s="377"/>
      <c r="F5" s="377"/>
      <c r="G5" s="377"/>
      <c r="H5" s="377"/>
      <c r="I5" s="377"/>
    </row>
    <row r="6" spans="1:9" s="39" customFormat="1" ht="30" customHeight="1" x14ac:dyDescent="0.25">
      <c r="A6" s="370" t="s">
        <v>119</v>
      </c>
      <c r="B6" s="371"/>
      <c r="C6" s="372"/>
      <c r="D6" s="59" t="s">
        <v>120</v>
      </c>
      <c r="E6" s="60" t="s">
        <v>184</v>
      </c>
      <c r="F6" s="370" t="s">
        <v>201</v>
      </c>
      <c r="G6" s="372"/>
      <c r="H6" s="59" t="s">
        <v>198</v>
      </c>
      <c r="I6" s="19" t="s">
        <v>71</v>
      </c>
    </row>
    <row r="7" spans="1:9" s="21" customFormat="1" ht="30" customHeight="1" x14ac:dyDescent="0.25">
      <c r="A7" s="364">
        <v>1</v>
      </c>
      <c r="B7" s="365"/>
      <c r="C7" s="366"/>
      <c r="D7" s="61" t="s">
        <v>204</v>
      </c>
      <c r="E7" s="62" t="s">
        <v>146</v>
      </c>
      <c r="F7" s="367">
        <v>1</v>
      </c>
      <c r="G7" s="368"/>
      <c r="H7" s="63" t="e">
        <f>#REF!</f>
        <v>#REF!</v>
      </c>
      <c r="I7" s="64" t="e">
        <f>H7*F7</f>
        <v>#REF!</v>
      </c>
    </row>
    <row r="8" spans="1:9" s="18" customFormat="1" ht="18" x14ac:dyDescent="0.25">
      <c r="A8" s="65"/>
      <c r="B8" s="65"/>
      <c r="C8" s="65"/>
      <c r="D8" s="65"/>
      <c r="E8" s="65"/>
      <c r="F8" s="65"/>
      <c r="G8" s="65"/>
      <c r="H8" s="65"/>
      <c r="I8" s="65"/>
    </row>
    <row r="9" spans="1:9" s="18" customFormat="1" ht="15" customHeight="1" x14ac:dyDescent="0.25">
      <c r="A9" s="369"/>
      <c r="B9" s="369"/>
      <c r="C9" s="369"/>
      <c r="D9" s="66"/>
      <c r="E9" s="67"/>
      <c r="F9" s="359" t="s">
        <v>169</v>
      </c>
      <c r="G9" s="360"/>
      <c r="H9" s="361" t="e">
        <f>#REF!</f>
        <v>#REF!</v>
      </c>
      <c r="I9" s="362"/>
    </row>
    <row r="10" spans="1:9" s="18" customFormat="1" ht="15" customHeight="1" x14ac:dyDescent="0.25">
      <c r="A10" s="369"/>
      <c r="B10" s="369"/>
      <c r="C10" s="369"/>
      <c r="D10" s="66"/>
      <c r="E10" s="67"/>
      <c r="F10" s="359" t="s">
        <v>170</v>
      </c>
      <c r="G10" s="360"/>
      <c r="H10" s="361" t="e">
        <f>#REF!</f>
        <v>#REF!</v>
      </c>
      <c r="I10" s="362"/>
    </row>
    <row r="11" spans="1:9" s="18" customFormat="1" ht="18" x14ac:dyDescent="0.25">
      <c r="A11" s="358"/>
      <c r="B11" s="358"/>
      <c r="C11" s="358"/>
      <c r="D11" s="66"/>
      <c r="E11" s="67"/>
      <c r="F11" s="359" t="s">
        <v>171</v>
      </c>
      <c r="G11" s="360"/>
      <c r="H11" s="361" t="e">
        <f>#REF!</f>
        <v>#REF!</v>
      </c>
      <c r="I11" s="362"/>
    </row>
    <row r="12" spans="1:9" ht="15" x14ac:dyDescent="0.25">
      <c r="A12" s="363" t="s">
        <v>205</v>
      </c>
      <c r="B12" s="363"/>
      <c r="C12" s="363"/>
      <c r="D12" s="363"/>
      <c r="E12" s="363"/>
      <c r="F12" s="363"/>
      <c r="G12" s="363"/>
      <c r="H12" s="363"/>
      <c r="I12" s="363"/>
    </row>
    <row r="13" spans="1:9" ht="15" x14ac:dyDescent="0.25">
      <c r="A13" s="363"/>
      <c r="B13" s="363"/>
      <c r="C13" s="363"/>
      <c r="D13" s="363"/>
      <c r="E13" s="363"/>
      <c r="F13" s="363"/>
      <c r="G13" s="363"/>
      <c r="H13" s="363"/>
      <c r="I13" s="363"/>
    </row>
  </sheetData>
  <mergeCells count="19">
    <mergeCell ref="A6:C6"/>
    <mergeCell ref="F6:G6"/>
    <mergeCell ref="A1:I1"/>
    <mergeCell ref="B2:I2"/>
    <mergeCell ref="B3:I3"/>
    <mergeCell ref="B4:I4"/>
    <mergeCell ref="A5:I5"/>
    <mergeCell ref="A11:C11"/>
    <mergeCell ref="F11:G11"/>
    <mergeCell ref="H11:I11"/>
    <mergeCell ref="A12:I13"/>
    <mergeCell ref="A7:C7"/>
    <mergeCell ref="F7:G7"/>
    <mergeCell ref="A9:C9"/>
    <mergeCell ref="F9:G9"/>
    <mergeCell ref="H9:I9"/>
    <mergeCell ref="A10:C10"/>
    <mergeCell ref="F10:G10"/>
    <mergeCell ref="H10:I10"/>
  </mergeCells>
  <pageMargins left="0.511811024" right="0.511811024" top="2.1490624999999999" bottom="0.95833333333333337" header="0.31496062000000002" footer="0.31496062000000002"/>
  <pageSetup paperSize="9" scale="69" fitToHeight="0" orientation="landscape" r:id="rId1"/>
  <headerFooter>
    <oddHeader xml:space="preserve">&amp;C&amp;G
&amp;"-,Negrito"&amp;KFF0000TECNIC CONSTRUTORA LTDA&amp;"-,Regular"&amp;K01+000
&amp;"-,Negrito"&amp;K3366FFQD 130 CASA 31 CONJ. RESIDENCIAL JACINTA ANDRADE - CEP: 64.013-583 -FONE (86) 98852-8284;98809-9234
CNPJ: 04.717.160/0001-07 – TERESINA - PI&amp;"-,Regular"&amp;K01+000
</oddHeader>
    <oddFooter>&amp;CSEBASTIAO DE DEUS RODRIGUES FERREIRA
RN: 1905022760
ENGENHEIRO CIVIL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>
    <pageSetUpPr fitToPage="1"/>
  </sheetPr>
  <dimension ref="A1:O26"/>
  <sheetViews>
    <sheetView view="pageBreakPreview" topLeftCell="A7" zoomScale="70" zoomScaleNormal="100" zoomScaleSheetLayoutView="70" workbookViewId="0">
      <selection activeCell="A7" sqref="A7:N7"/>
    </sheetView>
  </sheetViews>
  <sheetFormatPr defaultRowHeight="15" x14ac:dyDescent="0.25"/>
  <cols>
    <col min="1" max="1" width="21.42578125" style="16" customWidth="1"/>
    <col min="2" max="2" width="90.7109375" style="16" customWidth="1"/>
    <col min="3" max="3" width="19.5703125" style="16" customWidth="1"/>
    <col min="4" max="4" width="20" style="16" customWidth="1"/>
    <col min="5" max="5" width="13.85546875" style="16" bestFit="1" customWidth="1"/>
    <col min="6" max="7" width="18.85546875" style="16" customWidth="1"/>
    <col min="8" max="8" width="20.28515625" style="16" bestFit="1" customWidth="1"/>
    <col min="9" max="11" width="18.85546875" style="16" customWidth="1"/>
    <col min="12" max="12" width="19" style="16" customWidth="1"/>
    <col min="13" max="13" width="18.85546875" style="16" customWidth="1"/>
    <col min="14" max="14" width="64.5703125" style="16" customWidth="1"/>
    <col min="15" max="16384" width="9.140625" style="16"/>
  </cols>
  <sheetData>
    <row r="1" spans="1:15" ht="34.5" customHeight="1" x14ac:dyDescent="0.25">
      <c r="A1" s="414" t="s">
        <v>756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373"/>
      <c r="M1" s="373"/>
      <c r="N1" s="373"/>
    </row>
    <row r="2" spans="1:15" ht="28.5" customHeight="1" x14ac:dyDescent="0.25">
      <c r="A2" s="17" t="s">
        <v>116</v>
      </c>
      <c r="B2" s="453" t="s">
        <v>757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</row>
    <row r="3" spans="1:15" ht="28.5" customHeight="1" x14ac:dyDescent="0.25">
      <c r="A3" s="17" t="s">
        <v>118</v>
      </c>
      <c r="B3" s="454" t="s">
        <v>758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</row>
    <row r="4" spans="1:15" ht="28.5" customHeight="1" x14ac:dyDescent="0.25">
      <c r="A4" s="17" t="s">
        <v>117</v>
      </c>
      <c r="B4" s="454" t="s">
        <v>759</v>
      </c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</row>
    <row r="5" spans="1:15" ht="28.5" customHeight="1" x14ac:dyDescent="0.25">
      <c r="A5" s="456" t="s">
        <v>744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</row>
    <row r="6" spans="1:15" s="18" customFormat="1" ht="27.75" customHeight="1" x14ac:dyDescent="0.25">
      <c r="A6" s="379" t="s">
        <v>165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</row>
    <row r="7" spans="1:15" s="18" customFormat="1" ht="27.75" customHeight="1" x14ac:dyDescent="0.25">
      <c r="A7" s="379" t="s">
        <v>710</v>
      </c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</row>
    <row r="8" spans="1:15" s="24" customFormat="1" ht="27.75" customHeight="1" x14ac:dyDescent="0.25">
      <c r="A8" s="379" t="s">
        <v>711</v>
      </c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</row>
    <row r="9" spans="1:15" s="24" customFormat="1" ht="63" x14ac:dyDescent="0.25">
      <c r="A9" s="265" t="s">
        <v>712</v>
      </c>
      <c r="B9" s="265" t="s">
        <v>713</v>
      </c>
      <c r="C9" s="265" t="s">
        <v>714</v>
      </c>
      <c r="D9" s="265" t="s">
        <v>715</v>
      </c>
      <c r="E9" s="265" t="s">
        <v>716</v>
      </c>
      <c r="F9" s="265" t="s">
        <v>717</v>
      </c>
      <c r="G9" s="265" t="s">
        <v>718</v>
      </c>
      <c r="H9" s="265" t="s">
        <v>719</v>
      </c>
      <c r="I9" s="265" t="s">
        <v>720</v>
      </c>
      <c r="J9" s="265" t="s">
        <v>721</v>
      </c>
      <c r="K9" s="265" t="s">
        <v>722</v>
      </c>
      <c r="L9" s="265" t="s">
        <v>723</v>
      </c>
      <c r="M9" s="265" t="s">
        <v>724</v>
      </c>
      <c r="N9" s="265" t="s">
        <v>713</v>
      </c>
    </row>
    <row r="10" spans="1:15" s="267" customFormat="1" ht="42.75" customHeight="1" x14ac:dyDescent="0.25">
      <c r="A10" s="272" t="s">
        <v>301</v>
      </c>
      <c r="B10" s="272" t="s">
        <v>746</v>
      </c>
      <c r="C10" s="273" t="s">
        <v>725</v>
      </c>
      <c r="D10" s="273" t="s">
        <v>748</v>
      </c>
      <c r="E10" s="274">
        <v>260</v>
      </c>
      <c r="F10" s="274">
        <v>1</v>
      </c>
      <c r="G10" s="274">
        <v>60</v>
      </c>
      <c r="H10" s="274">
        <f>(E10*F10)/G10</f>
        <v>4.333333333333333</v>
      </c>
      <c r="I10" s="274">
        <v>1</v>
      </c>
      <c r="J10" s="274">
        <v>1</v>
      </c>
      <c r="K10" s="274">
        <f>J10*I10*H10</f>
        <v>4.333333333333333</v>
      </c>
      <c r="L10" s="275">
        <v>329.11090000000002</v>
      </c>
      <c r="M10" s="278">
        <f>ROUND(L10*K10,2)</f>
        <v>1426.15</v>
      </c>
      <c r="N10" s="272" t="s">
        <v>750</v>
      </c>
      <c r="O10" s="266"/>
    </row>
    <row r="11" spans="1:15" s="267" customFormat="1" ht="42.75" customHeight="1" x14ac:dyDescent="0.25">
      <c r="A11" s="272" t="s">
        <v>226</v>
      </c>
      <c r="B11" s="272" t="s">
        <v>745</v>
      </c>
      <c r="C11" s="273" t="s">
        <v>725</v>
      </c>
      <c r="D11" s="273" t="s">
        <v>748</v>
      </c>
      <c r="E11" s="274">
        <v>260</v>
      </c>
      <c r="F11" s="274">
        <v>1</v>
      </c>
      <c r="G11" s="274">
        <v>60</v>
      </c>
      <c r="H11" s="274">
        <f t="shared" ref="H11:H12" si="0">(E11*F11)/G11</f>
        <v>4.333333333333333</v>
      </c>
      <c r="I11" s="274">
        <v>1</v>
      </c>
      <c r="J11" s="274">
        <v>1</v>
      </c>
      <c r="K11" s="274">
        <f t="shared" ref="K11:K12" si="1">J11*I11*H11</f>
        <v>4.333333333333333</v>
      </c>
      <c r="L11" s="275">
        <f>L10</f>
        <v>329.11090000000002</v>
      </c>
      <c r="M11" s="278">
        <f>ROUND(L11*K11,2)</f>
        <v>1426.15</v>
      </c>
      <c r="N11" s="272" t="s">
        <v>750</v>
      </c>
      <c r="O11" s="266"/>
    </row>
    <row r="12" spans="1:15" s="267" customFormat="1" ht="42.75" customHeight="1" x14ac:dyDescent="0.25">
      <c r="A12" s="272" t="s">
        <v>225</v>
      </c>
      <c r="B12" s="272" t="s">
        <v>747</v>
      </c>
      <c r="C12" s="273" t="s">
        <v>725</v>
      </c>
      <c r="D12" s="273" t="s">
        <v>748</v>
      </c>
      <c r="E12" s="274">
        <v>260</v>
      </c>
      <c r="F12" s="274">
        <v>1</v>
      </c>
      <c r="G12" s="274">
        <v>60</v>
      </c>
      <c r="H12" s="274">
        <f t="shared" si="0"/>
        <v>4.333333333333333</v>
      </c>
      <c r="I12" s="274">
        <v>0.5</v>
      </c>
      <c r="J12" s="274">
        <v>1</v>
      </c>
      <c r="K12" s="274">
        <f t="shared" si="1"/>
        <v>2.1666666666666665</v>
      </c>
      <c r="L12" s="275">
        <f>L11</f>
        <v>329.11090000000002</v>
      </c>
      <c r="M12" s="278">
        <f>ROUND(L12*K12,2)</f>
        <v>713.07</v>
      </c>
      <c r="N12" s="272" t="s">
        <v>750</v>
      </c>
      <c r="O12" s="266"/>
    </row>
    <row r="13" spans="1:15" s="267" customFormat="1" ht="42.75" customHeight="1" x14ac:dyDescent="0.25">
      <c r="A13" s="465" t="s">
        <v>726</v>
      </c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7"/>
      <c r="M13" s="302">
        <f>SUM(M10:M12)</f>
        <v>3565.3700000000003</v>
      </c>
      <c r="N13" s="277" t="s">
        <v>749</v>
      </c>
      <c r="O13" s="266"/>
    </row>
    <row r="14" spans="1:15" s="24" customFormat="1" ht="27.75" customHeight="1" x14ac:dyDescent="0.25">
      <c r="A14" s="379" t="s">
        <v>711</v>
      </c>
      <c r="B14" s="379"/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</row>
    <row r="15" spans="1:15" s="24" customFormat="1" ht="63" x14ac:dyDescent="0.25">
      <c r="A15" s="265" t="s">
        <v>712</v>
      </c>
      <c r="B15" s="265" t="s">
        <v>713</v>
      </c>
      <c r="C15" s="265" t="s">
        <v>714</v>
      </c>
      <c r="D15" s="265" t="s">
        <v>715</v>
      </c>
      <c r="E15" s="265" t="s">
        <v>716</v>
      </c>
      <c r="F15" s="265" t="s">
        <v>727</v>
      </c>
      <c r="G15" s="265" t="s">
        <v>718</v>
      </c>
      <c r="H15" s="265" t="s">
        <v>719</v>
      </c>
      <c r="I15" s="265" t="s">
        <v>728</v>
      </c>
      <c r="J15" s="265" t="s">
        <v>721</v>
      </c>
      <c r="K15" s="265" t="s">
        <v>722</v>
      </c>
      <c r="L15" s="265" t="s">
        <v>729</v>
      </c>
      <c r="M15" s="265" t="s">
        <v>724</v>
      </c>
      <c r="N15" s="265" t="s">
        <v>713</v>
      </c>
    </row>
    <row r="16" spans="1:15" s="267" customFormat="1" ht="36" x14ac:dyDescent="0.25">
      <c r="A16" s="272" t="s">
        <v>235</v>
      </c>
      <c r="B16" s="272" t="s">
        <v>751</v>
      </c>
      <c r="C16" s="273" t="s">
        <v>725</v>
      </c>
      <c r="D16" s="273" t="s">
        <v>748</v>
      </c>
      <c r="E16" s="274">
        <f>E10</f>
        <v>260</v>
      </c>
      <c r="F16" s="274">
        <v>1</v>
      </c>
      <c r="G16" s="274">
        <v>60</v>
      </c>
      <c r="H16" s="274">
        <f t="shared" ref="H16:H18" si="2">(E16*F16)/G16</f>
        <v>4.333333333333333</v>
      </c>
      <c r="I16" s="274">
        <v>1</v>
      </c>
      <c r="J16" s="274">
        <v>2</v>
      </c>
      <c r="K16" s="274">
        <f t="shared" ref="K16:K18" si="3">J16*I16*H16</f>
        <v>8.6666666666666661</v>
      </c>
      <c r="L16" s="275">
        <v>243.34200000000001</v>
      </c>
      <c r="M16" s="278">
        <f t="shared" ref="M16:M18" si="4">ROUND(L16*K16,2)</f>
        <v>2108.96</v>
      </c>
      <c r="N16" s="276" t="s">
        <v>730</v>
      </c>
      <c r="O16" s="266"/>
    </row>
    <row r="17" spans="1:15" s="267" customFormat="1" ht="36" x14ac:dyDescent="0.25">
      <c r="A17" s="272" t="s">
        <v>237</v>
      </c>
      <c r="B17" s="272" t="s">
        <v>752</v>
      </c>
      <c r="C17" s="273" t="s">
        <v>725</v>
      </c>
      <c r="D17" s="273" t="s">
        <v>748</v>
      </c>
      <c r="E17" s="274">
        <f>E16</f>
        <v>260</v>
      </c>
      <c r="F17" s="274">
        <v>1</v>
      </c>
      <c r="G17" s="274">
        <v>60</v>
      </c>
      <c r="H17" s="274">
        <f t="shared" si="2"/>
        <v>4.333333333333333</v>
      </c>
      <c r="I17" s="274">
        <v>1</v>
      </c>
      <c r="J17" s="274">
        <v>2</v>
      </c>
      <c r="K17" s="274">
        <f t="shared" si="3"/>
        <v>8.6666666666666661</v>
      </c>
      <c r="L17" s="275">
        <v>255.04179999999999</v>
      </c>
      <c r="M17" s="278">
        <f t="shared" si="4"/>
        <v>2210.36</v>
      </c>
      <c r="N17" s="272" t="s">
        <v>730</v>
      </c>
      <c r="O17" s="266"/>
    </row>
    <row r="18" spans="1:15" s="267" customFormat="1" ht="36" x14ac:dyDescent="0.25">
      <c r="A18" s="272" t="s">
        <v>691</v>
      </c>
      <c r="B18" s="272" t="s">
        <v>753</v>
      </c>
      <c r="C18" s="273" t="s">
        <v>725</v>
      </c>
      <c r="D18" s="273" t="s">
        <v>748</v>
      </c>
      <c r="E18" s="274">
        <f>E17</f>
        <v>260</v>
      </c>
      <c r="F18" s="274">
        <v>1</v>
      </c>
      <c r="G18" s="274">
        <v>60</v>
      </c>
      <c r="H18" s="274">
        <f t="shared" si="2"/>
        <v>4.333333333333333</v>
      </c>
      <c r="I18" s="274">
        <v>1</v>
      </c>
      <c r="J18" s="274">
        <v>1</v>
      </c>
      <c r="K18" s="274">
        <f t="shared" si="3"/>
        <v>4.333333333333333</v>
      </c>
      <c r="L18" s="275">
        <v>86.061999999999998</v>
      </c>
      <c r="M18" s="278">
        <f t="shared" si="4"/>
        <v>372.94</v>
      </c>
      <c r="N18" s="272" t="s">
        <v>730</v>
      </c>
      <c r="O18" s="266"/>
    </row>
    <row r="19" spans="1:15" s="267" customFormat="1" ht="42.75" customHeight="1" x14ac:dyDescent="0.25">
      <c r="A19" s="465" t="s">
        <v>726</v>
      </c>
      <c r="B19" s="466"/>
      <c r="C19" s="466"/>
      <c r="D19" s="466"/>
      <c r="E19" s="466"/>
      <c r="F19" s="466"/>
      <c r="G19" s="466"/>
      <c r="H19" s="466"/>
      <c r="I19" s="466"/>
      <c r="J19" s="466"/>
      <c r="K19" s="466"/>
      <c r="L19" s="467"/>
      <c r="M19" s="302">
        <f>SUM(M16:M18)</f>
        <v>4692.2599999999993</v>
      </c>
      <c r="N19" s="277" t="str">
        <f>N18</f>
        <v>Autopropelido</v>
      </c>
      <c r="O19" s="266"/>
    </row>
    <row r="20" spans="1:15" s="267" customFormat="1" ht="24" customHeight="1" x14ac:dyDescent="0.25">
      <c r="A20" s="268"/>
      <c r="B20" s="268"/>
      <c r="C20" s="269"/>
      <c r="D20" s="269"/>
      <c r="E20" s="270"/>
      <c r="F20" s="270"/>
      <c r="G20" s="270"/>
      <c r="H20" s="270"/>
      <c r="I20" s="270"/>
      <c r="J20" s="270"/>
      <c r="K20" s="270"/>
      <c r="L20" s="271"/>
      <c r="M20" s="270"/>
      <c r="N20" s="268"/>
      <c r="O20" s="266"/>
    </row>
    <row r="21" spans="1:15" s="267" customFormat="1" ht="24" customHeight="1" x14ac:dyDescent="0.25">
      <c r="A21" s="268"/>
      <c r="B21" s="268"/>
      <c r="C21" s="269"/>
      <c r="D21" s="269"/>
      <c r="E21" s="270"/>
      <c r="F21" s="270"/>
      <c r="G21" s="270"/>
      <c r="H21" s="270"/>
      <c r="I21" s="270"/>
      <c r="J21" s="270"/>
      <c r="K21" s="270"/>
      <c r="L21" s="271"/>
      <c r="M21" s="270"/>
      <c r="N21" s="268"/>
      <c r="O21" s="266"/>
    </row>
    <row r="22" spans="1:15" s="267" customFormat="1" ht="42.75" customHeight="1" x14ac:dyDescent="0.25">
      <c r="A22" s="465" t="s">
        <v>731</v>
      </c>
      <c r="B22" s="466"/>
      <c r="C22" s="466"/>
      <c r="D22" s="466"/>
      <c r="E22" s="466"/>
      <c r="F22" s="466"/>
      <c r="G22" s="466"/>
      <c r="H22" s="466"/>
      <c r="I22" s="466"/>
      <c r="J22" s="466"/>
      <c r="K22" s="466"/>
      <c r="L22" s="467"/>
      <c r="M22" s="302">
        <f>M19+M13</f>
        <v>8257.6299999999992</v>
      </c>
      <c r="N22" s="277"/>
      <c r="O22" s="266"/>
    </row>
    <row r="23" spans="1:15" s="267" customFormat="1" ht="24" customHeight="1" x14ac:dyDescent="0.25">
      <c r="A23" s="268"/>
      <c r="B23" s="268"/>
      <c r="C23" s="269"/>
      <c r="D23" s="269"/>
      <c r="E23" s="270"/>
      <c r="F23" s="270"/>
      <c r="G23" s="270"/>
      <c r="H23" s="270"/>
      <c r="I23" s="270"/>
      <c r="J23" s="270"/>
      <c r="K23" s="270"/>
      <c r="L23" s="271"/>
      <c r="M23" s="270"/>
      <c r="N23" s="268"/>
      <c r="O23" s="266"/>
    </row>
    <row r="24" spans="1:15" s="267" customFormat="1" ht="24" customHeight="1" x14ac:dyDescent="0.25">
      <c r="A24" s="268"/>
      <c r="B24" s="268"/>
      <c r="C24" s="269"/>
      <c r="D24" s="269"/>
      <c r="E24" s="270"/>
      <c r="F24" s="270"/>
      <c r="G24" s="270"/>
      <c r="H24" s="270"/>
      <c r="I24" s="270"/>
      <c r="J24" s="270"/>
      <c r="K24" s="270"/>
      <c r="L24" s="271"/>
      <c r="M24" s="270"/>
      <c r="N24" s="268"/>
      <c r="O24" s="266"/>
    </row>
    <row r="25" spans="1:15" s="267" customFormat="1" ht="12" x14ac:dyDescent="0.25">
      <c r="A25" s="268"/>
      <c r="B25" s="268"/>
      <c r="C25" s="269"/>
      <c r="D25" s="269"/>
      <c r="E25" s="270"/>
      <c r="F25" s="270"/>
      <c r="G25" s="270"/>
      <c r="H25" s="270"/>
      <c r="I25" s="270"/>
      <c r="J25" s="270"/>
      <c r="K25" s="270"/>
      <c r="L25" s="271"/>
      <c r="M25" s="270"/>
      <c r="N25" s="268"/>
      <c r="O25" s="266"/>
    </row>
    <row r="26" spans="1:15" ht="23.25" customHeight="1" x14ac:dyDescent="0.25">
      <c r="A26" s="464" t="str">
        <f>ORÇAMENTO!A345</f>
        <v>TERESINA (PI),  14 DE JULHO DE 2025</v>
      </c>
      <c r="B26" s="464"/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</row>
  </sheetData>
  <mergeCells count="13">
    <mergeCell ref="A26:N26"/>
    <mergeCell ref="A8:N8"/>
    <mergeCell ref="A13:L13"/>
    <mergeCell ref="A14:N14"/>
    <mergeCell ref="A19:L19"/>
    <mergeCell ref="A22:L22"/>
    <mergeCell ref="A7:N7"/>
    <mergeCell ref="A1:N1"/>
    <mergeCell ref="B2:N2"/>
    <mergeCell ref="B3:N3"/>
    <mergeCell ref="B4:N4"/>
    <mergeCell ref="A5:N5"/>
    <mergeCell ref="A6:N6"/>
  </mergeCells>
  <printOptions horizontalCentered="1"/>
  <pageMargins left="0.51181102362204722" right="0.51181102362204722" top="2.598425196850394" bottom="0.94488188976377963" header="0.31496062992125984" footer="0.31496062992125984"/>
  <pageSetup paperSize="9" scale="24" fitToHeight="0" orientation="portrait" r:id="rId1"/>
  <headerFooter>
    <oddHeader>&amp;C&amp;G</oddHeader>
    <oddFooter xml:space="preserve">&amp;C&amp;16Rua Heli Castelo Branco, nº 1234, Morada do Sol
Teresina-Piaui CEP 64.056-373
Fone: (86) 99409-7899/ (86) 99476-3767
e-mail: asaconstrucoes14@gmail.com
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:J211"/>
  <sheetViews>
    <sheetView view="pageBreakPreview" topLeftCell="A110" zoomScale="40" zoomScaleNormal="100" zoomScaleSheetLayoutView="40" workbookViewId="0">
      <selection activeCell="D29" sqref="D29:I29"/>
    </sheetView>
  </sheetViews>
  <sheetFormatPr defaultRowHeight="15" x14ac:dyDescent="0.25"/>
  <cols>
    <col min="1" max="1" width="21.42578125" style="16" customWidth="1"/>
    <col min="2" max="2" width="25.42578125" style="16" customWidth="1"/>
    <col min="3" max="3" width="16.140625" style="16" customWidth="1"/>
    <col min="4" max="4" width="84.42578125" style="16" customWidth="1"/>
    <col min="5" max="5" width="31.85546875" style="16" customWidth="1"/>
    <col min="6" max="7" width="18.85546875" style="16" customWidth="1"/>
    <col min="8" max="8" width="20.28515625" style="16" bestFit="1" customWidth="1"/>
    <col min="9" max="9" width="18.85546875" style="16" customWidth="1"/>
    <col min="10" max="10" width="20.42578125" style="16" bestFit="1" customWidth="1"/>
    <col min="11" max="16384" width="9.140625" style="16"/>
  </cols>
  <sheetData>
    <row r="1" spans="1:10" ht="34.5" customHeight="1" x14ac:dyDescent="0.25">
      <c r="A1" s="373" t="s">
        <v>709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0" ht="28.5" customHeight="1" x14ac:dyDescent="0.25">
      <c r="A2" s="17" t="s">
        <v>116</v>
      </c>
      <c r="B2" s="453" t="s">
        <v>737</v>
      </c>
      <c r="C2" s="453"/>
      <c r="D2" s="453"/>
      <c r="E2" s="453"/>
      <c r="F2" s="453"/>
      <c r="G2" s="453"/>
      <c r="H2" s="453"/>
      <c r="I2" s="453"/>
      <c r="J2" s="453"/>
    </row>
    <row r="3" spans="1:10" ht="28.5" customHeight="1" x14ac:dyDescent="0.25">
      <c r="A3" s="17" t="s">
        <v>118</v>
      </c>
      <c r="B3" s="454" t="s">
        <v>733</v>
      </c>
      <c r="C3" s="454"/>
      <c r="D3" s="454"/>
      <c r="E3" s="454"/>
      <c r="F3" s="454"/>
      <c r="G3" s="454"/>
      <c r="H3" s="454"/>
      <c r="I3" s="454"/>
      <c r="J3" s="454"/>
    </row>
    <row r="4" spans="1:10" ht="28.5" customHeight="1" x14ac:dyDescent="0.25">
      <c r="A4" s="17" t="s">
        <v>117</v>
      </c>
      <c r="B4" s="454" t="s">
        <v>732</v>
      </c>
      <c r="C4" s="454"/>
      <c r="D4" s="454"/>
      <c r="E4" s="454"/>
      <c r="F4" s="454"/>
      <c r="G4" s="454"/>
      <c r="H4" s="454"/>
      <c r="I4" s="454"/>
      <c r="J4" s="454"/>
    </row>
    <row r="5" spans="1:10" ht="28.5" customHeight="1" x14ac:dyDescent="0.25">
      <c r="A5" s="456" t="s">
        <v>734</v>
      </c>
      <c r="B5" s="454"/>
      <c r="C5" s="454"/>
      <c r="D5" s="454"/>
      <c r="E5" s="454"/>
      <c r="F5" s="454"/>
      <c r="G5" s="454"/>
      <c r="H5" s="454"/>
      <c r="I5" s="454"/>
      <c r="J5" s="454"/>
    </row>
    <row r="6" spans="1:10" s="18" customFormat="1" ht="28.5" customHeight="1" x14ac:dyDescent="0.25">
      <c r="A6" s="381" t="s">
        <v>165</v>
      </c>
      <c r="B6" s="381"/>
      <c r="C6" s="381"/>
      <c r="D6" s="381"/>
      <c r="E6" s="381"/>
      <c r="F6" s="381"/>
      <c r="G6" s="381"/>
      <c r="H6" s="381"/>
      <c r="I6" s="381"/>
      <c r="J6" s="381"/>
    </row>
    <row r="7" spans="1:10" s="18" customFormat="1" ht="25.5" customHeight="1" x14ac:dyDescent="0.25">
      <c r="A7" s="381"/>
      <c r="B7" s="381"/>
      <c r="C7" s="381"/>
      <c r="D7" s="381"/>
      <c r="E7" s="381"/>
      <c r="F7" s="381"/>
      <c r="G7" s="381"/>
      <c r="H7" s="381"/>
      <c r="I7" s="381"/>
      <c r="J7" s="381"/>
    </row>
    <row r="8" spans="1:10" s="24" customFormat="1" ht="18.75" x14ac:dyDescent="0.25">
      <c r="A8" s="283"/>
      <c r="B8" s="284"/>
      <c r="C8" s="283"/>
      <c r="D8" s="283"/>
      <c r="E8" s="469"/>
      <c r="F8" s="469"/>
      <c r="G8" s="285"/>
      <c r="H8" s="284"/>
      <c r="I8" s="284"/>
      <c r="J8" s="284"/>
    </row>
    <row r="9" spans="1:10" s="24" customFormat="1" ht="18.75" x14ac:dyDescent="0.25">
      <c r="A9" s="286"/>
      <c r="B9" s="287"/>
      <c r="C9" s="286"/>
      <c r="D9" s="286"/>
      <c r="E9" s="470"/>
      <c r="F9" s="470"/>
      <c r="G9" s="288"/>
      <c r="H9" s="289"/>
      <c r="I9" s="290"/>
      <c r="J9" s="290"/>
    </row>
    <row r="10" spans="1:10" s="24" customFormat="1" ht="18.75" x14ac:dyDescent="0.25">
      <c r="A10" s="291"/>
      <c r="B10" s="292"/>
      <c r="C10" s="291"/>
      <c r="D10" s="291"/>
      <c r="E10" s="468"/>
      <c r="F10" s="468"/>
      <c r="G10" s="293"/>
      <c r="H10" s="294"/>
      <c r="I10" s="295"/>
      <c r="J10" s="295"/>
    </row>
    <row r="11" spans="1:10" s="24" customFormat="1" ht="18.75" x14ac:dyDescent="0.25">
      <c r="A11" s="291"/>
      <c r="B11" s="292"/>
      <c r="C11" s="291"/>
      <c r="D11" s="291"/>
      <c r="E11" s="468"/>
      <c r="F11" s="468"/>
      <c r="G11" s="293"/>
      <c r="H11" s="294"/>
      <c r="I11" s="295"/>
      <c r="J11" s="295"/>
    </row>
    <row r="12" spans="1:10" s="24" customFormat="1" ht="18.75" x14ac:dyDescent="0.25">
      <c r="A12" s="291"/>
      <c r="B12" s="292"/>
      <c r="C12" s="291"/>
      <c r="D12" s="291"/>
      <c r="E12" s="468"/>
      <c r="F12" s="468"/>
      <c r="G12" s="293"/>
      <c r="H12" s="294"/>
      <c r="I12" s="295"/>
      <c r="J12" s="295"/>
    </row>
    <row r="13" spans="1:10" s="24" customFormat="1" ht="18.75" x14ac:dyDescent="0.25">
      <c r="A13" s="291"/>
      <c r="B13" s="292"/>
      <c r="C13" s="291"/>
      <c r="D13" s="291"/>
      <c r="E13" s="468"/>
      <c r="F13" s="468"/>
      <c r="G13" s="293"/>
      <c r="H13" s="294"/>
      <c r="I13" s="295"/>
      <c r="J13" s="295"/>
    </row>
    <row r="14" spans="1:10" s="24" customFormat="1" ht="18.75" x14ac:dyDescent="0.25">
      <c r="A14" s="291"/>
      <c r="B14" s="292"/>
      <c r="C14" s="291"/>
      <c r="D14" s="291"/>
      <c r="E14" s="468"/>
      <c r="F14" s="468"/>
      <c r="G14" s="293"/>
      <c r="H14" s="294"/>
      <c r="I14" s="295"/>
      <c r="J14" s="295"/>
    </row>
    <row r="15" spans="1:10" s="24" customFormat="1" ht="18.75" x14ac:dyDescent="0.25">
      <c r="A15" s="291"/>
      <c r="B15" s="292"/>
      <c r="C15" s="291"/>
      <c r="D15" s="291"/>
      <c r="E15" s="291"/>
      <c r="F15" s="291"/>
      <c r="G15" s="293"/>
      <c r="H15" s="294"/>
      <c r="I15" s="295"/>
      <c r="J15" s="295"/>
    </row>
    <row r="16" spans="1:10" s="24" customFormat="1" ht="18.75" x14ac:dyDescent="0.25">
      <c r="A16" s="291"/>
      <c r="B16" s="292"/>
      <c r="C16" s="291"/>
      <c r="D16" s="291"/>
      <c r="E16" s="291"/>
      <c r="F16" s="291"/>
      <c r="G16" s="293"/>
      <c r="H16" s="294"/>
      <c r="I16" s="295"/>
      <c r="J16" s="295"/>
    </row>
    <row r="17" spans="1:10" s="24" customFormat="1" ht="18.75" x14ac:dyDescent="0.25">
      <c r="A17" s="291"/>
      <c r="B17" s="292"/>
      <c r="C17" s="291"/>
      <c r="D17" s="291"/>
      <c r="E17" s="291"/>
      <c r="F17" s="291"/>
      <c r="G17" s="293"/>
      <c r="H17" s="294"/>
      <c r="I17" s="295"/>
      <c r="J17" s="295"/>
    </row>
    <row r="18" spans="1:10" s="24" customFormat="1" ht="18.75" x14ac:dyDescent="0.25">
      <c r="A18" s="291"/>
      <c r="B18" s="292"/>
      <c r="C18" s="291"/>
      <c r="D18" s="291"/>
      <c r="E18" s="291"/>
      <c r="F18" s="291"/>
      <c r="G18" s="293"/>
      <c r="H18" s="294"/>
      <c r="I18" s="295"/>
      <c r="J18" s="295"/>
    </row>
    <row r="19" spans="1:10" s="24" customFormat="1" ht="18.75" x14ac:dyDescent="0.25">
      <c r="A19" s="291"/>
      <c r="B19" s="292"/>
      <c r="C19" s="291"/>
      <c r="D19" s="291"/>
      <c r="E19" s="291"/>
      <c r="F19" s="291"/>
      <c r="G19" s="293"/>
      <c r="H19" s="294"/>
      <c r="I19" s="295"/>
      <c r="J19" s="295"/>
    </row>
    <row r="20" spans="1:10" s="24" customFormat="1" ht="18.75" x14ac:dyDescent="0.25">
      <c r="A20" s="291"/>
      <c r="B20" s="292"/>
      <c r="C20" s="291"/>
      <c r="D20" s="291"/>
      <c r="E20" s="291"/>
      <c r="F20" s="291"/>
      <c r="G20" s="293"/>
      <c r="H20" s="294"/>
      <c r="I20" s="295"/>
      <c r="J20" s="295"/>
    </row>
    <row r="21" spans="1:10" s="24" customFormat="1" ht="18.75" x14ac:dyDescent="0.25">
      <c r="A21" s="291"/>
      <c r="B21" s="292"/>
      <c r="C21" s="291"/>
      <c r="D21" s="291"/>
      <c r="E21" s="291"/>
      <c r="F21" s="291"/>
      <c r="G21" s="293"/>
      <c r="H21" s="294"/>
      <c r="I21" s="295"/>
      <c r="J21" s="295"/>
    </row>
    <row r="22" spans="1:10" s="24" customFormat="1" ht="18.75" x14ac:dyDescent="0.25">
      <c r="A22" s="291"/>
      <c r="B22" s="292"/>
      <c r="C22" s="291"/>
      <c r="D22" s="291"/>
      <c r="E22" s="291"/>
      <c r="F22" s="291"/>
      <c r="G22" s="293"/>
      <c r="H22" s="294"/>
      <c r="I22" s="295"/>
      <c r="J22" s="295"/>
    </row>
    <row r="23" spans="1:10" s="24" customFormat="1" ht="18.75" x14ac:dyDescent="0.25">
      <c r="A23" s="291"/>
      <c r="B23" s="292"/>
      <c r="C23" s="291"/>
      <c r="D23" s="291"/>
      <c r="E23" s="291"/>
      <c r="F23" s="291"/>
      <c r="G23" s="293"/>
      <c r="H23" s="294"/>
      <c r="I23" s="295"/>
      <c r="J23" s="295"/>
    </row>
    <row r="24" spans="1:10" s="24" customFormat="1" ht="18.75" x14ac:dyDescent="0.25">
      <c r="A24" s="291"/>
      <c r="B24" s="292"/>
      <c r="C24" s="291"/>
      <c r="D24" s="291"/>
      <c r="E24" s="291"/>
      <c r="F24" s="291"/>
      <c r="G24" s="293"/>
      <c r="H24" s="294"/>
      <c r="I24" s="295"/>
      <c r="J24" s="295"/>
    </row>
    <row r="25" spans="1:10" s="24" customFormat="1" ht="18.75" x14ac:dyDescent="0.25">
      <c r="A25" s="291"/>
      <c r="B25" s="292"/>
      <c r="C25" s="291"/>
      <c r="D25" s="291"/>
      <c r="E25" s="291"/>
      <c r="F25" s="291"/>
      <c r="G25" s="293"/>
      <c r="H25" s="294"/>
      <c r="I25" s="295"/>
      <c r="J25" s="295"/>
    </row>
    <row r="26" spans="1:10" s="24" customFormat="1" ht="18.75" x14ac:dyDescent="0.25">
      <c r="A26" s="291"/>
      <c r="B26" s="292"/>
      <c r="C26" s="291"/>
      <c r="D26" s="291"/>
      <c r="E26" s="291"/>
      <c r="F26" s="291"/>
      <c r="G26" s="293"/>
      <c r="H26" s="294"/>
      <c r="I26" s="295"/>
      <c r="J26" s="295"/>
    </row>
    <row r="27" spans="1:10" s="24" customFormat="1" ht="18.75" x14ac:dyDescent="0.25">
      <c r="A27" s="291"/>
      <c r="B27" s="292"/>
      <c r="C27" s="291"/>
      <c r="D27" s="291"/>
      <c r="E27" s="291"/>
      <c r="F27" s="291"/>
      <c r="G27" s="293"/>
      <c r="H27" s="294"/>
      <c r="I27" s="295"/>
      <c r="J27" s="295"/>
    </row>
    <row r="28" spans="1:10" s="24" customFormat="1" ht="18.75" x14ac:dyDescent="0.25">
      <c r="A28" s="291"/>
      <c r="B28" s="292"/>
      <c r="C28" s="291"/>
      <c r="D28" s="291"/>
      <c r="E28" s="291"/>
      <c r="F28" s="291"/>
      <c r="G28" s="293"/>
      <c r="H28" s="294"/>
      <c r="I28" s="295"/>
      <c r="J28" s="295"/>
    </row>
    <row r="29" spans="1:10" s="24" customFormat="1" ht="18.75" x14ac:dyDescent="0.25">
      <c r="A29" s="291"/>
      <c r="B29" s="292"/>
      <c r="C29" s="291"/>
      <c r="D29" s="291"/>
      <c r="E29" s="291"/>
      <c r="F29" s="291"/>
      <c r="G29" s="293"/>
      <c r="H29" s="294"/>
      <c r="I29" s="295"/>
      <c r="J29" s="295"/>
    </row>
    <row r="30" spans="1:10" s="24" customFormat="1" ht="18.75" x14ac:dyDescent="0.25">
      <c r="A30" s="291"/>
      <c r="B30" s="292"/>
      <c r="C30" s="291"/>
      <c r="D30" s="291"/>
      <c r="E30" s="291"/>
      <c r="F30" s="291"/>
      <c r="G30" s="293"/>
      <c r="H30" s="294"/>
      <c r="I30" s="295"/>
      <c r="J30" s="295"/>
    </row>
    <row r="31" spans="1:10" s="24" customFormat="1" ht="18.75" x14ac:dyDescent="0.25">
      <c r="A31" s="291"/>
      <c r="B31" s="292"/>
      <c r="C31" s="291"/>
      <c r="D31" s="291"/>
      <c r="E31" s="291"/>
      <c r="F31" s="291"/>
      <c r="G31" s="293"/>
      <c r="H31" s="294"/>
      <c r="I31" s="295"/>
      <c r="J31" s="295"/>
    </row>
    <row r="32" spans="1:10" s="24" customFormat="1" ht="18.75" x14ac:dyDescent="0.25">
      <c r="A32" s="291"/>
      <c r="B32" s="292"/>
      <c r="C32" s="291"/>
      <c r="D32" s="291"/>
      <c r="E32" s="291"/>
      <c r="F32" s="291"/>
      <c r="G32" s="293"/>
      <c r="H32" s="294"/>
      <c r="I32" s="295"/>
      <c r="J32" s="295"/>
    </row>
    <row r="33" spans="1:10" s="24" customFormat="1" ht="18.75" x14ac:dyDescent="0.25">
      <c r="A33" s="291"/>
      <c r="B33" s="292"/>
      <c r="C33" s="291"/>
      <c r="D33" s="291"/>
      <c r="E33" s="291"/>
      <c r="F33" s="291"/>
      <c r="G33" s="293"/>
      <c r="H33" s="294"/>
      <c r="I33" s="295"/>
      <c r="J33" s="295"/>
    </row>
    <row r="34" spans="1:10" s="24" customFormat="1" ht="18.75" x14ac:dyDescent="0.25">
      <c r="A34" s="291"/>
      <c r="B34" s="292"/>
      <c r="C34" s="291"/>
      <c r="D34" s="291"/>
      <c r="E34" s="291"/>
      <c r="F34" s="291"/>
      <c r="G34" s="293"/>
      <c r="H34" s="294"/>
      <c r="I34" s="295"/>
      <c r="J34" s="295"/>
    </row>
    <row r="35" spans="1:10" s="24" customFormat="1" ht="18.75" x14ac:dyDescent="0.25">
      <c r="A35" s="291"/>
      <c r="B35" s="292"/>
      <c r="C35" s="291"/>
      <c r="D35" s="291"/>
      <c r="E35" s="291"/>
      <c r="F35" s="291"/>
      <c r="G35" s="293"/>
      <c r="H35" s="294"/>
      <c r="I35" s="295"/>
      <c r="J35" s="295"/>
    </row>
    <row r="36" spans="1:10" s="24" customFormat="1" ht="18.75" x14ac:dyDescent="0.25">
      <c r="A36" s="291"/>
      <c r="B36" s="292"/>
      <c r="C36" s="291"/>
      <c r="D36" s="291"/>
      <c r="E36" s="291"/>
      <c r="F36" s="291"/>
      <c r="G36" s="293"/>
      <c r="H36" s="294"/>
      <c r="I36" s="295"/>
      <c r="J36" s="295"/>
    </row>
    <row r="37" spans="1:10" s="24" customFormat="1" ht="18.75" x14ac:dyDescent="0.25">
      <c r="A37" s="291"/>
      <c r="B37" s="292"/>
      <c r="C37" s="291"/>
      <c r="D37" s="291"/>
      <c r="E37" s="291"/>
      <c r="F37" s="291"/>
      <c r="G37" s="293"/>
      <c r="H37" s="294"/>
      <c r="I37" s="295"/>
      <c r="J37" s="295"/>
    </row>
    <row r="38" spans="1:10" s="24" customFormat="1" ht="18.75" x14ac:dyDescent="0.25">
      <c r="A38" s="291"/>
      <c r="B38" s="292"/>
      <c r="C38" s="291"/>
      <c r="D38" s="291"/>
      <c r="E38" s="291"/>
      <c r="F38" s="291"/>
      <c r="G38" s="293"/>
      <c r="H38" s="294"/>
      <c r="I38" s="295"/>
      <c r="J38" s="295"/>
    </row>
    <row r="39" spans="1:10" s="24" customFormat="1" ht="18.75" x14ac:dyDescent="0.25">
      <c r="A39" s="291"/>
      <c r="B39" s="292"/>
      <c r="C39" s="291"/>
      <c r="D39" s="291"/>
      <c r="E39" s="291"/>
      <c r="F39" s="291"/>
      <c r="G39" s="293"/>
      <c r="H39" s="294"/>
      <c r="I39" s="295"/>
      <c r="J39" s="295"/>
    </row>
    <row r="40" spans="1:10" s="24" customFormat="1" ht="18.75" x14ac:dyDescent="0.25">
      <c r="A40" s="291"/>
      <c r="B40" s="292"/>
      <c r="C40" s="291"/>
      <c r="D40" s="291"/>
      <c r="E40" s="291"/>
      <c r="F40" s="291"/>
      <c r="G40" s="293"/>
      <c r="H40" s="294"/>
      <c r="I40" s="295"/>
      <c r="J40" s="295"/>
    </row>
    <row r="41" spans="1:10" s="24" customFormat="1" ht="18.75" x14ac:dyDescent="0.25">
      <c r="A41" s="291"/>
      <c r="B41" s="292"/>
      <c r="C41" s="291"/>
      <c r="D41" s="291"/>
      <c r="E41" s="468"/>
      <c r="F41" s="468"/>
      <c r="G41" s="293"/>
      <c r="H41" s="294"/>
      <c r="I41" s="295"/>
      <c r="J41" s="295"/>
    </row>
    <row r="42" spans="1:10" s="24" customFormat="1" ht="18.75" x14ac:dyDescent="0.25">
      <c r="A42" s="296"/>
      <c r="B42" s="297"/>
      <c r="C42" s="296"/>
      <c r="D42" s="296"/>
      <c r="E42" s="471"/>
      <c r="F42" s="471"/>
      <c r="G42" s="298"/>
      <c r="H42" s="299"/>
      <c r="I42" s="300"/>
      <c r="J42" s="300"/>
    </row>
    <row r="43" spans="1:10" s="24" customFormat="1" ht="18.75" x14ac:dyDescent="0.25">
      <c r="A43" s="279"/>
      <c r="B43" s="279"/>
      <c r="C43" s="279"/>
      <c r="D43" s="279"/>
      <c r="E43" s="279"/>
      <c r="F43" s="280"/>
      <c r="G43" s="279"/>
      <c r="H43" s="280"/>
      <c r="I43" s="279"/>
      <c r="J43" s="280"/>
    </row>
    <row r="44" spans="1:10" s="24" customFormat="1" ht="18.75" x14ac:dyDescent="0.25">
      <c r="A44" s="279"/>
      <c r="B44" s="279"/>
      <c r="C44" s="279"/>
      <c r="D44" s="279"/>
      <c r="E44" s="279"/>
      <c r="F44" s="280"/>
      <c r="G44" s="279"/>
      <c r="H44" s="472"/>
      <c r="I44" s="472"/>
      <c r="J44" s="280"/>
    </row>
    <row r="45" spans="1:10" s="24" customFormat="1" ht="18.75" x14ac:dyDescent="0.25">
      <c r="A45" s="286"/>
      <c r="B45" s="286"/>
      <c r="C45" s="286"/>
      <c r="D45" s="286"/>
      <c r="E45" s="286"/>
      <c r="F45" s="286"/>
      <c r="G45" s="286"/>
      <c r="H45" s="286"/>
      <c r="I45" s="286"/>
      <c r="J45" s="286"/>
    </row>
    <row r="46" spans="1:10" s="24" customFormat="1" ht="18.75" x14ac:dyDescent="0.25">
      <c r="A46" s="301"/>
      <c r="B46" s="281"/>
      <c r="C46" s="301"/>
      <c r="D46" s="301"/>
      <c r="E46" s="473"/>
      <c r="F46" s="473"/>
      <c r="G46" s="282"/>
      <c r="H46" s="281"/>
      <c r="I46" s="281"/>
      <c r="J46" s="281"/>
    </row>
    <row r="47" spans="1:10" s="24" customFormat="1" ht="18.75" x14ac:dyDescent="0.25">
      <c r="A47" s="286"/>
      <c r="B47" s="287"/>
      <c r="C47" s="286"/>
      <c r="D47" s="286"/>
      <c r="E47" s="470"/>
      <c r="F47" s="470"/>
      <c r="G47" s="288"/>
      <c r="H47" s="289"/>
      <c r="I47" s="290"/>
      <c r="J47" s="290"/>
    </row>
    <row r="48" spans="1:10" s="24" customFormat="1" ht="18.75" x14ac:dyDescent="0.25">
      <c r="A48" s="291"/>
      <c r="B48" s="292"/>
      <c r="C48" s="291"/>
      <c r="D48" s="291"/>
      <c r="E48" s="468"/>
      <c r="F48" s="468"/>
      <c r="G48" s="293"/>
      <c r="H48" s="294"/>
      <c r="I48" s="295"/>
      <c r="J48" s="295"/>
    </row>
    <row r="49" spans="1:10" s="24" customFormat="1" ht="18.75" x14ac:dyDescent="0.25">
      <c r="A49" s="291"/>
      <c r="B49" s="292"/>
      <c r="C49" s="291"/>
      <c r="D49" s="291"/>
      <c r="E49" s="468"/>
      <c r="F49" s="468"/>
      <c r="G49" s="293"/>
      <c r="H49" s="294"/>
      <c r="I49" s="295"/>
      <c r="J49" s="295"/>
    </row>
    <row r="50" spans="1:10" s="24" customFormat="1" ht="18.75" x14ac:dyDescent="0.25">
      <c r="A50" s="296"/>
      <c r="B50" s="297"/>
      <c r="C50" s="296"/>
      <c r="D50" s="296"/>
      <c r="E50" s="471"/>
      <c r="F50" s="471"/>
      <c r="G50" s="298"/>
      <c r="H50" s="299"/>
      <c r="I50" s="300"/>
      <c r="J50" s="300"/>
    </row>
    <row r="51" spans="1:10" s="24" customFormat="1" ht="18.75" x14ac:dyDescent="0.25">
      <c r="A51" s="296"/>
      <c r="B51" s="297"/>
      <c r="C51" s="296"/>
      <c r="D51" s="296"/>
      <c r="E51" s="471"/>
      <c r="F51" s="471"/>
      <c r="G51" s="298"/>
      <c r="H51" s="299"/>
      <c r="I51" s="300"/>
      <c r="J51" s="300"/>
    </row>
    <row r="52" spans="1:10" s="24" customFormat="1" ht="18.75" x14ac:dyDescent="0.25">
      <c r="A52" s="291"/>
      <c r="B52" s="292"/>
      <c r="C52" s="291"/>
      <c r="D52" s="291"/>
      <c r="E52" s="291"/>
      <c r="F52" s="291"/>
      <c r="G52" s="293"/>
      <c r="H52" s="294"/>
      <c r="I52" s="295"/>
      <c r="J52" s="295"/>
    </row>
    <row r="53" spans="1:10" s="24" customFormat="1" ht="18.75" x14ac:dyDescent="0.25">
      <c r="A53" s="291"/>
      <c r="B53" s="292"/>
      <c r="C53" s="291"/>
      <c r="D53" s="291"/>
      <c r="E53" s="291"/>
      <c r="F53" s="291"/>
      <c r="G53" s="293"/>
      <c r="H53" s="294"/>
      <c r="I53" s="295"/>
      <c r="J53" s="295"/>
    </row>
    <row r="54" spans="1:10" s="24" customFormat="1" ht="18.75" x14ac:dyDescent="0.25">
      <c r="A54" s="291"/>
      <c r="B54" s="292"/>
      <c r="C54" s="291"/>
      <c r="D54" s="291"/>
      <c r="E54" s="291"/>
      <c r="F54" s="291"/>
      <c r="G54" s="293"/>
      <c r="H54" s="294"/>
      <c r="I54" s="295"/>
      <c r="J54" s="295"/>
    </row>
    <row r="55" spans="1:10" s="24" customFormat="1" ht="18.75" x14ac:dyDescent="0.25">
      <c r="A55" s="291"/>
      <c r="B55" s="292"/>
      <c r="C55" s="291"/>
      <c r="D55" s="291"/>
      <c r="E55" s="291"/>
      <c r="F55" s="291"/>
      <c r="G55" s="293"/>
      <c r="H55" s="294"/>
      <c r="I55" s="295"/>
      <c r="J55" s="295"/>
    </row>
    <row r="56" spans="1:10" s="24" customFormat="1" ht="18.75" x14ac:dyDescent="0.25">
      <c r="A56" s="291"/>
      <c r="B56" s="292"/>
      <c r="C56" s="291"/>
      <c r="D56" s="291"/>
      <c r="E56" s="291"/>
      <c r="F56" s="291"/>
      <c r="G56" s="293"/>
      <c r="H56" s="294"/>
      <c r="I56" s="295"/>
      <c r="J56" s="295"/>
    </row>
    <row r="57" spans="1:10" s="24" customFormat="1" ht="18.75" x14ac:dyDescent="0.25">
      <c r="A57" s="291"/>
      <c r="B57" s="292"/>
      <c r="C57" s="291"/>
      <c r="D57" s="291"/>
      <c r="E57" s="291"/>
      <c r="F57" s="291"/>
      <c r="G57" s="293"/>
      <c r="H57" s="294"/>
      <c r="I57" s="295"/>
      <c r="J57" s="295"/>
    </row>
    <row r="58" spans="1:10" s="24" customFormat="1" ht="18.75" x14ac:dyDescent="0.25">
      <c r="A58" s="291"/>
      <c r="B58" s="292"/>
      <c r="C58" s="291"/>
      <c r="D58" s="291"/>
      <c r="E58" s="291"/>
      <c r="F58" s="291"/>
      <c r="G58" s="293"/>
      <c r="H58" s="294"/>
      <c r="I58" s="295"/>
      <c r="J58" s="295"/>
    </row>
    <row r="59" spans="1:10" s="24" customFormat="1" ht="18.75" x14ac:dyDescent="0.25">
      <c r="A59" s="291"/>
      <c r="B59" s="292"/>
      <c r="C59" s="291"/>
      <c r="D59" s="291"/>
      <c r="E59" s="291"/>
      <c r="F59" s="291"/>
      <c r="G59" s="293"/>
      <c r="H59" s="294"/>
      <c r="I59" s="295"/>
      <c r="J59" s="295"/>
    </row>
    <row r="60" spans="1:10" s="24" customFormat="1" ht="18.75" x14ac:dyDescent="0.25">
      <c r="A60" s="291"/>
      <c r="B60" s="292"/>
      <c r="C60" s="291"/>
      <c r="D60" s="291"/>
      <c r="E60" s="291"/>
      <c r="F60" s="291"/>
      <c r="G60" s="293"/>
      <c r="H60" s="294"/>
      <c r="I60" s="295"/>
      <c r="J60" s="295"/>
    </row>
    <row r="61" spans="1:10" s="24" customFormat="1" ht="18.75" x14ac:dyDescent="0.25">
      <c r="A61" s="291"/>
      <c r="B61" s="292"/>
      <c r="C61" s="291"/>
      <c r="D61" s="291"/>
      <c r="E61" s="291"/>
      <c r="F61" s="291"/>
      <c r="G61" s="293"/>
      <c r="H61" s="294"/>
      <c r="I61" s="295"/>
      <c r="J61" s="295"/>
    </row>
    <row r="62" spans="1:10" s="24" customFormat="1" ht="18.75" x14ac:dyDescent="0.25">
      <c r="A62" s="291"/>
      <c r="B62" s="292"/>
      <c r="C62" s="291"/>
      <c r="D62" s="291"/>
      <c r="E62" s="291"/>
      <c r="F62" s="291"/>
      <c r="G62" s="293"/>
      <c r="H62" s="294"/>
      <c r="I62" s="295"/>
      <c r="J62" s="295"/>
    </row>
    <row r="63" spans="1:10" s="24" customFormat="1" ht="18.75" x14ac:dyDescent="0.25">
      <c r="A63" s="291"/>
      <c r="B63" s="292"/>
      <c r="C63" s="291"/>
      <c r="D63" s="291"/>
      <c r="E63" s="291"/>
      <c r="F63" s="291"/>
      <c r="G63" s="293"/>
      <c r="H63" s="294"/>
      <c r="I63" s="295"/>
      <c r="J63" s="295"/>
    </row>
    <row r="64" spans="1:10" s="24" customFormat="1" ht="18.75" x14ac:dyDescent="0.25">
      <c r="A64" s="291"/>
      <c r="B64" s="292"/>
      <c r="C64" s="291"/>
      <c r="D64" s="291"/>
      <c r="E64" s="291"/>
      <c r="F64" s="291"/>
      <c r="G64" s="293"/>
      <c r="H64" s="294"/>
      <c r="I64" s="295"/>
      <c r="J64" s="295"/>
    </row>
    <row r="65" spans="1:10" s="24" customFormat="1" ht="18.75" x14ac:dyDescent="0.25">
      <c r="A65" s="291"/>
      <c r="B65" s="292"/>
      <c r="C65" s="291"/>
      <c r="D65" s="291"/>
      <c r="E65" s="468"/>
      <c r="F65" s="468"/>
      <c r="G65" s="293"/>
      <c r="H65" s="294"/>
      <c r="I65" s="295"/>
      <c r="J65" s="295"/>
    </row>
    <row r="66" spans="1:10" s="24" customFormat="1" ht="18.75" x14ac:dyDescent="0.25">
      <c r="A66" s="296"/>
      <c r="B66" s="297"/>
      <c r="C66" s="296"/>
      <c r="D66" s="296"/>
      <c r="E66" s="471"/>
      <c r="F66" s="471"/>
      <c r="G66" s="298"/>
      <c r="H66" s="299"/>
      <c r="I66" s="300"/>
      <c r="J66" s="300"/>
    </row>
    <row r="67" spans="1:10" s="24" customFormat="1" ht="18.75" x14ac:dyDescent="0.25">
      <c r="A67" s="279"/>
      <c r="B67" s="279"/>
      <c r="C67" s="279"/>
      <c r="D67" s="279"/>
      <c r="E67" s="279"/>
      <c r="F67" s="280"/>
      <c r="G67" s="279"/>
      <c r="H67" s="280"/>
      <c r="I67" s="279"/>
      <c r="J67" s="280"/>
    </row>
    <row r="68" spans="1:10" s="24" customFormat="1" ht="18.75" x14ac:dyDescent="0.25">
      <c r="A68" s="279"/>
      <c r="B68" s="279"/>
      <c r="C68" s="279"/>
      <c r="D68" s="279"/>
      <c r="E68" s="279"/>
      <c r="F68" s="280"/>
      <c r="G68" s="279"/>
      <c r="H68" s="472"/>
      <c r="I68" s="472"/>
      <c r="J68" s="280"/>
    </row>
    <row r="69" spans="1:10" s="24" customFormat="1" ht="18.75" x14ac:dyDescent="0.25">
      <c r="A69" s="286"/>
      <c r="B69" s="286"/>
      <c r="C69" s="286"/>
      <c r="D69" s="286"/>
      <c r="E69" s="286"/>
      <c r="F69" s="286"/>
      <c r="G69" s="286"/>
      <c r="H69" s="286"/>
      <c r="I69" s="286"/>
      <c r="J69" s="286"/>
    </row>
    <row r="70" spans="1:10" s="24" customFormat="1" ht="18.75" x14ac:dyDescent="0.25">
      <c r="A70" s="301"/>
      <c r="B70" s="281"/>
      <c r="C70" s="301"/>
      <c r="D70" s="301"/>
      <c r="E70" s="473"/>
      <c r="F70" s="473"/>
      <c r="G70" s="282"/>
      <c r="H70" s="281"/>
      <c r="I70" s="281"/>
      <c r="J70" s="281"/>
    </row>
    <row r="71" spans="1:10" s="24" customFormat="1" ht="18.75" x14ac:dyDescent="0.25">
      <c r="A71" s="286"/>
      <c r="B71" s="287"/>
      <c r="C71" s="286"/>
      <c r="D71" s="286"/>
      <c r="E71" s="470"/>
      <c r="F71" s="470"/>
      <c r="G71" s="288"/>
      <c r="H71" s="289"/>
      <c r="I71" s="290"/>
      <c r="J71" s="290"/>
    </row>
    <row r="72" spans="1:10" s="24" customFormat="1" ht="18.75" x14ac:dyDescent="0.25">
      <c r="A72" s="291"/>
      <c r="B72" s="292"/>
      <c r="C72" s="291"/>
      <c r="D72" s="291"/>
      <c r="E72" s="468"/>
      <c r="F72" s="468"/>
      <c r="G72" s="293"/>
      <c r="H72" s="294"/>
      <c r="I72" s="295"/>
      <c r="J72" s="295"/>
    </row>
    <row r="73" spans="1:10" s="24" customFormat="1" ht="18.75" x14ac:dyDescent="0.25">
      <c r="A73" s="291"/>
      <c r="B73" s="292"/>
      <c r="C73" s="291"/>
      <c r="D73" s="291"/>
      <c r="E73" s="468"/>
      <c r="F73" s="468"/>
      <c r="G73" s="293"/>
      <c r="H73" s="294"/>
      <c r="I73" s="295"/>
      <c r="J73" s="295"/>
    </row>
    <row r="74" spans="1:10" s="24" customFormat="1" ht="18.75" x14ac:dyDescent="0.25">
      <c r="A74" s="296"/>
      <c r="B74" s="297"/>
      <c r="C74" s="296"/>
      <c r="D74" s="296"/>
      <c r="E74" s="471"/>
      <c r="F74" s="471"/>
      <c r="G74" s="298"/>
      <c r="H74" s="299"/>
      <c r="I74" s="300"/>
      <c r="J74" s="300"/>
    </row>
    <row r="75" spans="1:10" s="24" customFormat="1" ht="18.75" x14ac:dyDescent="0.25">
      <c r="A75" s="296"/>
      <c r="B75" s="297"/>
      <c r="C75" s="296"/>
      <c r="D75" s="296"/>
      <c r="E75" s="471"/>
      <c r="F75" s="471"/>
      <c r="G75" s="298"/>
      <c r="H75" s="299"/>
      <c r="I75" s="300"/>
      <c r="J75" s="300"/>
    </row>
    <row r="76" spans="1:10" s="24" customFormat="1" ht="18.75" x14ac:dyDescent="0.25">
      <c r="A76" s="291"/>
      <c r="B76" s="292"/>
      <c r="C76" s="291"/>
      <c r="D76" s="291"/>
      <c r="E76" s="291"/>
      <c r="F76" s="291"/>
      <c r="G76" s="293"/>
      <c r="H76" s="294"/>
      <c r="I76" s="295"/>
      <c r="J76" s="295"/>
    </row>
    <row r="77" spans="1:10" s="24" customFormat="1" ht="18.75" x14ac:dyDescent="0.25">
      <c r="A77" s="291"/>
      <c r="B77" s="292"/>
      <c r="C77" s="291"/>
      <c r="D77" s="291"/>
      <c r="E77" s="291"/>
      <c r="F77" s="291"/>
      <c r="G77" s="293"/>
      <c r="H77" s="294"/>
      <c r="I77" s="295"/>
      <c r="J77" s="295"/>
    </row>
    <row r="78" spans="1:10" s="24" customFormat="1" ht="18.75" x14ac:dyDescent="0.25">
      <c r="A78" s="291"/>
      <c r="B78" s="292"/>
      <c r="C78" s="291"/>
      <c r="D78" s="291"/>
      <c r="E78" s="291"/>
      <c r="F78" s="291"/>
      <c r="G78" s="293"/>
      <c r="H78" s="294"/>
      <c r="I78" s="295"/>
      <c r="J78" s="295"/>
    </row>
    <row r="79" spans="1:10" s="24" customFormat="1" ht="18.75" x14ac:dyDescent="0.25">
      <c r="A79" s="291"/>
      <c r="B79" s="292"/>
      <c r="C79" s="291"/>
      <c r="D79" s="291"/>
      <c r="E79" s="291"/>
      <c r="F79" s="291"/>
      <c r="G79" s="293"/>
      <c r="H79" s="294"/>
      <c r="I79" s="295"/>
      <c r="J79" s="295"/>
    </row>
    <row r="80" spans="1:10" s="24" customFormat="1" ht="18.75" x14ac:dyDescent="0.25">
      <c r="A80" s="291"/>
      <c r="B80" s="292"/>
      <c r="C80" s="291"/>
      <c r="D80" s="291"/>
      <c r="E80" s="291"/>
      <c r="F80" s="291"/>
      <c r="G80" s="293"/>
      <c r="H80" s="294"/>
      <c r="I80" s="295"/>
      <c r="J80" s="295"/>
    </row>
    <row r="81" spans="1:10" s="24" customFormat="1" ht="18.75" x14ac:dyDescent="0.25">
      <c r="A81" s="291"/>
      <c r="B81" s="292"/>
      <c r="C81" s="291"/>
      <c r="D81" s="291"/>
      <c r="E81" s="291"/>
      <c r="F81" s="291"/>
      <c r="G81" s="293"/>
      <c r="H81" s="294"/>
      <c r="I81" s="295"/>
      <c r="J81" s="295"/>
    </row>
    <row r="82" spans="1:10" s="24" customFormat="1" ht="18.75" x14ac:dyDescent="0.25">
      <c r="A82" s="291"/>
      <c r="B82" s="292"/>
      <c r="C82" s="291"/>
      <c r="D82" s="291"/>
      <c r="E82" s="291"/>
      <c r="F82" s="291"/>
      <c r="G82" s="293"/>
      <c r="H82" s="294"/>
      <c r="I82" s="295"/>
      <c r="J82" s="295"/>
    </row>
    <row r="83" spans="1:10" s="24" customFormat="1" ht="18.75" x14ac:dyDescent="0.25">
      <c r="A83" s="291"/>
      <c r="B83" s="292"/>
      <c r="C83" s="291"/>
      <c r="D83" s="291"/>
      <c r="E83" s="291"/>
      <c r="F83" s="291"/>
      <c r="G83" s="293"/>
      <c r="H83" s="294"/>
      <c r="I83" s="295"/>
      <c r="J83" s="295"/>
    </row>
    <row r="84" spans="1:10" s="24" customFormat="1" ht="18.75" x14ac:dyDescent="0.25">
      <c r="A84" s="291"/>
      <c r="B84" s="292"/>
      <c r="C84" s="291"/>
      <c r="D84" s="291"/>
      <c r="E84" s="291"/>
      <c r="F84" s="291"/>
      <c r="G84" s="293"/>
      <c r="H84" s="294"/>
      <c r="I84" s="295"/>
      <c r="J84" s="295"/>
    </row>
    <row r="85" spans="1:10" s="24" customFormat="1" ht="18.75" x14ac:dyDescent="0.25">
      <c r="A85" s="291"/>
      <c r="B85" s="292"/>
      <c r="C85" s="291"/>
      <c r="D85" s="291"/>
      <c r="E85" s="291"/>
      <c r="F85" s="291"/>
      <c r="G85" s="293"/>
      <c r="H85" s="294"/>
      <c r="I85" s="295"/>
      <c r="J85" s="295"/>
    </row>
    <row r="86" spans="1:10" s="24" customFormat="1" ht="18.75" x14ac:dyDescent="0.25">
      <c r="A86" s="291"/>
      <c r="B86" s="292"/>
      <c r="C86" s="291"/>
      <c r="D86" s="291"/>
      <c r="E86" s="291"/>
      <c r="F86" s="291"/>
      <c r="G86" s="293"/>
      <c r="H86" s="294"/>
      <c r="I86" s="295"/>
      <c r="J86" s="295"/>
    </row>
    <row r="87" spans="1:10" s="24" customFormat="1" ht="18.75" x14ac:dyDescent="0.25">
      <c r="A87" s="291"/>
      <c r="B87" s="292"/>
      <c r="C87" s="291"/>
      <c r="D87" s="291"/>
      <c r="E87" s="291"/>
      <c r="F87" s="291"/>
      <c r="G87" s="293"/>
      <c r="H87" s="294"/>
      <c r="I87" s="295"/>
      <c r="J87" s="295"/>
    </row>
    <row r="88" spans="1:10" s="24" customFormat="1" ht="18.75" x14ac:dyDescent="0.25">
      <c r="A88" s="291"/>
      <c r="B88" s="292"/>
      <c r="C88" s="291"/>
      <c r="D88" s="291"/>
      <c r="E88" s="291"/>
      <c r="F88" s="291"/>
      <c r="G88" s="293"/>
      <c r="H88" s="294"/>
      <c r="I88" s="295"/>
      <c r="J88" s="295"/>
    </row>
    <row r="89" spans="1:10" s="24" customFormat="1" ht="18.75" x14ac:dyDescent="0.25">
      <c r="A89" s="291"/>
      <c r="B89" s="292"/>
      <c r="C89" s="291"/>
      <c r="D89" s="291"/>
      <c r="E89" s="468"/>
      <c r="F89" s="468"/>
      <c r="G89" s="293"/>
      <c r="H89" s="294"/>
      <c r="I89" s="295"/>
      <c r="J89" s="295"/>
    </row>
    <row r="90" spans="1:10" s="24" customFormat="1" ht="18.75" x14ac:dyDescent="0.25">
      <c r="A90" s="296"/>
      <c r="B90" s="297"/>
      <c r="C90" s="296"/>
      <c r="D90" s="296"/>
      <c r="E90" s="471"/>
      <c r="F90" s="471"/>
      <c r="G90" s="298"/>
      <c r="H90" s="299"/>
      <c r="I90" s="300"/>
      <c r="J90" s="300"/>
    </row>
    <row r="91" spans="1:10" s="24" customFormat="1" ht="18.75" x14ac:dyDescent="0.25">
      <c r="A91" s="279"/>
      <c r="B91" s="279"/>
      <c r="C91" s="279"/>
      <c r="D91" s="279"/>
      <c r="E91" s="279"/>
      <c r="F91" s="280"/>
      <c r="G91" s="279"/>
      <c r="H91" s="280"/>
      <c r="I91" s="279"/>
      <c r="J91" s="280"/>
    </row>
    <row r="92" spans="1:10" s="24" customFormat="1" ht="18.75" x14ac:dyDescent="0.25">
      <c r="A92" s="279"/>
      <c r="B92" s="279"/>
      <c r="C92" s="279"/>
      <c r="D92" s="279"/>
      <c r="E92" s="279"/>
      <c r="F92" s="280"/>
      <c r="G92" s="279"/>
      <c r="H92" s="472"/>
      <c r="I92" s="472"/>
      <c r="J92" s="280"/>
    </row>
    <row r="93" spans="1:10" s="24" customFormat="1" ht="18.75" x14ac:dyDescent="0.25">
      <c r="A93" s="286"/>
      <c r="B93" s="286"/>
      <c r="C93" s="286"/>
      <c r="D93" s="286"/>
      <c r="E93" s="286"/>
      <c r="F93" s="286"/>
      <c r="G93" s="286"/>
      <c r="H93" s="286"/>
      <c r="I93" s="286"/>
      <c r="J93" s="286"/>
    </row>
    <row r="94" spans="1:10" s="24" customFormat="1" ht="18.75" x14ac:dyDescent="0.25">
      <c r="A94" s="301"/>
      <c r="B94" s="281"/>
      <c r="C94" s="301"/>
      <c r="D94" s="301"/>
      <c r="E94" s="473"/>
      <c r="F94" s="473"/>
      <c r="G94" s="282"/>
      <c r="H94" s="281"/>
      <c r="I94" s="281"/>
      <c r="J94" s="281"/>
    </row>
    <row r="95" spans="1:10" s="24" customFormat="1" ht="18.75" x14ac:dyDescent="0.25">
      <c r="A95" s="286"/>
      <c r="B95" s="287"/>
      <c r="C95" s="286"/>
      <c r="D95" s="286"/>
      <c r="E95" s="470"/>
      <c r="F95" s="470"/>
      <c r="G95" s="288"/>
      <c r="H95" s="289"/>
      <c r="I95" s="290"/>
      <c r="J95" s="290"/>
    </row>
    <row r="96" spans="1:10" s="24" customFormat="1" ht="18.75" x14ac:dyDescent="0.25">
      <c r="A96" s="291"/>
      <c r="B96" s="292"/>
      <c r="C96" s="291"/>
      <c r="D96" s="291"/>
      <c r="E96" s="468"/>
      <c r="F96" s="468"/>
      <c r="G96" s="293"/>
      <c r="H96" s="294"/>
      <c r="I96" s="295"/>
      <c r="J96" s="295"/>
    </row>
    <row r="97" spans="1:10" s="24" customFormat="1" ht="18.75" x14ac:dyDescent="0.25">
      <c r="A97" s="291"/>
      <c r="B97" s="292"/>
      <c r="C97" s="291"/>
      <c r="D97" s="291"/>
      <c r="E97" s="468"/>
      <c r="F97" s="468"/>
      <c r="G97" s="293"/>
      <c r="H97" s="294"/>
      <c r="I97" s="295"/>
      <c r="J97" s="295"/>
    </row>
    <row r="98" spans="1:10" s="24" customFormat="1" ht="18.75" x14ac:dyDescent="0.25">
      <c r="A98" s="296"/>
      <c r="B98" s="297"/>
      <c r="C98" s="296"/>
      <c r="D98" s="296"/>
      <c r="E98" s="471"/>
      <c r="F98" s="471"/>
      <c r="G98" s="298"/>
      <c r="H98" s="299"/>
      <c r="I98" s="300"/>
      <c r="J98" s="300"/>
    </row>
    <row r="99" spans="1:10" s="24" customFormat="1" ht="18.75" x14ac:dyDescent="0.25">
      <c r="A99" s="296"/>
      <c r="B99" s="297"/>
      <c r="C99" s="296"/>
      <c r="D99" s="296"/>
      <c r="E99" s="471"/>
      <c r="F99" s="471"/>
      <c r="G99" s="298"/>
      <c r="H99" s="299"/>
      <c r="I99" s="300"/>
      <c r="J99" s="300"/>
    </row>
    <row r="100" spans="1:10" s="24" customFormat="1" ht="18.75" x14ac:dyDescent="0.25">
      <c r="A100" s="291"/>
      <c r="B100" s="292"/>
      <c r="C100" s="291"/>
      <c r="D100" s="291"/>
      <c r="E100" s="291"/>
      <c r="F100" s="291"/>
      <c r="G100" s="293"/>
      <c r="H100" s="294"/>
      <c r="I100" s="295"/>
      <c r="J100" s="295"/>
    </row>
    <row r="101" spans="1:10" s="24" customFormat="1" ht="18.75" x14ac:dyDescent="0.25">
      <c r="A101" s="291"/>
      <c r="B101" s="292"/>
      <c r="C101" s="291"/>
      <c r="D101" s="291"/>
      <c r="E101" s="291"/>
      <c r="F101" s="291"/>
      <c r="G101" s="293"/>
      <c r="H101" s="294"/>
      <c r="I101" s="295"/>
      <c r="J101" s="295"/>
    </row>
    <row r="102" spans="1:10" s="24" customFormat="1" ht="18.75" x14ac:dyDescent="0.25">
      <c r="A102" s="291"/>
      <c r="B102" s="292"/>
      <c r="C102" s="291"/>
      <c r="D102" s="291"/>
      <c r="E102" s="291"/>
      <c r="F102" s="291"/>
      <c r="G102" s="293"/>
      <c r="H102" s="294"/>
      <c r="I102" s="295"/>
      <c r="J102" s="295"/>
    </row>
    <row r="103" spans="1:10" s="24" customFormat="1" ht="18.75" x14ac:dyDescent="0.25">
      <c r="A103" s="291"/>
      <c r="B103" s="292"/>
      <c r="C103" s="291"/>
      <c r="D103" s="291"/>
      <c r="E103" s="291"/>
      <c r="F103" s="291"/>
      <c r="G103" s="293"/>
      <c r="H103" s="294"/>
      <c r="I103" s="295"/>
      <c r="J103" s="295"/>
    </row>
    <row r="104" spans="1:10" s="24" customFormat="1" ht="18.75" x14ac:dyDescent="0.25">
      <c r="A104" s="291"/>
      <c r="B104" s="292"/>
      <c r="C104" s="291"/>
      <c r="D104" s="291"/>
      <c r="E104" s="291"/>
      <c r="F104" s="291"/>
      <c r="G104" s="293"/>
      <c r="H104" s="294"/>
      <c r="I104" s="295"/>
      <c r="J104" s="295"/>
    </row>
    <row r="105" spans="1:10" s="24" customFormat="1" ht="18.75" x14ac:dyDescent="0.25">
      <c r="A105" s="291"/>
      <c r="B105" s="292"/>
      <c r="C105" s="291"/>
      <c r="D105" s="291"/>
      <c r="E105" s="291"/>
      <c r="F105" s="291"/>
      <c r="G105" s="293"/>
      <c r="H105" s="294"/>
      <c r="I105" s="295"/>
      <c r="J105" s="295"/>
    </row>
    <row r="106" spans="1:10" s="24" customFormat="1" ht="18.75" x14ac:dyDescent="0.25">
      <c r="A106" s="291"/>
      <c r="B106" s="292"/>
      <c r="C106" s="291"/>
      <c r="D106" s="291"/>
      <c r="E106" s="291"/>
      <c r="F106" s="291"/>
      <c r="G106" s="293"/>
      <c r="H106" s="294"/>
      <c r="I106" s="295"/>
      <c r="J106" s="295"/>
    </row>
    <row r="107" spans="1:10" s="24" customFormat="1" ht="18.75" x14ac:dyDescent="0.25">
      <c r="A107" s="291"/>
      <c r="B107" s="292"/>
      <c r="C107" s="291"/>
      <c r="D107" s="291"/>
      <c r="E107" s="291"/>
      <c r="F107" s="291"/>
      <c r="G107" s="293"/>
      <c r="H107" s="294"/>
      <c r="I107" s="295"/>
      <c r="J107" s="295"/>
    </row>
    <row r="108" spans="1:10" s="24" customFormat="1" ht="18.75" x14ac:dyDescent="0.25">
      <c r="A108" s="291"/>
      <c r="B108" s="292"/>
      <c r="C108" s="291"/>
      <c r="D108" s="291"/>
      <c r="E108" s="291"/>
      <c r="F108" s="291"/>
      <c r="G108" s="293"/>
      <c r="H108" s="294"/>
      <c r="I108" s="295"/>
      <c r="J108" s="295"/>
    </row>
    <row r="109" spans="1:10" s="24" customFormat="1" ht="18.75" x14ac:dyDescent="0.25">
      <c r="A109" s="291"/>
      <c r="B109" s="292"/>
      <c r="C109" s="291"/>
      <c r="D109" s="291"/>
      <c r="E109" s="291"/>
      <c r="F109" s="291"/>
      <c r="G109" s="293"/>
      <c r="H109" s="294"/>
      <c r="I109" s="295"/>
      <c r="J109" s="295"/>
    </row>
    <row r="110" spans="1:10" s="24" customFormat="1" ht="18.75" x14ac:dyDescent="0.25">
      <c r="A110" s="291"/>
      <c r="B110" s="292"/>
      <c r="C110" s="291"/>
      <c r="D110" s="291"/>
      <c r="E110" s="291"/>
      <c r="F110" s="291"/>
      <c r="G110" s="293"/>
      <c r="H110" s="294"/>
      <c r="I110" s="295"/>
      <c r="J110" s="295"/>
    </row>
    <row r="111" spans="1:10" s="24" customFormat="1" ht="18.75" x14ac:dyDescent="0.25">
      <c r="A111" s="291"/>
      <c r="B111" s="292"/>
      <c r="C111" s="291"/>
      <c r="D111" s="291"/>
      <c r="E111" s="291"/>
      <c r="F111" s="291"/>
      <c r="G111" s="293"/>
      <c r="H111" s="294"/>
      <c r="I111" s="295"/>
      <c r="J111" s="295"/>
    </row>
    <row r="112" spans="1:10" s="24" customFormat="1" ht="18.75" x14ac:dyDescent="0.25">
      <c r="A112" s="291"/>
      <c r="B112" s="292"/>
      <c r="C112" s="291"/>
      <c r="D112" s="291"/>
      <c r="E112" s="291"/>
      <c r="F112" s="291"/>
      <c r="G112" s="293"/>
      <c r="H112" s="294"/>
      <c r="I112" s="295"/>
      <c r="J112" s="295"/>
    </row>
    <row r="113" spans="1:10" s="24" customFormat="1" ht="18.75" x14ac:dyDescent="0.25">
      <c r="A113" s="291"/>
      <c r="B113" s="292"/>
      <c r="C113" s="291"/>
      <c r="D113" s="291"/>
      <c r="E113" s="468"/>
      <c r="F113" s="468"/>
      <c r="G113" s="293"/>
      <c r="H113" s="294"/>
      <c r="I113" s="295"/>
      <c r="J113" s="295"/>
    </row>
    <row r="114" spans="1:10" s="24" customFormat="1" ht="18.75" x14ac:dyDescent="0.25">
      <c r="A114" s="296"/>
      <c r="B114" s="297"/>
      <c r="C114" s="296"/>
      <c r="D114" s="296"/>
      <c r="E114" s="471"/>
      <c r="F114" s="471"/>
      <c r="G114" s="298"/>
      <c r="H114" s="299"/>
      <c r="I114" s="300"/>
      <c r="J114" s="300"/>
    </row>
    <row r="115" spans="1:10" s="24" customFormat="1" ht="18.75" x14ac:dyDescent="0.25">
      <c r="A115" s="279"/>
      <c r="B115" s="279"/>
      <c r="C115" s="279"/>
      <c r="D115" s="279"/>
      <c r="E115" s="279"/>
      <c r="F115" s="280"/>
      <c r="G115" s="279"/>
      <c r="H115" s="280"/>
      <c r="I115" s="279"/>
      <c r="J115" s="280"/>
    </row>
    <row r="116" spans="1:10" s="24" customFormat="1" ht="18.75" x14ac:dyDescent="0.25">
      <c r="A116" s="279"/>
      <c r="B116" s="279"/>
      <c r="C116" s="279"/>
      <c r="D116" s="279"/>
      <c r="E116" s="279"/>
      <c r="F116" s="280"/>
      <c r="G116" s="279"/>
      <c r="H116" s="472"/>
      <c r="I116" s="472"/>
      <c r="J116" s="280"/>
    </row>
    <row r="117" spans="1:10" s="24" customFormat="1" ht="18.75" x14ac:dyDescent="0.25">
      <c r="A117" s="286"/>
      <c r="B117" s="286"/>
      <c r="C117" s="286"/>
      <c r="D117" s="286"/>
      <c r="E117" s="286"/>
      <c r="F117" s="286"/>
      <c r="G117" s="286"/>
      <c r="H117" s="286"/>
      <c r="I117" s="286"/>
      <c r="J117" s="286"/>
    </row>
    <row r="118" spans="1:10" s="24" customFormat="1" ht="18.75" x14ac:dyDescent="0.25">
      <c r="A118" s="301"/>
      <c r="B118" s="281"/>
      <c r="C118" s="301"/>
      <c r="D118" s="301"/>
      <c r="E118" s="473"/>
      <c r="F118" s="473"/>
      <c r="G118" s="282"/>
      <c r="H118" s="281"/>
      <c r="I118" s="281"/>
      <c r="J118" s="281"/>
    </row>
    <row r="119" spans="1:10" s="24" customFormat="1" ht="18.75" x14ac:dyDescent="0.25">
      <c r="A119" s="286"/>
      <c r="B119" s="287"/>
      <c r="C119" s="286"/>
      <c r="D119" s="286"/>
      <c r="E119" s="470"/>
      <c r="F119" s="470"/>
      <c r="G119" s="288"/>
      <c r="H119" s="289"/>
      <c r="I119" s="290"/>
      <c r="J119" s="290"/>
    </row>
    <row r="120" spans="1:10" s="24" customFormat="1" ht="18.75" x14ac:dyDescent="0.25">
      <c r="A120" s="291"/>
      <c r="B120" s="292"/>
      <c r="C120" s="291"/>
      <c r="D120" s="291"/>
      <c r="E120" s="468"/>
      <c r="F120" s="468"/>
      <c r="G120" s="293"/>
      <c r="H120" s="294"/>
      <c r="I120" s="295"/>
      <c r="J120" s="295"/>
    </row>
    <row r="121" spans="1:10" s="24" customFormat="1" ht="18.75" x14ac:dyDescent="0.25">
      <c r="A121" s="291"/>
      <c r="B121" s="292"/>
      <c r="C121" s="291"/>
      <c r="D121" s="291"/>
      <c r="E121" s="468"/>
      <c r="F121" s="468"/>
      <c r="G121" s="293"/>
      <c r="H121" s="294"/>
      <c r="I121" s="295"/>
      <c r="J121" s="295"/>
    </row>
    <row r="122" spans="1:10" s="24" customFormat="1" ht="18.75" x14ac:dyDescent="0.25">
      <c r="A122" s="296"/>
      <c r="B122" s="297"/>
      <c r="C122" s="296"/>
      <c r="D122" s="296"/>
      <c r="E122" s="471"/>
      <c r="F122" s="471"/>
      <c r="G122" s="298"/>
      <c r="H122" s="299"/>
      <c r="I122" s="300"/>
      <c r="J122" s="300"/>
    </row>
    <row r="123" spans="1:10" s="24" customFormat="1" ht="18.75" x14ac:dyDescent="0.25">
      <c r="A123" s="296"/>
      <c r="B123" s="297"/>
      <c r="C123" s="296"/>
      <c r="D123" s="296"/>
      <c r="E123" s="471"/>
      <c r="F123" s="471"/>
      <c r="G123" s="298"/>
      <c r="H123" s="299"/>
      <c r="I123" s="300"/>
      <c r="J123" s="300"/>
    </row>
    <row r="124" spans="1:10" s="24" customFormat="1" ht="18.75" x14ac:dyDescent="0.25">
      <c r="A124" s="296"/>
      <c r="B124" s="297"/>
      <c r="C124" s="296"/>
      <c r="D124" s="296"/>
      <c r="E124" s="471"/>
      <c r="F124" s="471"/>
      <c r="G124" s="298"/>
      <c r="H124" s="299"/>
      <c r="I124" s="300"/>
      <c r="J124" s="300"/>
    </row>
    <row r="125" spans="1:10" s="24" customFormat="1" ht="18.75" x14ac:dyDescent="0.25">
      <c r="A125" s="296"/>
      <c r="B125" s="297"/>
      <c r="C125" s="296"/>
      <c r="D125" s="296"/>
      <c r="E125" s="471"/>
      <c r="F125" s="471"/>
      <c r="G125" s="298"/>
      <c r="H125" s="299"/>
      <c r="I125" s="300"/>
      <c r="J125" s="300"/>
    </row>
    <row r="126" spans="1:10" s="24" customFormat="1" ht="18.75" x14ac:dyDescent="0.25">
      <c r="A126" s="291"/>
      <c r="B126" s="292"/>
      <c r="C126" s="291"/>
      <c r="D126" s="291"/>
      <c r="E126" s="291"/>
      <c r="F126" s="291"/>
      <c r="G126" s="293"/>
      <c r="H126" s="294"/>
      <c r="I126" s="295"/>
      <c r="J126" s="295"/>
    </row>
    <row r="127" spans="1:10" s="24" customFormat="1" ht="18.75" x14ac:dyDescent="0.25">
      <c r="A127" s="291"/>
      <c r="B127" s="292"/>
      <c r="C127" s="291"/>
      <c r="D127" s="291"/>
      <c r="E127" s="291"/>
      <c r="F127" s="291"/>
      <c r="G127" s="293"/>
      <c r="H127" s="294"/>
      <c r="I127" s="295"/>
      <c r="J127" s="295"/>
    </row>
    <row r="128" spans="1:10" s="24" customFormat="1" ht="18.75" x14ac:dyDescent="0.25">
      <c r="A128" s="291"/>
      <c r="B128" s="292"/>
      <c r="C128" s="291"/>
      <c r="D128" s="291"/>
      <c r="E128" s="291"/>
      <c r="F128" s="291"/>
      <c r="G128" s="293"/>
      <c r="H128" s="294"/>
      <c r="I128" s="295"/>
      <c r="J128" s="295"/>
    </row>
    <row r="129" spans="1:10" s="24" customFormat="1" ht="18.75" x14ac:dyDescent="0.25">
      <c r="A129" s="291"/>
      <c r="B129" s="292"/>
      <c r="C129" s="291"/>
      <c r="D129" s="291"/>
      <c r="E129" s="468"/>
      <c r="F129" s="468"/>
      <c r="G129" s="293"/>
      <c r="H129" s="294"/>
      <c r="I129" s="295"/>
      <c r="J129" s="295"/>
    </row>
    <row r="130" spans="1:10" s="24" customFormat="1" ht="18.75" x14ac:dyDescent="0.25">
      <c r="A130" s="296"/>
      <c r="B130" s="297"/>
      <c r="C130" s="296"/>
      <c r="D130" s="296"/>
      <c r="E130" s="471"/>
      <c r="F130" s="471"/>
      <c r="G130" s="298"/>
      <c r="H130" s="299"/>
      <c r="I130" s="300"/>
      <c r="J130" s="300"/>
    </row>
    <row r="131" spans="1:10" s="24" customFormat="1" ht="18.75" x14ac:dyDescent="0.25">
      <c r="A131" s="279"/>
      <c r="B131" s="279"/>
      <c r="C131" s="279"/>
      <c r="D131" s="279"/>
      <c r="E131" s="279"/>
      <c r="F131" s="280"/>
      <c r="G131" s="279"/>
      <c r="H131" s="280"/>
      <c r="I131" s="279"/>
      <c r="J131" s="280"/>
    </row>
    <row r="132" spans="1:10" s="24" customFormat="1" ht="18.75" x14ac:dyDescent="0.25">
      <c r="A132" s="279"/>
      <c r="B132" s="279"/>
      <c r="C132" s="279"/>
      <c r="D132" s="279"/>
      <c r="E132" s="279"/>
      <c r="F132" s="280"/>
      <c r="G132" s="279"/>
      <c r="H132" s="472"/>
      <c r="I132" s="472"/>
      <c r="J132" s="280"/>
    </row>
    <row r="133" spans="1:10" s="24" customFormat="1" ht="18.75" x14ac:dyDescent="0.25">
      <c r="A133" s="286"/>
      <c r="B133" s="286"/>
      <c r="C133" s="286"/>
      <c r="D133" s="286"/>
      <c r="E133" s="286"/>
      <c r="F133" s="286"/>
      <c r="G133" s="286"/>
      <c r="H133" s="286"/>
      <c r="I133" s="286"/>
      <c r="J133" s="286"/>
    </row>
    <row r="134" spans="1:10" s="24" customFormat="1" ht="18.75" x14ac:dyDescent="0.25">
      <c r="A134" s="301"/>
      <c r="B134" s="281"/>
      <c r="C134" s="301"/>
      <c r="D134" s="301"/>
      <c r="E134" s="473"/>
      <c r="F134" s="473"/>
      <c r="G134" s="282"/>
      <c r="H134" s="281"/>
      <c r="I134" s="281"/>
      <c r="J134" s="281"/>
    </row>
    <row r="135" spans="1:10" s="24" customFormat="1" ht="18.75" x14ac:dyDescent="0.25">
      <c r="A135" s="286"/>
      <c r="B135" s="287"/>
      <c r="C135" s="286"/>
      <c r="D135" s="286"/>
      <c r="E135" s="470"/>
      <c r="F135" s="470"/>
      <c r="G135" s="288"/>
      <c r="H135" s="289"/>
      <c r="I135" s="290"/>
      <c r="J135" s="290"/>
    </row>
    <row r="136" spans="1:10" s="24" customFormat="1" ht="18.75" x14ac:dyDescent="0.25">
      <c r="A136" s="291"/>
      <c r="B136" s="292"/>
      <c r="C136" s="291"/>
      <c r="D136" s="291"/>
      <c r="E136" s="468"/>
      <c r="F136" s="468"/>
      <c r="G136" s="293"/>
      <c r="H136" s="294"/>
      <c r="I136" s="295"/>
      <c r="J136" s="295"/>
    </row>
    <row r="137" spans="1:10" s="24" customFormat="1" ht="18.75" x14ac:dyDescent="0.25">
      <c r="A137" s="291"/>
      <c r="B137" s="292"/>
      <c r="C137" s="291"/>
      <c r="D137" s="291"/>
      <c r="E137" s="468"/>
      <c r="F137" s="468"/>
      <c r="G137" s="293"/>
      <c r="H137" s="294"/>
      <c r="I137" s="295"/>
      <c r="J137" s="295"/>
    </row>
    <row r="138" spans="1:10" s="24" customFormat="1" ht="18.75" x14ac:dyDescent="0.25">
      <c r="A138" s="296"/>
      <c r="B138" s="297"/>
      <c r="C138" s="296"/>
      <c r="D138" s="296"/>
      <c r="E138" s="471"/>
      <c r="F138" s="471"/>
      <c r="G138" s="298"/>
      <c r="H138" s="299"/>
      <c r="I138" s="300"/>
      <c r="J138" s="300"/>
    </row>
    <row r="139" spans="1:10" s="24" customFormat="1" ht="18.75" x14ac:dyDescent="0.25">
      <c r="A139" s="296"/>
      <c r="B139" s="297"/>
      <c r="C139" s="296"/>
      <c r="D139" s="296"/>
      <c r="E139" s="471"/>
      <c r="F139" s="471"/>
      <c r="G139" s="298"/>
      <c r="H139" s="299"/>
      <c r="I139" s="300"/>
      <c r="J139" s="300"/>
    </row>
    <row r="140" spans="1:10" s="24" customFormat="1" ht="18.75" x14ac:dyDescent="0.25">
      <c r="A140" s="291"/>
      <c r="B140" s="292"/>
      <c r="C140" s="291"/>
      <c r="D140" s="291"/>
      <c r="E140" s="291"/>
      <c r="F140" s="291"/>
      <c r="G140" s="293"/>
      <c r="H140" s="294"/>
      <c r="I140" s="295"/>
      <c r="J140" s="295"/>
    </row>
    <row r="141" spans="1:10" s="24" customFormat="1" ht="18.75" x14ac:dyDescent="0.25">
      <c r="A141" s="291"/>
      <c r="B141" s="292"/>
      <c r="C141" s="291"/>
      <c r="D141" s="291"/>
      <c r="E141" s="291"/>
      <c r="F141" s="291"/>
      <c r="G141" s="293"/>
      <c r="H141" s="294"/>
      <c r="I141" s="295"/>
      <c r="J141" s="295"/>
    </row>
    <row r="142" spans="1:10" s="24" customFormat="1" ht="18.75" x14ac:dyDescent="0.25">
      <c r="A142" s="291"/>
      <c r="B142" s="292"/>
      <c r="C142" s="291"/>
      <c r="D142" s="291"/>
      <c r="E142" s="291"/>
      <c r="F142" s="291"/>
      <c r="G142" s="293"/>
      <c r="H142" s="294"/>
      <c r="I142" s="295"/>
      <c r="J142" s="295"/>
    </row>
    <row r="143" spans="1:10" s="24" customFormat="1" ht="18.75" x14ac:dyDescent="0.25">
      <c r="A143" s="291"/>
      <c r="B143" s="292"/>
      <c r="C143" s="291"/>
      <c r="D143" s="291"/>
      <c r="E143" s="291"/>
      <c r="F143" s="291"/>
      <c r="G143" s="293"/>
      <c r="H143" s="294"/>
      <c r="I143" s="295"/>
      <c r="J143" s="295"/>
    </row>
    <row r="144" spans="1:10" s="24" customFormat="1" ht="18.75" x14ac:dyDescent="0.25">
      <c r="A144" s="291"/>
      <c r="B144" s="292"/>
      <c r="C144" s="291"/>
      <c r="D144" s="291"/>
      <c r="E144" s="291"/>
      <c r="F144" s="291"/>
      <c r="G144" s="293"/>
      <c r="H144" s="294"/>
      <c r="I144" s="295"/>
      <c r="J144" s="295"/>
    </row>
    <row r="145" spans="1:10" s="24" customFormat="1" ht="18.75" x14ac:dyDescent="0.25">
      <c r="A145" s="291"/>
      <c r="B145" s="292"/>
      <c r="C145" s="291"/>
      <c r="D145" s="291"/>
      <c r="E145" s="291"/>
      <c r="F145" s="291"/>
      <c r="G145" s="293"/>
      <c r="H145" s="294"/>
      <c r="I145" s="295"/>
      <c r="J145" s="295"/>
    </row>
    <row r="146" spans="1:10" s="24" customFormat="1" ht="18.75" x14ac:dyDescent="0.25">
      <c r="A146" s="291"/>
      <c r="B146" s="292"/>
      <c r="C146" s="291"/>
      <c r="D146" s="291"/>
      <c r="E146" s="291"/>
      <c r="F146" s="291"/>
      <c r="G146" s="293"/>
      <c r="H146" s="294"/>
      <c r="I146" s="295"/>
      <c r="J146" s="295"/>
    </row>
    <row r="147" spans="1:10" s="24" customFormat="1" ht="18.75" x14ac:dyDescent="0.25">
      <c r="A147" s="291"/>
      <c r="B147" s="292"/>
      <c r="C147" s="291"/>
      <c r="D147" s="291"/>
      <c r="E147" s="291"/>
      <c r="F147" s="291"/>
      <c r="G147" s="293"/>
      <c r="H147" s="294"/>
      <c r="I147" s="295"/>
      <c r="J147" s="295"/>
    </row>
    <row r="148" spans="1:10" s="24" customFormat="1" ht="18.75" x14ac:dyDescent="0.25">
      <c r="A148" s="291"/>
      <c r="B148" s="292"/>
      <c r="C148" s="291"/>
      <c r="D148" s="291"/>
      <c r="E148" s="291"/>
      <c r="F148" s="291"/>
      <c r="G148" s="293"/>
      <c r="H148" s="294"/>
      <c r="I148" s="295"/>
      <c r="J148" s="295"/>
    </row>
    <row r="149" spans="1:10" s="24" customFormat="1" ht="18.75" x14ac:dyDescent="0.25">
      <c r="A149" s="291"/>
      <c r="B149" s="292"/>
      <c r="C149" s="291"/>
      <c r="D149" s="291"/>
      <c r="E149" s="291"/>
      <c r="F149" s="291"/>
      <c r="G149" s="293"/>
      <c r="H149" s="294"/>
      <c r="I149" s="295"/>
      <c r="J149" s="295"/>
    </row>
    <row r="150" spans="1:10" s="24" customFormat="1" ht="18.75" x14ac:dyDescent="0.25">
      <c r="A150" s="291"/>
      <c r="B150" s="292"/>
      <c r="C150" s="291"/>
      <c r="D150" s="291"/>
      <c r="E150" s="291"/>
      <c r="F150" s="291"/>
      <c r="G150" s="293"/>
      <c r="H150" s="294"/>
      <c r="I150" s="295"/>
      <c r="J150" s="295"/>
    </row>
    <row r="151" spans="1:10" s="24" customFormat="1" ht="18.75" x14ac:dyDescent="0.25">
      <c r="A151" s="291"/>
      <c r="B151" s="292"/>
      <c r="C151" s="291"/>
      <c r="D151" s="291"/>
      <c r="E151" s="291"/>
      <c r="F151" s="291"/>
      <c r="G151" s="293"/>
      <c r="H151" s="294"/>
      <c r="I151" s="295"/>
      <c r="J151" s="295"/>
    </row>
    <row r="152" spans="1:10" s="24" customFormat="1" ht="18.75" x14ac:dyDescent="0.25">
      <c r="A152" s="291"/>
      <c r="B152" s="292"/>
      <c r="C152" s="291"/>
      <c r="D152" s="291"/>
      <c r="E152" s="291"/>
      <c r="F152" s="291"/>
      <c r="G152" s="293"/>
      <c r="H152" s="294"/>
      <c r="I152" s="295"/>
      <c r="J152" s="295"/>
    </row>
    <row r="153" spans="1:10" s="24" customFormat="1" ht="18.75" x14ac:dyDescent="0.25">
      <c r="A153" s="291"/>
      <c r="B153" s="292"/>
      <c r="C153" s="291"/>
      <c r="D153" s="291"/>
      <c r="E153" s="468"/>
      <c r="F153" s="468"/>
      <c r="G153" s="293"/>
      <c r="H153" s="294"/>
      <c r="I153" s="295"/>
      <c r="J153" s="295"/>
    </row>
    <row r="154" spans="1:10" s="24" customFormat="1" ht="18.75" x14ac:dyDescent="0.25">
      <c r="A154" s="296"/>
      <c r="B154" s="297"/>
      <c r="C154" s="296"/>
      <c r="D154" s="296"/>
      <c r="E154" s="471"/>
      <c r="F154" s="471"/>
      <c r="G154" s="298"/>
      <c r="H154" s="299"/>
      <c r="I154" s="300"/>
      <c r="J154" s="300"/>
    </row>
    <row r="155" spans="1:10" s="24" customFormat="1" ht="18.75" x14ac:dyDescent="0.25">
      <c r="A155" s="279"/>
      <c r="B155" s="279"/>
      <c r="C155" s="279"/>
      <c r="D155" s="279"/>
      <c r="E155" s="279"/>
      <c r="F155" s="280"/>
      <c r="G155" s="279"/>
      <c r="H155" s="280"/>
      <c r="I155" s="279"/>
      <c r="J155" s="280"/>
    </row>
    <row r="156" spans="1:10" s="24" customFormat="1" ht="18.75" x14ac:dyDescent="0.25">
      <c r="A156" s="279"/>
      <c r="B156" s="279"/>
      <c r="C156" s="279"/>
      <c r="D156" s="279"/>
      <c r="E156" s="279"/>
      <c r="F156" s="280"/>
      <c r="G156" s="279"/>
      <c r="H156" s="472"/>
      <c r="I156" s="472"/>
      <c r="J156" s="280"/>
    </row>
    <row r="157" spans="1:10" s="24" customFormat="1" ht="18.75" x14ac:dyDescent="0.25">
      <c r="A157" s="286"/>
      <c r="B157" s="286"/>
      <c r="C157" s="286"/>
      <c r="D157" s="286"/>
      <c r="E157" s="286"/>
      <c r="F157" s="286"/>
      <c r="G157" s="286"/>
      <c r="H157" s="286"/>
      <c r="I157" s="286"/>
      <c r="J157" s="286"/>
    </row>
    <row r="158" spans="1:10" s="24" customFormat="1" ht="18.75" x14ac:dyDescent="0.25">
      <c r="A158" s="301"/>
      <c r="B158" s="281"/>
      <c r="C158" s="301"/>
      <c r="D158" s="301"/>
      <c r="E158" s="473"/>
      <c r="F158" s="473"/>
      <c r="G158" s="282"/>
      <c r="H158" s="281"/>
      <c r="I158" s="281"/>
      <c r="J158" s="281"/>
    </row>
    <row r="159" spans="1:10" s="24" customFormat="1" ht="18.75" x14ac:dyDescent="0.25">
      <c r="A159" s="286"/>
      <c r="B159" s="287"/>
      <c r="C159" s="286"/>
      <c r="D159" s="286"/>
      <c r="E159" s="470"/>
      <c r="F159" s="470"/>
      <c r="G159" s="288"/>
      <c r="H159" s="289"/>
      <c r="I159" s="290"/>
      <c r="J159" s="290"/>
    </row>
    <row r="160" spans="1:10" s="24" customFormat="1" ht="18.75" x14ac:dyDescent="0.25">
      <c r="A160" s="291"/>
      <c r="B160" s="292"/>
      <c r="C160" s="291"/>
      <c r="D160" s="291"/>
      <c r="E160" s="468"/>
      <c r="F160" s="468"/>
      <c r="G160" s="293"/>
      <c r="H160" s="294"/>
      <c r="I160" s="295"/>
      <c r="J160" s="295"/>
    </row>
    <row r="161" spans="1:10" s="24" customFormat="1" ht="18.75" x14ac:dyDescent="0.25">
      <c r="A161" s="291"/>
      <c r="B161" s="292"/>
      <c r="C161" s="291"/>
      <c r="D161" s="291"/>
      <c r="E161" s="468"/>
      <c r="F161" s="468"/>
      <c r="G161" s="293"/>
      <c r="H161" s="294"/>
      <c r="I161" s="295"/>
      <c r="J161" s="295"/>
    </row>
    <row r="162" spans="1:10" s="24" customFormat="1" ht="18.75" x14ac:dyDescent="0.25">
      <c r="A162" s="296"/>
      <c r="B162" s="297"/>
      <c r="C162" s="296"/>
      <c r="D162" s="296"/>
      <c r="E162" s="471"/>
      <c r="F162" s="471"/>
      <c r="G162" s="298"/>
      <c r="H162" s="299"/>
      <c r="I162" s="300"/>
      <c r="J162" s="300"/>
    </row>
    <row r="163" spans="1:10" s="24" customFormat="1" ht="18.75" x14ac:dyDescent="0.25">
      <c r="A163" s="296"/>
      <c r="B163" s="297"/>
      <c r="C163" s="296"/>
      <c r="D163" s="296"/>
      <c r="E163" s="471"/>
      <c r="F163" s="471"/>
      <c r="G163" s="298"/>
      <c r="H163" s="299"/>
      <c r="I163" s="300"/>
      <c r="J163" s="300"/>
    </row>
    <row r="164" spans="1:10" s="24" customFormat="1" ht="18.75" x14ac:dyDescent="0.25">
      <c r="A164" s="296"/>
      <c r="B164" s="297"/>
      <c r="C164" s="296"/>
      <c r="D164" s="296"/>
      <c r="E164" s="471"/>
      <c r="F164" s="471"/>
      <c r="G164" s="298"/>
      <c r="H164" s="299"/>
      <c r="I164" s="300"/>
      <c r="J164" s="300"/>
    </row>
    <row r="165" spans="1:10" s="24" customFormat="1" ht="18.75" x14ac:dyDescent="0.25">
      <c r="A165" s="296"/>
      <c r="B165" s="297"/>
      <c r="C165" s="296"/>
      <c r="D165" s="296"/>
      <c r="E165" s="471"/>
      <c r="F165" s="471"/>
      <c r="G165" s="298"/>
      <c r="H165" s="299"/>
      <c r="I165" s="300"/>
      <c r="J165" s="300"/>
    </row>
    <row r="166" spans="1:10" s="24" customFormat="1" ht="18.75" x14ac:dyDescent="0.25">
      <c r="A166" s="291"/>
      <c r="B166" s="292"/>
      <c r="C166" s="291"/>
      <c r="D166" s="291"/>
      <c r="E166" s="291"/>
      <c r="F166" s="291"/>
      <c r="G166" s="293"/>
      <c r="H166" s="294"/>
      <c r="I166" s="295"/>
      <c r="J166" s="295"/>
    </row>
    <row r="167" spans="1:10" s="24" customFormat="1" ht="18.75" x14ac:dyDescent="0.25">
      <c r="A167" s="291"/>
      <c r="B167" s="292"/>
      <c r="C167" s="291"/>
      <c r="D167" s="291"/>
      <c r="E167" s="291"/>
      <c r="F167" s="291"/>
      <c r="G167" s="293"/>
      <c r="H167" s="294"/>
      <c r="I167" s="295"/>
      <c r="J167" s="295"/>
    </row>
    <row r="168" spans="1:10" s="24" customFormat="1" ht="18.75" x14ac:dyDescent="0.25">
      <c r="A168" s="291"/>
      <c r="B168" s="292"/>
      <c r="C168" s="291"/>
      <c r="D168" s="291"/>
      <c r="E168" s="291"/>
      <c r="F168" s="291"/>
      <c r="G168" s="293"/>
      <c r="H168" s="294"/>
      <c r="I168" s="295"/>
      <c r="J168" s="295"/>
    </row>
    <row r="169" spans="1:10" s="24" customFormat="1" ht="18.75" x14ac:dyDescent="0.25">
      <c r="A169" s="291"/>
      <c r="B169" s="292"/>
      <c r="C169" s="291"/>
      <c r="D169" s="291"/>
      <c r="E169" s="468"/>
      <c r="F169" s="468"/>
      <c r="G169" s="293"/>
      <c r="H169" s="294"/>
      <c r="I169" s="295"/>
      <c r="J169" s="295"/>
    </row>
    <row r="170" spans="1:10" s="24" customFormat="1" ht="18.75" x14ac:dyDescent="0.25">
      <c r="A170" s="296"/>
      <c r="B170" s="297"/>
      <c r="C170" s="296"/>
      <c r="D170" s="296"/>
      <c r="E170" s="471"/>
      <c r="F170" s="471"/>
      <c r="G170" s="298"/>
      <c r="H170" s="299"/>
      <c r="I170" s="300"/>
      <c r="J170" s="300"/>
    </row>
    <row r="171" spans="1:10" s="24" customFormat="1" ht="18.75" x14ac:dyDescent="0.25">
      <c r="A171" s="279"/>
      <c r="B171" s="279"/>
      <c r="C171" s="279"/>
      <c r="D171" s="279"/>
      <c r="E171" s="279"/>
      <c r="F171" s="280"/>
      <c r="G171" s="279"/>
      <c r="H171" s="280"/>
      <c r="I171" s="279"/>
      <c r="J171" s="280"/>
    </row>
    <row r="172" spans="1:10" s="24" customFormat="1" ht="18.75" x14ac:dyDescent="0.25">
      <c r="A172" s="279"/>
      <c r="B172" s="279"/>
      <c r="C172" s="279"/>
      <c r="D172" s="279"/>
      <c r="E172" s="279"/>
      <c r="F172" s="280"/>
      <c r="G172" s="279"/>
      <c r="H172" s="472"/>
      <c r="I172" s="472"/>
      <c r="J172" s="280"/>
    </row>
    <row r="173" spans="1:10" s="24" customFormat="1" ht="18.75" x14ac:dyDescent="0.25">
      <c r="A173" s="286"/>
      <c r="B173" s="286"/>
      <c r="C173" s="286"/>
      <c r="D173" s="286"/>
      <c r="E173" s="286"/>
      <c r="F173" s="286"/>
      <c r="G173" s="286"/>
      <c r="H173" s="286"/>
      <c r="I173" s="286"/>
      <c r="J173" s="286"/>
    </row>
    <row r="174" spans="1:10" s="24" customFormat="1" ht="18.75" x14ac:dyDescent="0.25">
      <c r="A174" s="301"/>
      <c r="B174" s="281"/>
      <c r="C174" s="301"/>
      <c r="D174" s="301"/>
      <c r="E174" s="473"/>
      <c r="F174" s="473"/>
      <c r="G174" s="282"/>
      <c r="H174" s="281"/>
      <c r="I174" s="281"/>
      <c r="J174" s="281"/>
    </row>
    <row r="175" spans="1:10" s="24" customFormat="1" ht="18.75" x14ac:dyDescent="0.25">
      <c r="A175" s="286"/>
      <c r="B175" s="287"/>
      <c r="C175" s="286"/>
      <c r="D175" s="286"/>
      <c r="E175" s="470"/>
      <c r="F175" s="470"/>
      <c r="G175" s="288"/>
      <c r="H175" s="289"/>
      <c r="I175" s="290"/>
      <c r="J175" s="290"/>
    </row>
    <row r="176" spans="1:10" s="24" customFormat="1" ht="18.75" x14ac:dyDescent="0.25">
      <c r="A176" s="291"/>
      <c r="B176" s="292"/>
      <c r="C176" s="291"/>
      <c r="D176" s="291"/>
      <c r="E176" s="468"/>
      <c r="F176" s="468"/>
      <c r="G176" s="293"/>
      <c r="H176" s="294"/>
      <c r="I176" s="295"/>
      <c r="J176" s="295"/>
    </row>
    <row r="177" spans="1:10" s="24" customFormat="1" ht="18.75" x14ac:dyDescent="0.25">
      <c r="A177" s="291"/>
      <c r="B177" s="292"/>
      <c r="C177" s="291"/>
      <c r="D177" s="291"/>
      <c r="E177" s="468"/>
      <c r="F177" s="468"/>
      <c r="G177" s="293"/>
      <c r="H177" s="294"/>
      <c r="I177" s="295"/>
      <c r="J177" s="295"/>
    </row>
    <row r="178" spans="1:10" s="24" customFormat="1" ht="18.75" x14ac:dyDescent="0.25">
      <c r="A178" s="296"/>
      <c r="B178" s="297"/>
      <c r="C178" s="296"/>
      <c r="D178" s="296"/>
      <c r="E178" s="471"/>
      <c r="F178" s="471"/>
      <c r="G178" s="298"/>
      <c r="H178" s="299"/>
      <c r="I178" s="300"/>
      <c r="J178" s="300"/>
    </row>
    <row r="179" spans="1:10" s="24" customFormat="1" ht="18.75" x14ac:dyDescent="0.25">
      <c r="A179" s="296"/>
      <c r="B179" s="297"/>
      <c r="C179" s="296"/>
      <c r="D179" s="296"/>
      <c r="E179" s="471"/>
      <c r="F179" s="471"/>
      <c r="G179" s="298"/>
      <c r="H179" s="299"/>
      <c r="I179" s="300"/>
      <c r="J179" s="300"/>
    </row>
    <row r="180" spans="1:10" s="24" customFormat="1" ht="18.75" x14ac:dyDescent="0.25">
      <c r="A180" s="291"/>
      <c r="B180" s="292"/>
      <c r="C180" s="291"/>
      <c r="D180" s="291"/>
      <c r="E180" s="291"/>
      <c r="F180" s="291"/>
      <c r="G180" s="293"/>
      <c r="H180" s="294"/>
      <c r="I180" s="295"/>
      <c r="J180" s="295"/>
    </row>
    <row r="181" spans="1:10" s="24" customFormat="1" ht="18.75" x14ac:dyDescent="0.25">
      <c r="A181" s="291"/>
      <c r="B181" s="292"/>
      <c r="C181" s="291"/>
      <c r="D181" s="291"/>
      <c r="E181" s="291"/>
      <c r="F181" s="291"/>
      <c r="G181" s="293"/>
      <c r="H181" s="294"/>
      <c r="I181" s="295"/>
      <c r="J181" s="295"/>
    </row>
    <row r="182" spans="1:10" s="24" customFormat="1" ht="18.75" x14ac:dyDescent="0.25">
      <c r="A182" s="291"/>
      <c r="B182" s="292"/>
      <c r="C182" s="291"/>
      <c r="D182" s="291"/>
      <c r="E182" s="291"/>
      <c r="F182" s="291"/>
      <c r="G182" s="293"/>
      <c r="H182" s="294"/>
      <c r="I182" s="295"/>
      <c r="J182" s="295"/>
    </row>
    <row r="183" spans="1:10" s="24" customFormat="1" ht="18.75" x14ac:dyDescent="0.25">
      <c r="A183" s="291"/>
      <c r="B183" s="292"/>
      <c r="C183" s="291"/>
      <c r="D183" s="291"/>
      <c r="E183" s="291"/>
      <c r="F183" s="291"/>
      <c r="G183" s="293"/>
      <c r="H183" s="294"/>
      <c r="I183" s="295"/>
      <c r="J183" s="295"/>
    </row>
    <row r="184" spans="1:10" s="24" customFormat="1" ht="18.75" x14ac:dyDescent="0.25">
      <c r="A184" s="291"/>
      <c r="B184" s="292"/>
      <c r="C184" s="291"/>
      <c r="D184" s="291"/>
      <c r="E184" s="291"/>
      <c r="F184" s="291"/>
      <c r="G184" s="293"/>
      <c r="H184" s="294"/>
      <c r="I184" s="295"/>
      <c r="J184" s="295"/>
    </row>
    <row r="185" spans="1:10" s="24" customFormat="1" ht="18.75" x14ac:dyDescent="0.25">
      <c r="A185" s="291"/>
      <c r="B185" s="292"/>
      <c r="C185" s="291"/>
      <c r="D185" s="291"/>
      <c r="E185" s="291"/>
      <c r="F185" s="291"/>
      <c r="G185" s="293"/>
      <c r="H185" s="294"/>
      <c r="I185" s="295"/>
      <c r="J185" s="295"/>
    </row>
    <row r="186" spans="1:10" s="24" customFormat="1" ht="18.75" x14ac:dyDescent="0.25">
      <c r="A186" s="291"/>
      <c r="B186" s="292"/>
      <c r="C186" s="291"/>
      <c r="D186" s="291"/>
      <c r="E186" s="291"/>
      <c r="F186" s="291"/>
      <c r="G186" s="293"/>
      <c r="H186" s="294"/>
      <c r="I186" s="295"/>
      <c r="J186" s="295"/>
    </row>
    <row r="187" spans="1:10" s="24" customFormat="1" ht="18.75" x14ac:dyDescent="0.25">
      <c r="A187" s="291"/>
      <c r="B187" s="292"/>
      <c r="C187" s="291"/>
      <c r="D187" s="291"/>
      <c r="E187" s="291"/>
      <c r="F187" s="291"/>
      <c r="G187" s="293"/>
      <c r="H187" s="294"/>
      <c r="I187" s="295"/>
      <c r="J187" s="295"/>
    </row>
    <row r="188" spans="1:10" s="24" customFormat="1" ht="18.75" x14ac:dyDescent="0.25">
      <c r="A188" s="291"/>
      <c r="B188" s="292"/>
      <c r="C188" s="291"/>
      <c r="D188" s="291"/>
      <c r="E188" s="291"/>
      <c r="F188" s="291"/>
      <c r="G188" s="293"/>
      <c r="H188" s="294"/>
      <c r="I188" s="295"/>
      <c r="J188" s="295"/>
    </row>
    <row r="189" spans="1:10" s="24" customFormat="1" ht="18.75" x14ac:dyDescent="0.25">
      <c r="A189" s="291"/>
      <c r="B189" s="292"/>
      <c r="C189" s="291"/>
      <c r="D189" s="291"/>
      <c r="E189" s="291"/>
      <c r="F189" s="291"/>
      <c r="G189" s="293"/>
      <c r="H189" s="294"/>
      <c r="I189" s="295"/>
      <c r="J189" s="295"/>
    </row>
    <row r="190" spans="1:10" s="24" customFormat="1" ht="18.75" x14ac:dyDescent="0.25">
      <c r="A190" s="291"/>
      <c r="B190" s="292"/>
      <c r="C190" s="291"/>
      <c r="D190" s="291"/>
      <c r="E190" s="291"/>
      <c r="F190" s="291"/>
      <c r="G190" s="293"/>
      <c r="H190" s="294"/>
      <c r="I190" s="295"/>
      <c r="J190" s="295"/>
    </row>
    <row r="191" spans="1:10" s="24" customFormat="1" ht="18.75" x14ac:dyDescent="0.25">
      <c r="A191" s="291"/>
      <c r="B191" s="292"/>
      <c r="C191" s="291"/>
      <c r="D191" s="291"/>
      <c r="E191" s="291"/>
      <c r="F191" s="291"/>
      <c r="G191" s="293"/>
      <c r="H191" s="294"/>
      <c r="I191" s="295"/>
      <c r="J191" s="295"/>
    </row>
    <row r="192" spans="1:10" s="24" customFormat="1" ht="18.75" x14ac:dyDescent="0.25">
      <c r="A192" s="291"/>
      <c r="B192" s="292"/>
      <c r="C192" s="291"/>
      <c r="D192" s="291"/>
      <c r="E192" s="291"/>
      <c r="F192" s="291"/>
      <c r="G192" s="293"/>
      <c r="H192" s="294"/>
      <c r="I192" s="295"/>
      <c r="J192" s="295"/>
    </row>
    <row r="193" spans="1:10" s="24" customFormat="1" ht="18.75" x14ac:dyDescent="0.25">
      <c r="A193" s="291"/>
      <c r="B193" s="292"/>
      <c r="C193" s="291"/>
      <c r="D193" s="291"/>
      <c r="E193" s="468"/>
      <c r="F193" s="468"/>
      <c r="G193" s="293"/>
      <c r="H193" s="294"/>
      <c r="I193" s="295"/>
      <c r="J193" s="295"/>
    </row>
    <row r="194" spans="1:10" s="24" customFormat="1" ht="18.75" x14ac:dyDescent="0.25">
      <c r="A194" s="296"/>
      <c r="B194" s="297"/>
      <c r="C194" s="296"/>
      <c r="D194" s="296"/>
      <c r="E194" s="471"/>
      <c r="F194" s="471"/>
      <c r="G194" s="298"/>
      <c r="H194" s="299"/>
      <c r="I194" s="300"/>
      <c r="J194" s="300"/>
    </row>
    <row r="195" spans="1:10" s="24" customFormat="1" ht="18.75" x14ac:dyDescent="0.25">
      <c r="A195" s="279"/>
      <c r="B195" s="279"/>
      <c r="C195" s="279"/>
      <c r="D195" s="279"/>
      <c r="E195" s="279"/>
      <c r="F195" s="280"/>
      <c r="G195" s="279"/>
      <c r="H195" s="280"/>
      <c r="I195" s="279"/>
      <c r="J195" s="280"/>
    </row>
    <row r="196" spans="1:10" s="24" customFormat="1" ht="18.75" x14ac:dyDescent="0.25">
      <c r="A196" s="279"/>
      <c r="B196" s="279"/>
      <c r="C196" s="279"/>
      <c r="D196" s="279"/>
      <c r="E196" s="279"/>
      <c r="F196" s="280"/>
      <c r="G196" s="279"/>
      <c r="H196" s="472"/>
      <c r="I196" s="472"/>
      <c r="J196" s="280"/>
    </row>
    <row r="197" spans="1:10" s="24" customFormat="1" ht="18.75" x14ac:dyDescent="0.25">
      <c r="A197" s="286"/>
      <c r="B197" s="286"/>
      <c r="C197" s="286"/>
      <c r="D197" s="286"/>
      <c r="E197" s="286"/>
      <c r="F197" s="286"/>
      <c r="G197" s="286"/>
      <c r="H197" s="286"/>
      <c r="I197" s="286"/>
      <c r="J197" s="286"/>
    </row>
    <row r="198" spans="1:10" s="24" customFormat="1" ht="18.75" x14ac:dyDescent="0.25">
      <c r="A198" s="301"/>
      <c r="B198" s="281"/>
      <c r="C198" s="301"/>
      <c r="D198" s="301"/>
      <c r="E198" s="473"/>
      <c r="F198" s="473"/>
      <c r="G198" s="282"/>
      <c r="H198" s="281"/>
      <c r="I198" s="281"/>
      <c r="J198" s="281"/>
    </row>
    <row r="199" spans="1:10" s="24" customFormat="1" ht="18.75" x14ac:dyDescent="0.25">
      <c r="A199" s="286"/>
      <c r="B199" s="287"/>
      <c r="C199" s="286"/>
      <c r="D199" s="286"/>
      <c r="E199" s="470"/>
      <c r="F199" s="470"/>
      <c r="G199" s="288"/>
      <c r="H199" s="289"/>
      <c r="I199" s="290"/>
      <c r="J199" s="290"/>
    </row>
    <row r="200" spans="1:10" s="24" customFormat="1" ht="18.75" x14ac:dyDescent="0.25">
      <c r="A200" s="291"/>
      <c r="B200" s="292"/>
      <c r="C200" s="291"/>
      <c r="D200" s="291"/>
      <c r="E200" s="468"/>
      <c r="F200" s="468"/>
      <c r="G200" s="293"/>
      <c r="H200" s="294"/>
      <c r="I200" s="295"/>
      <c r="J200" s="295"/>
    </row>
    <row r="201" spans="1:10" s="24" customFormat="1" ht="18.75" x14ac:dyDescent="0.25">
      <c r="A201" s="291"/>
      <c r="B201" s="292"/>
      <c r="C201" s="291"/>
      <c r="D201" s="291"/>
      <c r="E201" s="468"/>
      <c r="F201" s="468"/>
      <c r="G201" s="293"/>
      <c r="H201" s="294"/>
      <c r="I201" s="295"/>
      <c r="J201" s="295"/>
    </row>
    <row r="202" spans="1:10" s="24" customFormat="1" ht="18.75" x14ac:dyDescent="0.25">
      <c r="A202" s="296"/>
      <c r="B202" s="297"/>
      <c r="C202" s="296"/>
      <c r="D202" s="296"/>
      <c r="E202" s="471"/>
      <c r="F202" s="471"/>
      <c r="G202" s="298"/>
      <c r="H202" s="299"/>
      <c r="I202" s="300"/>
      <c r="J202" s="300"/>
    </row>
    <row r="203" spans="1:10" s="24" customFormat="1" ht="18.75" x14ac:dyDescent="0.25">
      <c r="A203" s="296"/>
      <c r="B203" s="297"/>
      <c r="C203" s="296"/>
      <c r="D203" s="296"/>
      <c r="E203" s="471"/>
      <c r="F203" s="471"/>
      <c r="G203" s="298"/>
      <c r="H203" s="299"/>
      <c r="I203" s="300"/>
      <c r="J203" s="300"/>
    </row>
    <row r="204" spans="1:10" s="24" customFormat="1" ht="18.75" x14ac:dyDescent="0.25">
      <c r="A204" s="296"/>
      <c r="B204" s="297"/>
      <c r="C204" s="296"/>
      <c r="D204" s="296"/>
      <c r="E204" s="471"/>
      <c r="F204" s="471"/>
      <c r="G204" s="298"/>
      <c r="H204" s="299"/>
      <c r="I204" s="300"/>
      <c r="J204" s="300"/>
    </row>
    <row r="205" spans="1:10" s="24" customFormat="1" ht="18.75" x14ac:dyDescent="0.25">
      <c r="A205" s="296"/>
      <c r="B205" s="297"/>
      <c r="C205" s="296"/>
      <c r="D205" s="296"/>
      <c r="E205" s="471"/>
      <c r="F205" s="471"/>
      <c r="G205" s="298"/>
      <c r="H205" s="299"/>
      <c r="I205" s="300"/>
      <c r="J205" s="300"/>
    </row>
    <row r="206" spans="1:10" s="24" customFormat="1" ht="18.75" x14ac:dyDescent="0.25">
      <c r="A206" s="279"/>
      <c r="B206" s="279"/>
      <c r="C206" s="279"/>
      <c r="D206" s="279"/>
      <c r="E206" s="279"/>
      <c r="F206" s="280"/>
      <c r="G206" s="279"/>
      <c r="H206" s="280"/>
      <c r="I206" s="279"/>
      <c r="J206" s="280"/>
    </row>
    <row r="207" spans="1:10" s="24" customFormat="1" ht="18.75" x14ac:dyDescent="0.25">
      <c r="A207" s="279"/>
      <c r="B207" s="279"/>
      <c r="C207" s="279"/>
      <c r="D207" s="279"/>
      <c r="E207" s="279"/>
      <c r="F207" s="280"/>
      <c r="G207" s="279"/>
      <c r="H207" s="472"/>
      <c r="I207" s="472"/>
      <c r="J207" s="280"/>
    </row>
    <row r="208" spans="1:10" s="24" customFormat="1" ht="18.75" x14ac:dyDescent="0.25">
      <c r="A208" s="286"/>
      <c r="B208" s="286"/>
      <c r="C208" s="286"/>
      <c r="D208" s="286"/>
      <c r="E208" s="286"/>
      <c r="F208" s="286"/>
      <c r="G208" s="286"/>
      <c r="H208" s="286"/>
      <c r="I208" s="286"/>
      <c r="J208" s="286"/>
    </row>
    <row r="209" spans="1:10" s="24" customFormat="1" ht="18.75" x14ac:dyDescent="0.25">
      <c r="A209" s="301"/>
      <c r="B209" s="281"/>
      <c r="C209" s="301"/>
      <c r="D209" s="301"/>
      <c r="E209" s="473"/>
      <c r="F209" s="473"/>
      <c r="G209" s="282"/>
      <c r="H209" s="281"/>
      <c r="I209" s="281"/>
      <c r="J209" s="281"/>
    </row>
    <row r="210" spans="1:10" s="24" customFormat="1" ht="18.75" x14ac:dyDescent="0.25">
      <c r="A210" s="286"/>
      <c r="B210" s="287"/>
      <c r="C210" s="286"/>
      <c r="D210" s="286"/>
      <c r="E210" s="470"/>
      <c r="F210" s="470"/>
      <c r="G210" s="288"/>
      <c r="H210" s="289"/>
      <c r="I210" s="290"/>
      <c r="J210" s="290"/>
    </row>
    <row r="211" spans="1:10" ht="23.25" customHeight="1" x14ac:dyDescent="0.25">
      <c r="A211" s="464" t="str">
        <f>ORÇAMENTO!A345</f>
        <v>TERESINA (PI),  14 DE JULHO DE 2025</v>
      </c>
      <c r="B211" s="464"/>
      <c r="C211" s="464"/>
      <c r="D211" s="464"/>
      <c r="E211" s="464"/>
      <c r="F211" s="464"/>
      <c r="G211" s="464"/>
      <c r="H211" s="464"/>
      <c r="I211" s="464"/>
      <c r="J211" s="464"/>
    </row>
  </sheetData>
  <mergeCells count="96">
    <mergeCell ref="H116:I116"/>
    <mergeCell ref="E118:F118"/>
    <mergeCell ref="E119:F119"/>
    <mergeCell ref="E120:F120"/>
    <mergeCell ref="E121:F121"/>
    <mergeCell ref="H92:I92"/>
    <mergeCell ref="E94:F94"/>
    <mergeCell ref="E95:F95"/>
    <mergeCell ref="E96:F96"/>
    <mergeCell ref="E97:F97"/>
    <mergeCell ref="E130:F130"/>
    <mergeCell ref="H132:I132"/>
    <mergeCell ref="E139:F139"/>
    <mergeCell ref="H156:I156"/>
    <mergeCell ref="E158:F158"/>
    <mergeCell ref="E50:F50"/>
    <mergeCell ref="E51:F51"/>
    <mergeCell ref="E129:F129"/>
    <mergeCell ref="E89:F89"/>
    <mergeCell ref="E90:F90"/>
    <mergeCell ref="E99:F99"/>
    <mergeCell ref="E113:F113"/>
    <mergeCell ref="E114:F114"/>
    <mergeCell ref="E123:F123"/>
    <mergeCell ref="E122:F122"/>
    <mergeCell ref="E98:F98"/>
    <mergeCell ref="A211:J211"/>
    <mergeCell ref="E65:F65"/>
    <mergeCell ref="E66:F66"/>
    <mergeCell ref="H68:I68"/>
    <mergeCell ref="E70:F70"/>
    <mergeCell ref="E71:F71"/>
    <mergeCell ref="E161:F161"/>
    <mergeCell ref="E162:F162"/>
    <mergeCell ref="E164:F164"/>
    <mergeCell ref="E165:F165"/>
    <mergeCell ref="E153:F153"/>
    <mergeCell ref="E154:F154"/>
    <mergeCell ref="E159:F159"/>
    <mergeCell ref="E160:F160"/>
    <mergeCell ref="E137:F137"/>
    <mergeCell ref="E138:F138"/>
    <mergeCell ref="E198:F198"/>
    <mergeCell ref="E124:F124"/>
    <mergeCell ref="E125:F125"/>
    <mergeCell ref="E179:F179"/>
    <mergeCell ref="H172:I172"/>
    <mergeCell ref="E174:F174"/>
    <mergeCell ref="E175:F175"/>
    <mergeCell ref="E176:F176"/>
    <mergeCell ref="E177:F177"/>
    <mergeCell ref="E178:F178"/>
    <mergeCell ref="E169:F169"/>
    <mergeCell ref="E170:F170"/>
    <mergeCell ref="E163:F163"/>
    <mergeCell ref="E134:F134"/>
    <mergeCell ref="E135:F135"/>
    <mergeCell ref="E136:F136"/>
    <mergeCell ref="H207:I207"/>
    <mergeCell ref="E209:F209"/>
    <mergeCell ref="E210:F210"/>
    <mergeCell ref="E199:F199"/>
    <mergeCell ref="E200:F200"/>
    <mergeCell ref="E201:F201"/>
    <mergeCell ref="E202:F202"/>
    <mergeCell ref="E203:F203"/>
    <mergeCell ref="E204:F204"/>
    <mergeCell ref="E205:F205"/>
    <mergeCell ref="E13:F13"/>
    <mergeCell ref="E14:F14"/>
    <mergeCell ref="E193:F193"/>
    <mergeCell ref="E194:F194"/>
    <mergeCell ref="H196:I196"/>
    <mergeCell ref="E41:F41"/>
    <mergeCell ref="E42:F42"/>
    <mergeCell ref="H44:I44"/>
    <mergeCell ref="E46:F46"/>
    <mergeCell ref="E72:F72"/>
    <mergeCell ref="E73:F73"/>
    <mergeCell ref="E74:F74"/>
    <mergeCell ref="E75:F75"/>
    <mergeCell ref="E47:F47"/>
    <mergeCell ref="E48:F48"/>
    <mergeCell ref="E49:F49"/>
    <mergeCell ref="E12:F12"/>
    <mergeCell ref="A1:J1"/>
    <mergeCell ref="B2:J2"/>
    <mergeCell ref="B3:J3"/>
    <mergeCell ref="B4:J4"/>
    <mergeCell ref="A5:J5"/>
    <mergeCell ref="A6:J6"/>
    <mergeCell ref="A7:J7"/>
    <mergeCell ref="E8:F8"/>
    <mergeCell ref="E9:F9"/>
    <mergeCell ref="E10:F10"/>
    <mergeCell ref="E11:F11"/>
  </mergeCells>
  <pageMargins left="0.511811024" right="0.511811024" top="2.61625" bottom="0.95833333333333337" header="0.31496062000000002" footer="0.31496062000000002"/>
  <pageSetup paperSize="9" scale="32" fitToHeight="0" orientation="portrait" r:id="rId1"/>
  <headerFooter>
    <oddHeader>&amp;C&amp;G</oddHeader>
    <oddFooter xml:space="preserve">&amp;CORDEM ENGENHARIA CONSULTORIA E PROJETOS
Avenida Elias João Tajra, 831; lote B; Bairro Fátima. CEP. 64.049-305, Teresina-Pi. CNPJ sob nº. 52.546.535/0001-66
</oddFooter>
  </headerFooter>
  <rowBreaks count="2" manualBreakCount="2">
    <brk id="64" max="9" man="1"/>
    <brk id="141" max="9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>
    <pageSetUpPr fitToPage="1"/>
  </sheetPr>
  <dimension ref="A1:WVQ28"/>
  <sheetViews>
    <sheetView view="pageBreakPreview" zoomScale="70" zoomScaleNormal="100" zoomScaleSheetLayoutView="70" zoomScalePageLayoutView="70" workbookViewId="0">
      <selection activeCell="B3" sqref="B3:K3"/>
    </sheetView>
  </sheetViews>
  <sheetFormatPr defaultColWidth="11.42578125" defaultRowHeight="18.75" x14ac:dyDescent="0.25"/>
  <cols>
    <col min="1" max="1" width="25.28515625" style="40" customWidth="1"/>
    <col min="2" max="2" width="23.140625" style="40" customWidth="1"/>
    <col min="3" max="3" width="103.7109375" style="40" customWidth="1"/>
    <col min="4" max="4" width="19.7109375" style="40" customWidth="1"/>
    <col min="5" max="5" width="39.140625" style="40" customWidth="1"/>
    <col min="6" max="6" width="5.7109375" style="7" bestFit="1" customWidth="1"/>
    <col min="7" max="8" width="2" style="8" bestFit="1" customWidth="1"/>
    <col min="9" max="10" width="5.7109375" style="8" bestFit="1" customWidth="1"/>
    <col min="11" max="11" width="64.42578125" style="8" customWidth="1"/>
    <col min="12" max="245" width="11.42578125" style="8"/>
    <col min="246" max="246" width="0" style="8" hidden="1" customWidth="1"/>
    <col min="247" max="247" width="11.5703125" style="8" customWidth="1"/>
    <col min="248" max="248" width="7.85546875" style="8" customWidth="1"/>
    <col min="249" max="249" width="13.7109375" style="8" customWidth="1"/>
    <col min="250" max="250" width="9.7109375" style="8" customWidth="1"/>
    <col min="251" max="251" width="12.7109375" style="8" customWidth="1"/>
    <col min="252" max="252" width="4" style="8" customWidth="1"/>
    <col min="253" max="253" width="2.85546875" style="8" customWidth="1"/>
    <col min="254" max="254" width="13.7109375" style="8" customWidth="1"/>
    <col min="255" max="255" width="12.85546875" style="8" bestFit="1" customWidth="1"/>
    <col min="256" max="256" width="7.85546875" style="8" customWidth="1"/>
    <col min="257" max="264" width="0" style="8" hidden="1" customWidth="1"/>
    <col min="265" max="265" width="18.140625" style="8" bestFit="1" customWidth="1"/>
    <col min="266" max="501" width="11.42578125" style="8"/>
    <col min="502" max="502" width="0" style="8" hidden="1" customWidth="1"/>
    <col min="503" max="503" width="11.5703125" style="8" customWidth="1"/>
    <col min="504" max="504" width="7.85546875" style="8" customWidth="1"/>
    <col min="505" max="505" width="13.7109375" style="8" customWidth="1"/>
    <col min="506" max="506" width="9.7109375" style="8" customWidth="1"/>
    <col min="507" max="507" width="12.7109375" style="8" customWidth="1"/>
    <col min="508" max="508" width="4" style="8" customWidth="1"/>
    <col min="509" max="509" width="2.85546875" style="8" customWidth="1"/>
    <col min="510" max="510" width="13.7109375" style="8" customWidth="1"/>
    <col min="511" max="511" width="12.85546875" style="8" bestFit="1" customWidth="1"/>
    <col min="512" max="512" width="7.85546875" style="8" customWidth="1"/>
    <col min="513" max="520" width="0" style="8" hidden="1" customWidth="1"/>
    <col min="521" max="521" width="18.140625" style="8" bestFit="1" customWidth="1"/>
    <col min="522" max="757" width="11.42578125" style="8"/>
    <col min="758" max="758" width="0" style="8" hidden="1" customWidth="1"/>
    <col min="759" max="759" width="11.5703125" style="8" customWidth="1"/>
    <col min="760" max="760" width="7.85546875" style="8" customWidth="1"/>
    <col min="761" max="761" width="13.7109375" style="8" customWidth="1"/>
    <col min="762" max="762" width="9.7109375" style="8" customWidth="1"/>
    <col min="763" max="763" width="12.7109375" style="8" customWidth="1"/>
    <col min="764" max="764" width="4" style="8" customWidth="1"/>
    <col min="765" max="765" width="2.85546875" style="8" customWidth="1"/>
    <col min="766" max="766" width="13.7109375" style="8" customWidth="1"/>
    <col min="767" max="767" width="12.85546875" style="8" bestFit="1" customWidth="1"/>
    <col min="768" max="768" width="7.85546875" style="8" customWidth="1"/>
    <col min="769" max="776" width="0" style="8" hidden="1" customWidth="1"/>
    <col min="777" max="777" width="18.140625" style="8" bestFit="1" customWidth="1"/>
    <col min="778" max="1013" width="11.42578125" style="8"/>
    <col min="1014" max="1014" width="0" style="8" hidden="1" customWidth="1"/>
    <col min="1015" max="1015" width="11.5703125" style="8" customWidth="1"/>
    <col min="1016" max="1016" width="7.85546875" style="8" customWidth="1"/>
    <col min="1017" max="1017" width="13.7109375" style="8" customWidth="1"/>
    <col min="1018" max="1018" width="9.7109375" style="8" customWidth="1"/>
    <col min="1019" max="1019" width="12.7109375" style="8" customWidth="1"/>
    <col min="1020" max="1020" width="4" style="8" customWidth="1"/>
    <col min="1021" max="1021" width="2.85546875" style="8" customWidth="1"/>
    <col min="1022" max="1022" width="13.7109375" style="8" customWidth="1"/>
    <col min="1023" max="1023" width="12.85546875" style="8" bestFit="1" customWidth="1"/>
    <col min="1024" max="1024" width="7.85546875" style="8" customWidth="1"/>
    <col min="1025" max="1032" width="0" style="8" hidden="1" customWidth="1"/>
    <col min="1033" max="1033" width="18.140625" style="8" bestFit="1" customWidth="1"/>
    <col min="1034" max="1269" width="11.42578125" style="8"/>
    <col min="1270" max="1270" width="0" style="8" hidden="1" customWidth="1"/>
    <col min="1271" max="1271" width="11.5703125" style="8" customWidth="1"/>
    <col min="1272" max="1272" width="7.85546875" style="8" customWidth="1"/>
    <col min="1273" max="1273" width="13.7109375" style="8" customWidth="1"/>
    <col min="1274" max="1274" width="9.7109375" style="8" customWidth="1"/>
    <col min="1275" max="1275" width="12.7109375" style="8" customWidth="1"/>
    <col min="1276" max="1276" width="4" style="8" customWidth="1"/>
    <col min="1277" max="1277" width="2.85546875" style="8" customWidth="1"/>
    <col min="1278" max="1278" width="13.7109375" style="8" customWidth="1"/>
    <col min="1279" max="1279" width="12.85546875" style="8" bestFit="1" customWidth="1"/>
    <col min="1280" max="1280" width="7.85546875" style="8" customWidth="1"/>
    <col min="1281" max="1288" width="0" style="8" hidden="1" customWidth="1"/>
    <col min="1289" max="1289" width="18.140625" style="8" bestFit="1" customWidth="1"/>
    <col min="1290" max="1525" width="11.42578125" style="8"/>
    <col min="1526" max="1526" width="0" style="8" hidden="1" customWidth="1"/>
    <col min="1527" max="1527" width="11.5703125" style="8" customWidth="1"/>
    <col min="1528" max="1528" width="7.85546875" style="8" customWidth="1"/>
    <col min="1529" max="1529" width="13.7109375" style="8" customWidth="1"/>
    <col min="1530" max="1530" width="9.7109375" style="8" customWidth="1"/>
    <col min="1531" max="1531" width="12.7109375" style="8" customWidth="1"/>
    <col min="1532" max="1532" width="4" style="8" customWidth="1"/>
    <col min="1533" max="1533" width="2.85546875" style="8" customWidth="1"/>
    <col min="1534" max="1534" width="13.7109375" style="8" customWidth="1"/>
    <col min="1535" max="1535" width="12.85546875" style="8" bestFit="1" customWidth="1"/>
    <col min="1536" max="1536" width="7.85546875" style="8" customWidth="1"/>
    <col min="1537" max="1544" width="0" style="8" hidden="1" customWidth="1"/>
    <col min="1545" max="1545" width="18.140625" style="8" bestFit="1" customWidth="1"/>
    <col min="1546" max="1781" width="11.42578125" style="8"/>
    <col min="1782" max="1782" width="0" style="8" hidden="1" customWidth="1"/>
    <col min="1783" max="1783" width="11.5703125" style="8" customWidth="1"/>
    <col min="1784" max="1784" width="7.85546875" style="8" customWidth="1"/>
    <col min="1785" max="1785" width="13.7109375" style="8" customWidth="1"/>
    <col min="1786" max="1786" width="9.7109375" style="8" customWidth="1"/>
    <col min="1787" max="1787" width="12.7109375" style="8" customWidth="1"/>
    <col min="1788" max="1788" width="4" style="8" customWidth="1"/>
    <col min="1789" max="1789" width="2.85546875" style="8" customWidth="1"/>
    <col min="1790" max="1790" width="13.7109375" style="8" customWidth="1"/>
    <col min="1791" max="1791" width="12.85546875" style="8" bestFit="1" customWidth="1"/>
    <col min="1792" max="1792" width="7.85546875" style="8" customWidth="1"/>
    <col min="1793" max="1800" width="0" style="8" hidden="1" customWidth="1"/>
    <col min="1801" max="1801" width="18.140625" style="8" bestFit="1" customWidth="1"/>
    <col min="1802" max="2037" width="11.42578125" style="8"/>
    <col min="2038" max="2038" width="0" style="8" hidden="1" customWidth="1"/>
    <col min="2039" max="2039" width="11.5703125" style="8" customWidth="1"/>
    <col min="2040" max="2040" width="7.85546875" style="8" customWidth="1"/>
    <col min="2041" max="2041" width="13.7109375" style="8" customWidth="1"/>
    <col min="2042" max="2042" width="9.7109375" style="8" customWidth="1"/>
    <col min="2043" max="2043" width="12.7109375" style="8" customWidth="1"/>
    <col min="2044" max="2044" width="4" style="8" customWidth="1"/>
    <col min="2045" max="2045" width="2.85546875" style="8" customWidth="1"/>
    <col min="2046" max="2046" width="13.7109375" style="8" customWidth="1"/>
    <col min="2047" max="2047" width="12.85546875" style="8" bestFit="1" customWidth="1"/>
    <col min="2048" max="2048" width="7.85546875" style="8" customWidth="1"/>
    <col min="2049" max="2056" width="0" style="8" hidden="1" customWidth="1"/>
    <col min="2057" max="2057" width="18.140625" style="8" bestFit="1" customWidth="1"/>
    <col min="2058" max="2293" width="11.42578125" style="8"/>
    <col min="2294" max="2294" width="0" style="8" hidden="1" customWidth="1"/>
    <col min="2295" max="2295" width="11.5703125" style="8" customWidth="1"/>
    <col min="2296" max="2296" width="7.85546875" style="8" customWidth="1"/>
    <col min="2297" max="2297" width="13.7109375" style="8" customWidth="1"/>
    <col min="2298" max="2298" width="9.7109375" style="8" customWidth="1"/>
    <col min="2299" max="2299" width="12.7109375" style="8" customWidth="1"/>
    <col min="2300" max="2300" width="4" style="8" customWidth="1"/>
    <col min="2301" max="2301" width="2.85546875" style="8" customWidth="1"/>
    <col min="2302" max="2302" width="13.7109375" style="8" customWidth="1"/>
    <col min="2303" max="2303" width="12.85546875" style="8" bestFit="1" customWidth="1"/>
    <col min="2304" max="2304" width="7.85546875" style="8" customWidth="1"/>
    <col min="2305" max="2312" width="0" style="8" hidden="1" customWidth="1"/>
    <col min="2313" max="2313" width="18.140625" style="8" bestFit="1" customWidth="1"/>
    <col min="2314" max="2549" width="11.42578125" style="8"/>
    <col min="2550" max="2550" width="0" style="8" hidden="1" customWidth="1"/>
    <col min="2551" max="2551" width="11.5703125" style="8" customWidth="1"/>
    <col min="2552" max="2552" width="7.85546875" style="8" customWidth="1"/>
    <col min="2553" max="2553" width="13.7109375" style="8" customWidth="1"/>
    <col min="2554" max="2554" width="9.7109375" style="8" customWidth="1"/>
    <col min="2555" max="2555" width="12.7109375" style="8" customWidth="1"/>
    <col min="2556" max="2556" width="4" style="8" customWidth="1"/>
    <col min="2557" max="2557" width="2.85546875" style="8" customWidth="1"/>
    <col min="2558" max="2558" width="13.7109375" style="8" customWidth="1"/>
    <col min="2559" max="2559" width="12.85546875" style="8" bestFit="1" customWidth="1"/>
    <col min="2560" max="2560" width="7.85546875" style="8" customWidth="1"/>
    <col min="2561" max="2568" width="0" style="8" hidden="1" customWidth="1"/>
    <col min="2569" max="2569" width="18.140625" style="8" bestFit="1" customWidth="1"/>
    <col min="2570" max="2805" width="11.42578125" style="8"/>
    <col min="2806" max="2806" width="0" style="8" hidden="1" customWidth="1"/>
    <col min="2807" max="2807" width="11.5703125" style="8" customWidth="1"/>
    <col min="2808" max="2808" width="7.85546875" style="8" customWidth="1"/>
    <col min="2809" max="2809" width="13.7109375" style="8" customWidth="1"/>
    <col min="2810" max="2810" width="9.7109375" style="8" customWidth="1"/>
    <col min="2811" max="2811" width="12.7109375" style="8" customWidth="1"/>
    <col min="2812" max="2812" width="4" style="8" customWidth="1"/>
    <col min="2813" max="2813" width="2.85546875" style="8" customWidth="1"/>
    <col min="2814" max="2814" width="13.7109375" style="8" customWidth="1"/>
    <col min="2815" max="2815" width="12.85546875" style="8" bestFit="1" customWidth="1"/>
    <col min="2816" max="2816" width="7.85546875" style="8" customWidth="1"/>
    <col min="2817" max="2824" width="0" style="8" hidden="1" customWidth="1"/>
    <col min="2825" max="2825" width="18.140625" style="8" bestFit="1" customWidth="1"/>
    <col min="2826" max="3061" width="11.42578125" style="8"/>
    <col min="3062" max="3062" width="0" style="8" hidden="1" customWidth="1"/>
    <col min="3063" max="3063" width="11.5703125" style="8" customWidth="1"/>
    <col min="3064" max="3064" width="7.85546875" style="8" customWidth="1"/>
    <col min="3065" max="3065" width="13.7109375" style="8" customWidth="1"/>
    <col min="3066" max="3066" width="9.7109375" style="8" customWidth="1"/>
    <col min="3067" max="3067" width="12.7109375" style="8" customWidth="1"/>
    <col min="3068" max="3068" width="4" style="8" customWidth="1"/>
    <col min="3069" max="3069" width="2.85546875" style="8" customWidth="1"/>
    <col min="3070" max="3070" width="13.7109375" style="8" customWidth="1"/>
    <col min="3071" max="3071" width="12.85546875" style="8" bestFit="1" customWidth="1"/>
    <col min="3072" max="3072" width="7.85546875" style="8" customWidth="1"/>
    <col min="3073" max="3080" width="0" style="8" hidden="1" customWidth="1"/>
    <col min="3081" max="3081" width="18.140625" style="8" bestFit="1" customWidth="1"/>
    <col min="3082" max="3317" width="11.42578125" style="8"/>
    <col min="3318" max="3318" width="0" style="8" hidden="1" customWidth="1"/>
    <col min="3319" max="3319" width="11.5703125" style="8" customWidth="1"/>
    <col min="3320" max="3320" width="7.85546875" style="8" customWidth="1"/>
    <col min="3321" max="3321" width="13.7109375" style="8" customWidth="1"/>
    <col min="3322" max="3322" width="9.7109375" style="8" customWidth="1"/>
    <col min="3323" max="3323" width="12.7109375" style="8" customWidth="1"/>
    <col min="3324" max="3324" width="4" style="8" customWidth="1"/>
    <col min="3325" max="3325" width="2.85546875" style="8" customWidth="1"/>
    <col min="3326" max="3326" width="13.7109375" style="8" customWidth="1"/>
    <col min="3327" max="3327" width="12.85546875" style="8" bestFit="1" customWidth="1"/>
    <col min="3328" max="3328" width="7.85546875" style="8" customWidth="1"/>
    <col min="3329" max="3336" width="0" style="8" hidden="1" customWidth="1"/>
    <col min="3337" max="3337" width="18.140625" style="8" bestFit="1" customWidth="1"/>
    <col min="3338" max="3573" width="11.42578125" style="8"/>
    <col min="3574" max="3574" width="0" style="8" hidden="1" customWidth="1"/>
    <col min="3575" max="3575" width="11.5703125" style="8" customWidth="1"/>
    <col min="3576" max="3576" width="7.85546875" style="8" customWidth="1"/>
    <col min="3577" max="3577" width="13.7109375" style="8" customWidth="1"/>
    <col min="3578" max="3578" width="9.7109375" style="8" customWidth="1"/>
    <col min="3579" max="3579" width="12.7109375" style="8" customWidth="1"/>
    <col min="3580" max="3580" width="4" style="8" customWidth="1"/>
    <col min="3581" max="3581" width="2.85546875" style="8" customWidth="1"/>
    <col min="3582" max="3582" width="13.7109375" style="8" customWidth="1"/>
    <col min="3583" max="3583" width="12.85546875" style="8" bestFit="1" customWidth="1"/>
    <col min="3584" max="3584" width="7.85546875" style="8" customWidth="1"/>
    <col min="3585" max="3592" width="0" style="8" hidden="1" customWidth="1"/>
    <col min="3593" max="3593" width="18.140625" style="8" bestFit="1" customWidth="1"/>
    <col min="3594" max="3829" width="11.42578125" style="8"/>
    <col min="3830" max="3830" width="0" style="8" hidden="1" customWidth="1"/>
    <col min="3831" max="3831" width="11.5703125" style="8" customWidth="1"/>
    <col min="3832" max="3832" width="7.85546875" style="8" customWidth="1"/>
    <col min="3833" max="3833" width="13.7109375" style="8" customWidth="1"/>
    <col min="3834" max="3834" width="9.7109375" style="8" customWidth="1"/>
    <col min="3835" max="3835" width="12.7109375" style="8" customWidth="1"/>
    <col min="3836" max="3836" width="4" style="8" customWidth="1"/>
    <col min="3837" max="3837" width="2.85546875" style="8" customWidth="1"/>
    <col min="3838" max="3838" width="13.7109375" style="8" customWidth="1"/>
    <col min="3839" max="3839" width="12.85546875" style="8" bestFit="1" customWidth="1"/>
    <col min="3840" max="3840" width="7.85546875" style="8" customWidth="1"/>
    <col min="3841" max="3848" width="0" style="8" hidden="1" customWidth="1"/>
    <col min="3849" max="3849" width="18.140625" style="8" bestFit="1" customWidth="1"/>
    <col min="3850" max="4085" width="11.42578125" style="8"/>
    <col min="4086" max="4086" width="0" style="8" hidden="1" customWidth="1"/>
    <col min="4087" max="4087" width="11.5703125" style="8" customWidth="1"/>
    <col min="4088" max="4088" width="7.85546875" style="8" customWidth="1"/>
    <col min="4089" max="4089" width="13.7109375" style="8" customWidth="1"/>
    <col min="4090" max="4090" width="9.7109375" style="8" customWidth="1"/>
    <col min="4091" max="4091" width="12.7109375" style="8" customWidth="1"/>
    <col min="4092" max="4092" width="4" style="8" customWidth="1"/>
    <col min="4093" max="4093" width="2.85546875" style="8" customWidth="1"/>
    <col min="4094" max="4094" width="13.7109375" style="8" customWidth="1"/>
    <col min="4095" max="4095" width="12.85546875" style="8" bestFit="1" customWidth="1"/>
    <col min="4096" max="4096" width="7.85546875" style="8" customWidth="1"/>
    <col min="4097" max="4104" width="0" style="8" hidden="1" customWidth="1"/>
    <col min="4105" max="4105" width="18.140625" style="8" bestFit="1" customWidth="1"/>
    <col min="4106" max="4341" width="11.42578125" style="8"/>
    <col min="4342" max="4342" width="0" style="8" hidden="1" customWidth="1"/>
    <col min="4343" max="4343" width="11.5703125" style="8" customWidth="1"/>
    <col min="4344" max="4344" width="7.85546875" style="8" customWidth="1"/>
    <col min="4345" max="4345" width="13.7109375" style="8" customWidth="1"/>
    <col min="4346" max="4346" width="9.7109375" style="8" customWidth="1"/>
    <col min="4347" max="4347" width="12.7109375" style="8" customWidth="1"/>
    <col min="4348" max="4348" width="4" style="8" customWidth="1"/>
    <col min="4349" max="4349" width="2.85546875" style="8" customWidth="1"/>
    <col min="4350" max="4350" width="13.7109375" style="8" customWidth="1"/>
    <col min="4351" max="4351" width="12.85546875" style="8" bestFit="1" customWidth="1"/>
    <col min="4352" max="4352" width="7.85546875" style="8" customWidth="1"/>
    <col min="4353" max="4360" width="0" style="8" hidden="1" customWidth="1"/>
    <col min="4361" max="4361" width="18.140625" style="8" bestFit="1" customWidth="1"/>
    <col min="4362" max="4597" width="11.42578125" style="8"/>
    <col min="4598" max="4598" width="0" style="8" hidden="1" customWidth="1"/>
    <col min="4599" max="4599" width="11.5703125" style="8" customWidth="1"/>
    <col min="4600" max="4600" width="7.85546875" style="8" customWidth="1"/>
    <col min="4601" max="4601" width="13.7109375" style="8" customWidth="1"/>
    <col min="4602" max="4602" width="9.7109375" style="8" customWidth="1"/>
    <col min="4603" max="4603" width="12.7109375" style="8" customWidth="1"/>
    <col min="4604" max="4604" width="4" style="8" customWidth="1"/>
    <col min="4605" max="4605" width="2.85546875" style="8" customWidth="1"/>
    <col min="4606" max="4606" width="13.7109375" style="8" customWidth="1"/>
    <col min="4607" max="4607" width="12.85546875" style="8" bestFit="1" customWidth="1"/>
    <col min="4608" max="4608" width="7.85546875" style="8" customWidth="1"/>
    <col min="4609" max="4616" width="0" style="8" hidden="1" customWidth="1"/>
    <col min="4617" max="4617" width="18.140625" style="8" bestFit="1" customWidth="1"/>
    <col min="4618" max="4853" width="11.42578125" style="8"/>
    <col min="4854" max="4854" width="0" style="8" hidden="1" customWidth="1"/>
    <col min="4855" max="4855" width="11.5703125" style="8" customWidth="1"/>
    <col min="4856" max="4856" width="7.85546875" style="8" customWidth="1"/>
    <col min="4857" max="4857" width="13.7109375" style="8" customWidth="1"/>
    <col min="4858" max="4858" width="9.7109375" style="8" customWidth="1"/>
    <col min="4859" max="4859" width="12.7109375" style="8" customWidth="1"/>
    <col min="4860" max="4860" width="4" style="8" customWidth="1"/>
    <col min="4861" max="4861" width="2.85546875" style="8" customWidth="1"/>
    <col min="4862" max="4862" width="13.7109375" style="8" customWidth="1"/>
    <col min="4863" max="4863" width="12.85546875" style="8" bestFit="1" customWidth="1"/>
    <col min="4864" max="4864" width="7.85546875" style="8" customWidth="1"/>
    <col min="4865" max="4872" width="0" style="8" hidden="1" customWidth="1"/>
    <col min="4873" max="4873" width="18.140625" style="8" bestFit="1" customWidth="1"/>
    <col min="4874" max="5109" width="11.42578125" style="8"/>
    <col min="5110" max="5110" width="0" style="8" hidden="1" customWidth="1"/>
    <col min="5111" max="5111" width="11.5703125" style="8" customWidth="1"/>
    <col min="5112" max="5112" width="7.85546875" style="8" customWidth="1"/>
    <col min="5113" max="5113" width="13.7109375" style="8" customWidth="1"/>
    <col min="5114" max="5114" width="9.7109375" style="8" customWidth="1"/>
    <col min="5115" max="5115" width="12.7109375" style="8" customWidth="1"/>
    <col min="5116" max="5116" width="4" style="8" customWidth="1"/>
    <col min="5117" max="5117" width="2.85546875" style="8" customWidth="1"/>
    <col min="5118" max="5118" width="13.7109375" style="8" customWidth="1"/>
    <col min="5119" max="5119" width="12.85546875" style="8" bestFit="1" customWidth="1"/>
    <col min="5120" max="5120" width="7.85546875" style="8" customWidth="1"/>
    <col min="5121" max="5128" width="0" style="8" hidden="1" customWidth="1"/>
    <col min="5129" max="5129" width="18.140625" style="8" bestFit="1" customWidth="1"/>
    <col min="5130" max="5365" width="11.42578125" style="8"/>
    <col min="5366" max="5366" width="0" style="8" hidden="1" customWidth="1"/>
    <col min="5367" max="5367" width="11.5703125" style="8" customWidth="1"/>
    <col min="5368" max="5368" width="7.85546875" style="8" customWidth="1"/>
    <col min="5369" max="5369" width="13.7109375" style="8" customWidth="1"/>
    <col min="5370" max="5370" width="9.7109375" style="8" customWidth="1"/>
    <col min="5371" max="5371" width="12.7109375" style="8" customWidth="1"/>
    <col min="5372" max="5372" width="4" style="8" customWidth="1"/>
    <col min="5373" max="5373" width="2.85546875" style="8" customWidth="1"/>
    <col min="5374" max="5374" width="13.7109375" style="8" customWidth="1"/>
    <col min="5375" max="5375" width="12.85546875" style="8" bestFit="1" customWidth="1"/>
    <col min="5376" max="5376" width="7.85546875" style="8" customWidth="1"/>
    <col min="5377" max="5384" width="0" style="8" hidden="1" customWidth="1"/>
    <col min="5385" max="5385" width="18.140625" style="8" bestFit="1" customWidth="1"/>
    <col min="5386" max="5621" width="11.42578125" style="8"/>
    <col min="5622" max="5622" width="0" style="8" hidden="1" customWidth="1"/>
    <col min="5623" max="5623" width="11.5703125" style="8" customWidth="1"/>
    <col min="5624" max="5624" width="7.85546875" style="8" customWidth="1"/>
    <col min="5625" max="5625" width="13.7109375" style="8" customWidth="1"/>
    <col min="5626" max="5626" width="9.7109375" style="8" customWidth="1"/>
    <col min="5627" max="5627" width="12.7109375" style="8" customWidth="1"/>
    <col min="5628" max="5628" width="4" style="8" customWidth="1"/>
    <col min="5629" max="5629" width="2.85546875" style="8" customWidth="1"/>
    <col min="5630" max="5630" width="13.7109375" style="8" customWidth="1"/>
    <col min="5631" max="5631" width="12.85546875" style="8" bestFit="1" customWidth="1"/>
    <col min="5632" max="5632" width="7.85546875" style="8" customWidth="1"/>
    <col min="5633" max="5640" width="0" style="8" hidden="1" customWidth="1"/>
    <col min="5641" max="5641" width="18.140625" style="8" bestFit="1" customWidth="1"/>
    <col min="5642" max="5877" width="11.42578125" style="8"/>
    <col min="5878" max="5878" width="0" style="8" hidden="1" customWidth="1"/>
    <col min="5879" max="5879" width="11.5703125" style="8" customWidth="1"/>
    <col min="5880" max="5880" width="7.85546875" style="8" customWidth="1"/>
    <col min="5881" max="5881" width="13.7109375" style="8" customWidth="1"/>
    <col min="5882" max="5882" width="9.7109375" style="8" customWidth="1"/>
    <col min="5883" max="5883" width="12.7109375" style="8" customWidth="1"/>
    <col min="5884" max="5884" width="4" style="8" customWidth="1"/>
    <col min="5885" max="5885" width="2.85546875" style="8" customWidth="1"/>
    <col min="5886" max="5886" width="13.7109375" style="8" customWidth="1"/>
    <col min="5887" max="5887" width="12.85546875" style="8" bestFit="1" customWidth="1"/>
    <col min="5888" max="5888" width="7.85546875" style="8" customWidth="1"/>
    <col min="5889" max="5896" width="0" style="8" hidden="1" customWidth="1"/>
    <col min="5897" max="5897" width="18.140625" style="8" bestFit="1" customWidth="1"/>
    <col min="5898" max="6133" width="11.42578125" style="8"/>
    <col min="6134" max="6134" width="0" style="8" hidden="1" customWidth="1"/>
    <col min="6135" max="6135" width="11.5703125" style="8" customWidth="1"/>
    <col min="6136" max="6136" width="7.85546875" style="8" customWidth="1"/>
    <col min="6137" max="6137" width="13.7109375" style="8" customWidth="1"/>
    <col min="6138" max="6138" width="9.7109375" style="8" customWidth="1"/>
    <col min="6139" max="6139" width="12.7109375" style="8" customWidth="1"/>
    <col min="6140" max="6140" width="4" style="8" customWidth="1"/>
    <col min="6141" max="6141" width="2.85546875" style="8" customWidth="1"/>
    <col min="6142" max="6142" width="13.7109375" style="8" customWidth="1"/>
    <col min="6143" max="6143" width="12.85546875" style="8" bestFit="1" customWidth="1"/>
    <col min="6144" max="6144" width="7.85546875" style="8" customWidth="1"/>
    <col min="6145" max="6152" width="0" style="8" hidden="1" customWidth="1"/>
    <col min="6153" max="6153" width="18.140625" style="8" bestFit="1" customWidth="1"/>
    <col min="6154" max="6389" width="11.42578125" style="8"/>
    <col min="6390" max="6390" width="0" style="8" hidden="1" customWidth="1"/>
    <col min="6391" max="6391" width="11.5703125" style="8" customWidth="1"/>
    <col min="6392" max="6392" width="7.85546875" style="8" customWidth="1"/>
    <col min="6393" max="6393" width="13.7109375" style="8" customWidth="1"/>
    <col min="6394" max="6394" width="9.7109375" style="8" customWidth="1"/>
    <col min="6395" max="6395" width="12.7109375" style="8" customWidth="1"/>
    <col min="6396" max="6396" width="4" style="8" customWidth="1"/>
    <col min="6397" max="6397" width="2.85546875" style="8" customWidth="1"/>
    <col min="6398" max="6398" width="13.7109375" style="8" customWidth="1"/>
    <col min="6399" max="6399" width="12.85546875" style="8" bestFit="1" customWidth="1"/>
    <col min="6400" max="6400" width="7.85546875" style="8" customWidth="1"/>
    <col min="6401" max="6408" width="0" style="8" hidden="1" customWidth="1"/>
    <col min="6409" max="6409" width="18.140625" style="8" bestFit="1" customWidth="1"/>
    <col min="6410" max="6645" width="11.42578125" style="8"/>
    <col min="6646" max="6646" width="0" style="8" hidden="1" customWidth="1"/>
    <col min="6647" max="6647" width="11.5703125" style="8" customWidth="1"/>
    <col min="6648" max="6648" width="7.85546875" style="8" customWidth="1"/>
    <col min="6649" max="6649" width="13.7109375" style="8" customWidth="1"/>
    <col min="6650" max="6650" width="9.7109375" style="8" customWidth="1"/>
    <col min="6651" max="6651" width="12.7109375" style="8" customWidth="1"/>
    <col min="6652" max="6652" width="4" style="8" customWidth="1"/>
    <col min="6653" max="6653" width="2.85546875" style="8" customWidth="1"/>
    <col min="6654" max="6654" width="13.7109375" style="8" customWidth="1"/>
    <col min="6655" max="6655" width="12.85546875" style="8" bestFit="1" customWidth="1"/>
    <col min="6656" max="6656" width="7.85546875" style="8" customWidth="1"/>
    <col min="6657" max="6664" width="0" style="8" hidden="1" customWidth="1"/>
    <col min="6665" max="6665" width="18.140625" style="8" bestFit="1" customWidth="1"/>
    <col min="6666" max="6901" width="11.42578125" style="8"/>
    <col min="6902" max="6902" width="0" style="8" hidden="1" customWidth="1"/>
    <col min="6903" max="6903" width="11.5703125" style="8" customWidth="1"/>
    <col min="6904" max="6904" width="7.85546875" style="8" customWidth="1"/>
    <col min="6905" max="6905" width="13.7109375" style="8" customWidth="1"/>
    <col min="6906" max="6906" width="9.7109375" style="8" customWidth="1"/>
    <col min="6907" max="6907" width="12.7109375" style="8" customWidth="1"/>
    <col min="6908" max="6908" width="4" style="8" customWidth="1"/>
    <col min="6909" max="6909" width="2.85546875" style="8" customWidth="1"/>
    <col min="6910" max="6910" width="13.7109375" style="8" customWidth="1"/>
    <col min="6911" max="6911" width="12.85546875" style="8" bestFit="1" customWidth="1"/>
    <col min="6912" max="6912" width="7.85546875" style="8" customWidth="1"/>
    <col min="6913" max="6920" width="0" style="8" hidden="1" customWidth="1"/>
    <col min="6921" max="6921" width="18.140625" style="8" bestFit="1" customWidth="1"/>
    <col min="6922" max="7157" width="11.42578125" style="8"/>
    <col min="7158" max="7158" width="0" style="8" hidden="1" customWidth="1"/>
    <col min="7159" max="7159" width="11.5703125" style="8" customWidth="1"/>
    <col min="7160" max="7160" width="7.85546875" style="8" customWidth="1"/>
    <col min="7161" max="7161" width="13.7109375" style="8" customWidth="1"/>
    <col min="7162" max="7162" width="9.7109375" style="8" customWidth="1"/>
    <col min="7163" max="7163" width="12.7109375" style="8" customWidth="1"/>
    <col min="7164" max="7164" width="4" style="8" customWidth="1"/>
    <col min="7165" max="7165" width="2.85546875" style="8" customWidth="1"/>
    <col min="7166" max="7166" width="13.7109375" style="8" customWidth="1"/>
    <col min="7167" max="7167" width="12.85546875" style="8" bestFit="1" customWidth="1"/>
    <col min="7168" max="7168" width="7.85546875" style="8" customWidth="1"/>
    <col min="7169" max="7176" width="0" style="8" hidden="1" customWidth="1"/>
    <col min="7177" max="7177" width="18.140625" style="8" bestFit="1" customWidth="1"/>
    <col min="7178" max="7413" width="11.42578125" style="8"/>
    <col min="7414" max="7414" width="0" style="8" hidden="1" customWidth="1"/>
    <col min="7415" max="7415" width="11.5703125" style="8" customWidth="1"/>
    <col min="7416" max="7416" width="7.85546875" style="8" customWidth="1"/>
    <col min="7417" max="7417" width="13.7109375" style="8" customWidth="1"/>
    <col min="7418" max="7418" width="9.7109375" style="8" customWidth="1"/>
    <col min="7419" max="7419" width="12.7109375" style="8" customWidth="1"/>
    <col min="7420" max="7420" width="4" style="8" customWidth="1"/>
    <col min="7421" max="7421" width="2.85546875" style="8" customWidth="1"/>
    <col min="7422" max="7422" width="13.7109375" style="8" customWidth="1"/>
    <col min="7423" max="7423" width="12.85546875" style="8" bestFit="1" customWidth="1"/>
    <col min="7424" max="7424" width="7.85546875" style="8" customWidth="1"/>
    <col min="7425" max="7432" width="0" style="8" hidden="1" customWidth="1"/>
    <col min="7433" max="7433" width="18.140625" style="8" bestFit="1" customWidth="1"/>
    <col min="7434" max="7669" width="11.42578125" style="8"/>
    <col min="7670" max="7670" width="0" style="8" hidden="1" customWidth="1"/>
    <col min="7671" max="7671" width="11.5703125" style="8" customWidth="1"/>
    <col min="7672" max="7672" width="7.85546875" style="8" customWidth="1"/>
    <col min="7673" max="7673" width="13.7109375" style="8" customWidth="1"/>
    <col min="7674" max="7674" width="9.7109375" style="8" customWidth="1"/>
    <col min="7675" max="7675" width="12.7109375" style="8" customWidth="1"/>
    <col min="7676" max="7676" width="4" style="8" customWidth="1"/>
    <col min="7677" max="7677" width="2.85546875" style="8" customWidth="1"/>
    <col min="7678" max="7678" width="13.7109375" style="8" customWidth="1"/>
    <col min="7679" max="7679" width="12.85546875" style="8" bestFit="1" customWidth="1"/>
    <col min="7680" max="7680" width="7.85546875" style="8" customWidth="1"/>
    <col min="7681" max="7688" width="0" style="8" hidden="1" customWidth="1"/>
    <col min="7689" max="7689" width="18.140625" style="8" bestFit="1" customWidth="1"/>
    <col min="7690" max="7925" width="11.42578125" style="8"/>
    <col min="7926" max="7926" width="0" style="8" hidden="1" customWidth="1"/>
    <col min="7927" max="7927" width="11.5703125" style="8" customWidth="1"/>
    <col min="7928" max="7928" width="7.85546875" style="8" customWidth="1"/>
    <col min="7929" max="7929" width="13.7109375" style="8" customWidth="1"/>
    <col min="7930" max="7930" width="9.7109375" style="8" customWidth="1"/>
    <col min="7931" max="7931" width="12.7109375" style="8" customWidth="1"/>
    <col min="7932" max="7932" width="4" style="8" customWidth="1"/>
    <col min="7933" max="7933" width="2.85546875" style="8" customWidth="1"/>
    <col min="7934" max="7934" width="13.7109375" style="8" customWidth="1"/>
    <col min="7935" max="7935" width="12.85546875" style="8" bestFit="1" customWidth="1"/>
    <col min="7936" max="7936" width="7.85546875" style="8" customWidth="1"/>
    <col min="7937" max="7944" width="0" style="8" hidden="1" customWidth="1"/>
    <col min="7945" max="7945" width="18.140625" style="8" bestFit="1" customWidth="1"/>
    <col min="7946" max="8181" width="11.42578125" style="8"/>
    <col min="8182" max="8182" width="0" style="8" hidden="1" customWidth="1"/>
    <col min="8183" max="8183" width="11.5703125" style="8" customWidth="1"/>
    <col min="8184" max="8184" width="7.85546875" style="8" customWidth="1"/>
    <col min="8185" max="8185" width="13.7109375" style="8" customWidth="1"/>
    <col min="8186" max="8186" width="9.7109375" style="8" customWidth="1"/>
    <col min="8187" max="8187" width="12.7109375" style="8" customWidth="1"/>
    <col min="8188" max="8188" width="4" style="8" customWidth="1"/>
    <col min="8189" max="8189" width="2.85546875" style="8" customWidth="1"/>
    <col min="8190" max="8190" width="13.7109375" style="8" customWidth="1"/>
    <col min="8191" max="8191" width="12.85546875" style="8" bestFit="1" customWidth="1"/>
    <col min="8192" max="8192" width="7.85546875" style="8" customWidth="1"/>
    <col min="8193" max="8200" width="0" style="8" hidden="1" customWidth="1"/>
    <col min="8201" max="8201" width="18.140625" style="8" bestFit="1" customWidth="1"/>
    <col min="8202" max="8437" width="11.42578125" style="8"/>
    <col min="8438" max="8438" width="0" style="8" hidden="1" customWidth="1"/>
    <col min="8439" max="8439" width="11.5703125" style="8" customWidth="1"/>
    <col min="8440" max="8440" width="7.85546875" style="8" customWidth="1"/>
    <col min="8441" max="8441" width="13.7109375" style="8" customWidth="1"/>
    <col min="8442" max="8442" width="9.7109375" style="8" customWidth="1"/>
    <col min="8443" max="8443" width="12.7109375" style="8" customWidth="1"/>
    <col min="8444" max="8444" width="4" style="8" customWidth="1"/>
    <col min="8445" max="8445" width="2.85546875" style="8" customWidth="1"/>
    <col min="8446" max="8446" width="13.7109375" style="8" customWidth="1"/>
    <col min="8447" max="8447" width="12.85546875" style="8" bestFit="1" customWidth="1"/>
    <col min="8448" max="8448" width="7.85546875" style="8" customWidth="1"/>
    <col min="8449" max="8456" width="0" style="8" hidden="1" customWidth="1"/>
    <col min="8457" max="8457" width="18.140625" style="8" bestFit="1" customWidth="1"/>
    <col min="8458" max="8693" width="11.42578125" style="8"/>
    <col min="8694" max="8694" width="0" style="8" hidden="1" customWidth="1"/>
    <col min="8695" max="8695" width="11.5703125" style="8" customWidth="1"/>
    <col min="8696" max="8696" width="7.85546875" style="8" customWidth="1"/>
    <col min="8697" max="8697" width="13.7109375" style="8" customWidth="1"/>
    <col min="8698" max="8698" width="9.7109375" style="8" customWidth="1"/>
    <col min="8699" max="8699" width="12.7109375" style="8" customWidth="1"/>
    <col min="8700" max="8700" width="4" style="8" customWidth="1"/>
    <col min="8701" max="8701" width="2.85546875" style="8" customWidth="1"/>
    <col min="8702" max="8702" width="13.7109375" style="8" customWidth="1"/>
    <col min="8703" max="8703" width="12.85546875" style="8" bestFit="1" customWidth="1"/>
    <col min="8704" max="8704" width="7.85546875" style="8" customWidth="1"/>
    <col min="8705" max="8712" width="0" style="8" hidden="1" customWidth="1"/>
    <col min="8713" max="8713" width="18.140625" style="8" bestFit="1" customWidth="1"/>
    <col min="8714" max="8949" width="11.42578125" style="8"/>
    <col min="8950" max="8950" width="0" style="8" hidden="1" customWidth="1"/>
    <col min="8951" max="8951" width="11.5703125" style="8" customWidth="1"/>
    <col min="8952" max="8952" width="7.85546875" style="8" customWidth="1"/>
    <col min="8953" max="8953" width="13.7109375" style="8" customWidth="1"/>
    <col min="8954" max="8954" width="9.7109375" style="8" customWidth="1"/>
    <col min="8955" max="8955" width="12.7109375" style="8" customWidth="1"/>
    <col min="8956" max="8956" width="4" style="8" customWidth="1"/>
    <col min="8957" max="8957" width="2.85546875" style="8" customWidth="1"/>
    <col min="8958" max="8958" width="13.7109375" style="8" customWidth="1"/>
    <col min="8959" max="8959" width="12.85546875" style="8" bestFit="1" customWidth="1"/>
    <col min="8960" max="8960" width="7.85546875" style="8" customWidth="1"/>
    <col min="8961" max="8968" width="0" style="8" hidden="1" customWidth="1"/>
    <col min="8969" max="8969" width="18.140625" style="8" bestFit="1" customWidth="1"/>
    <col min="8970" max="9205" width="11.42578125" style="8"/>
    <col min="9206" max="9206" width="0" style="8" hidden="1" customWidth="1"/>
    <col min="9207" max="9207" width="11.5703125" style="8" customWidth="1"/>
    <col min="9208" max="9208" width="7.85546875" style="8" customWidth="1"/>
    <col min="9209" max="9209" width="13.7109375" style="8" customWidth="1"/>
    <col min="9210" max="9210" width="9.7109375" style="8" customWidth="1"/>
    <col min="9211" max="9211" width="12.7109375" style="8" customWidth="1"/>
    <col min="9212" max="9212" width="4" style="8" customWidth="1"/>
    <col min="9213" max="9213" width="2.85546875" style="8" customWidth="1"/>
    <col min="9214" max="9214" width="13.7109375" style="8" customWidth="1"/>
    <col min="9215" max="9215" width="12.85546875" style="8" bestFit="1" customWidth="1"/>
    <col min="9216" max="9216" width="7.85546875" style="8" customWidth="1"/>
    <col min="9217" max="9224" width="0" style="8" hidden="1" customWidth="1"/>
    <col min="9225" max="9225" width="18.140625" style="8" bestFit="1" customWidth="1"/>
    <col min="9226" max="9461" width="11.42578125" style="8"/>
    <col min="9462" max="9462" width="0" style="8" hidden="1" customWidth="1"/>
    <col min="9463" max="9463" width="11.5703125" style="8" customWidth="1"/>
    <col min="9464" max="9464" width="7.85546875" style="8" customWidth="1"/>
    <col min="9465" max="9465" width="13.7109375" style="8" customWidth="1"/>
    <col min="9466" max="9466" width="9.7109375" style="8" customWidth="1"/>
    <col min="9467" max="9467" width="12.7109375" style="8" customWidth="1"/>
    <col min="9468" max="9468" width="4" style="8" customWidth="1"/>
    <col min="9469" max="9469" width="2.85546875" style="8" customWidth="1"/>
    <col min="9470" max="9470" width="13.7109375" style="8" customWidth="1"/>
    <col min="9471" max="9471" width="12.85546875" style="8" bestFit="1" customWidth="1"/>
    <col min="9472" max="9472" width="7.85546875" style="8" customWidth="1"/>
    <col min="9473" max="9480" width="0" style="8" hidden="1" customWidth="1"/>
    <col min="9481" max="9481" width="18.140625" style="8" bestFit="1" customWidth="1"/>
    <col min="9482" max="9717" width="11.42578125" style="8"/>
    <col min="9718" max="9718" width="0" style="8" hidden="1" customWidth="1"/>
    <col min="9719" max="9719" width="11.5703125" style="8" customWidth="1"/>
    <col min="9720" max="9720" width="7.85546875" style="8" customWidth="1"/>
    <col min="9721" max="9721" width="13.7109375" style="8" customWidth="1"/>
    <col min="9722" max="9722" width="9.7109375" style="8" customWidth="1"/>
    <col min="9723" max="9723" width="12.7109375" style="8" customWidth="1"/>
    <col min="9724" max="9724" width="4" style="8" customWidth="1"/>
    <col min="9725" max="9725" width="2.85546875" style="8" customWidth="1"/>
    <col min="9726" max="9726" width="13.7109375" style="8" customWidth="1"/>
    <col min="9727" max="9727" width="12.85546875" style="8" bestFit="1" customWidth="1"/>
    <col min="9728" max="9728" width="7.85546875" style="8" customWidth="1"/>
    <col min="9729" max="9736" width="0" style="8" hidden="1" customWidth="1"/>
    <col min="9737" max="9737" width="18.140625" style="8" bestFit="1" customWidth="1"/>
    <col min="9738" max="9973" width="11.42578125" style="8"/>
    <col min="9974" max="9974" width="0" style="8" hidden="1" customWidth="1"/>
    <col min="9975" max="9975" width="11.5703125" style="8" customWidth="1"/>
    <col min="9976" max="9976" width="7.85546875" style="8" customWidth="1"/>
    <col min="9977" max="9977" width="13.7109375" style="8" customWidth="1"/>
    <col min="9978" max="9978" width="9.7109375" style="8" customWidth="1"/>
    <col min="9979" max="9979" width="12.7109375" style="8" customWidth="1"/>
    <col min="9980" max="9980" width="4" style="8" customWidth="1"/>
    <col min="9981" max="9981" width="2.85546875" style="8" customWidth="1"/>
    <col min="9982" max="9982" width="13.7109375" style="8" customWidth="1"/>
    <col min="9983" max="9983" width="12.85546875" style="8" bestFit="1" customWidth="1"/>
    <col min="9984" max="9984" width="7.85546875" style="8" customWidth="1"/>
    <col min="9985" max="9992" width="0" style="8" hidden="1" customWidth="1"/>
    <col min="9993" max="9993" width="18.140625" style="8" bestFit="1" customWidth="1"/>
    <col min="9994" max="10229" width="11.42578125" style="8"/>
    <col min="10230" max="10230" width="0" style="8" hidden="1" customWidth="1"/>
    <col min="10231" max="10231" width="11.5703125" style="8" customWidth="1"/>
    <col min="10232" max="10232" width="7.85546875" style="8" customWidth="1"/>
    <col min="10233" max="10233" width="13.7109375" style="8" customWidth="1"/>
    <col min="10234" max="10234" width="9.7109375" style="8" customWidth="1"/>
    <col min="10235" max="10235" width="12.7109375" style="8" customWidth="1"/>
    <col min="10236" max="10236" width="4" style="8" customWidth="1"/>
    <col min="10237" max="10237" width="2.85546875" style="8" customWidth="1"/>
    <col min="10238" max="10238" width="13.7109375" style="8" customWidth="1"/>
    <col min="10239" max="10239" width="12.85546875" style="8" bestFit="1" customWidth="1"/>
    <col min="10240" max="10240" width="7.85546875" style="8" customWidth="1"/>
    <col min="10241" max="10248" width="0" style="8" hidden="1" customWidth="1"/>
    <col min="10249" max="10249" width="18.140625" style="8" bestFit="1" customWidth="1"/>
    <col min="10250" max="10485" width="11.42578125" style="8"/>
    <col min="10486" max="10486" width="0" style="8" hidden="1" customWidth="1"/>
    <col min="10487" max="10487" width="11.5703125" style="8" customWidth="1"/>
    <col min="10488" max="10488" width="7.85546875" style="8" customWidth="1"/>
    <col min="10489" max="10489" width="13.7109375" style="8" customWidth="1"/>
    <col min="10490" max="10490" width="9.7109375" style="8" customWidth="1"/>
    <col min="10491" max="10491" width="12.7109375" style="8" customWidth="1"/>
    <col min="10492" max="10492" width="4" style="8" customWidth="1"/>
    <col min="10493" max="10493" width="2.85546875" style="8" customWidth="1"/>
    <col min="10494" max="10494" width="13.7109375" style="8" customWidth="1"/>
    <col min="10495" max="10495" width="12.85546875" style="8" bestFit="1" customWidth="1"/>
    <col min="10496" max="10496" width="7.85546875" style="8" customWidth="1"/>
    <col min="10497" max="10504" width="0" style="8" hidden="1" customWidth="1"/>
    <col min="10505" max="10505" width="18.140625" style="8" bestFit="1" customWidth="1"/>
    <col min="10506" max="10741" width="11.42578125" style="8"/>
    <col min="10742" max="10742" width="0" style="8" hidden="1" customWidth="1"/>
    <col min="10743" max="10743" width="11.5703125" style="8" customWidth="1"/>
    <col min="10744" max="10744" width="7.85546875" style="8" customWidth="1"/>
    <col min="10745" max="10745" width="13.7109375" style="8" customWidth="1"/>
    <col min="10746" max="10746" width="9.7109375" style="8" customWidth="1"/>
    <col min="10747" max="10747" width="12.7109375" style="8" customWidth="1"/>
    <col min="10748" max="10748" width="4" style="8" customWidth="1"/>
    <col min="10749" max="10749" width="2.85546875" style="8" customWidth="1"/>
    <col min="10750" max="10750" width="13.7109375" style="8" customWidth="1"/>
    <col min="10751" max="10751" width="12.85546875" style="8" bestFit="1" customWidth="1"/>
    <col min="10752" max="10752" width="7.85546875" style="8" customWidth="1"/>
    <col min="10753" max="10760" width="0" style="8" hidden="1" customWidth="1"/>
    <col min="10761" max="10761" width="18.140625" style="8" bestFit="1" customWidth="1"/>
    <col min="10762" max="10997" width="11.42578125" style="8"/>
    <col min="10998" max="10998" width="0" style="8" hidden="1" customWidth="1"/>
    <col min="10999" max="10999" width="11.5703125" style="8" customWidth="1"/>
    <col min="11000" max="11000" width="7.85546875" style="8" customWidth="1"/>
    <col min="11001" max="11001" width="13.7109375" style="8" customWidth="1"/>
    <col min="11002" max="11002" width="9.7109375" style="8" customWidth="1"/>
    <col min="11003" max="11003" width="12.7109375" style="8" customWidth="1"/>
    <col min="11004" max="11004" width="4" style="8" customWidth="1"/>
    <col min="11005" max="11005" width="2.85546875" style="8" customWidth="1"/>
    <col min="11006" max="11006" width="13.7109375" style="8" customWidth="1"/>
    <col min="11007" max="11007" width="12.85546875" style="8" bestFit="1" customWidth="1"/>
    <col min="11008" max="11008" width="7.85546875" style="8" customWidth="1"/>
    <col min="11009" max="11016" width="0" style="8" hidden="1" customWidth="1"/>
    <col min="11017" max="11017" width="18.140625" style="8" bestFit="1" customWidth="1"/>
    <col min="11018" max="11253" width="11.42578125" style="8"/>
    <col min="11254" max="11254" width="0" style="8" hidden="1" customWidth="1"/>
    <col min="11255" max="11255" width="11.5703125" style="8" customWidth="1"/>
    <col min="11256" max="11256" width="7.85546875" style="8" customWidth="1"/>
    <col min="11257" max="11257" width="13.7109375" style="8" customWidth="1"/>
    <col min="11258" max="11258" width="9.7109375" style="8" customWidth="1"/>
    <col min="11259" max="11259" width="12.7109375" style="8" customWidth="1"/>
    <col min="11260" max="11260" width="4" style="8" customWidth="1"/>
    <col min="11261" max="11261" width="2.85546875" style="8" customWidth="1"/>
    <col min="11262" max="11262" width="13.7109375" style="8" customWidth="1"/>
    <col min="11263" max="11263" width="12.85546875" style="8" bestFit="1" customWidth="1"/>
    <col min="11264" max="11264" width="7.85546875" style="8" customWidth="1"/>
    <col min="11265" max="11272" width="0" style="8" hidden="1" customWidth="1"/>
    <col min="11273" max="11273" width="18.140625" style="8" bestFit="1" customWidth="1"/>
    <col min="11274" max="11509" width="11.42578125" style="8"/>
    <col min="11510" max="11510" width="0" style="8" hidden="1" customWidth="1"/>
    <col min="11511" max="11511" width="11.5703125" style="8" customWidth="1"/>
    <col min="11512" max="11512" width="7.85546875" style="8" customWidth="1"/>
    <col min="11513" max="11513" width="13.7109375" style="8" customWidth="1"/>
    <col min="11514" max="11514" width="9.7109375" style="8" customWidth="1"/>
    <col min="11515" max="11515" width="12.7109375" style="8" customWidth="1"/>
    <col min="11516" max="11516" width="4" style="8" customWidth="1"/>
    <col min="11517" max="11517" width="2.85546875" style="8" customWidth="1"/>
    <col min="11518" max="11518" width="13.7109375" style="8" customWidth="1"/>
    <col min="11519" max="11519" width="12.85546875" style="8" bestFit="1" customWidth="1"/>
    <col min="11520" max="11520" width="7.85546875" style="8" customWidth="1"/>
    <col min="11521" max="11528" width="0" style="8" hidden="1" customWidth="1"/>
    <col min="11529" max="11529" width="18.140625" style="8" bestFit="1" customWidth="1"/>
    <col min="11530" max="11765" width="11.42578125" style="8"/>
    <col min="11766" max="11766" width="0" style="8" hidden="1" customWidth="1"/>
    <col min="11767" max="11767" width="11.5703125" style="8" customWidth="1"/>
    <col min="11768" max="11768" width="7.85546875" style="8" customWidth="1"/>
    <col min="11769" max="11769" width="13.7109375" style="8" customWidth="1"/>
    <col min="11770" max="11770" width="9.7109375" style="8" customWidth="1"/>
    <col min="11771" max="11771" width="12.7109375" style="8" customWidth="1"/>
    <col min="11772" max="11772" width="4" style="8" customWidth="1"/>
    <col min="11773" max="11773" width="2.85546875" style="8" customWidth="1"/>
    <col min="11774" max="11774" width="13.7109375" style="8" customWidth="1"/>
    <col min="11775" max="11775" width="12.85546875" style="8" bestFit="1" customWidth="1"/>
    <col min="11776" max="11776" width="7.85546875" style="8" customWidth="1"/>
    <col min="11777" max="11784" width="0" style="8" hidden="1" customWidth="1"/>
    <col min="11785" max="11785" width="18.140625" style="8" bestFit="1" customWidth="1"/>
    <col min="11786" max="12021" width="11.42578125" style="8"/>
    <col min="12022" max="12022" width="0" style="8" hidden="1" customWidth="1"/>
    <col min="12023" max="12023" width="11.5703125" style="8" customWidth="1"/>
    <col min="12024" max="12024" width="7.85546875" style="8" customWidth="1"/>
    <col min="12025" max="12025" width="13.7109375" style="8" customWidth="1"/>
    <col min="12026" max="12026" width="9.7109375" style="8" customWidth="1"/>
    <col min="12027" max="12027" width="12.7109375" style="8" customWidth="1"/>
    <col min="12028" max="12028" width="4" style="8" customWidth="1"/>
    <col min="12029" max="12029" width="2.85546875" style="8" customWidth="1"/>
    <col min="12030" max="12030" width="13.7109375" style="8" customWidth="1"/>
    <col min="12031" max="12031" width="12.85546875" style="8" bestFit="1" customWidth="1"/>
    <col min="12032" max="12032" width="7.85546875" style="8" customWidth="1"/>
    <col min="12033" max="12040" width="0" style="8" hidden="1" customWidth="1"/>
    <col min="12041" max="12041" width="18.140625" style="8" bestFit="1" customWidth="1"/>
    <col min="12042" max="12277" width="11.42578125" style="8"/>
    <col min="12278" max="12278" width="0" style="8" hidden="1" customWidth="1"/>
    <col min="12279" max="12279" width="11.5703125" style="8" customWidth="1"/>
    <col min="12280" max="12280" width="7.85546875" style="8" customWidth="1"/>
    <col min="12281" max="12281" width="13.7109375" style="8" customWidth="1"/>
    <col min="12282" max="12282" width="9.7109375" style="8" customWidth="1"/>
    <col min="12283" max="12283" width="12.7109375" style="8" customWidth="1"/>
    <col min="12284" max="12284" width="4" style="8" customWidth="1"/>
    <col min="12285" max="12285" width="2.85546875" style="8" customWidth="1"/>
    <col min="12286" max="12286" width="13.7109375" style="8" customWidth="1"/>
    <col min="12287" max="12287" width="12.85546875" style="8" bestFit="1" customWidth="1"/>
    <col min="12288" max="12288" width="7.85546875" style="8" customWidth="1"/>
    <col min="12289" max="12296" width="0" style="8" hidden="1" customWidth="1"/>
    <col min="12297" max="12297" width="18.140625" style="8" bestFit="1" customWidth="1"/>
    <col min="12298" max="12533" width="11.42578125" style="8"/>
    <col min="12534" max="12534" width="0" style="8" hidden="1" customWidth="1"/>
    <col min="12535" max="12535" width="11.5703125" style="8" customWidth="1"/>
    <col min="12536" max="12536" width="7.85546875" style="8" customWidth="1"/>
    <col min="12537" max="12537" width="13.7109375" style="8" customWidth="1"/>
    <col min="12538" max="12538" width="9.7109375" style="8" customWidth="1"/>
    <col min="12539" max="12539" width="12.7109375" style="8" customWidth="1"/>
    <col min="12540" max="12540" width="4" style="8" customWidth="1"/>
    <col min="12541" max="12541" width="2.85546875" style="8" customWidth="1"/>
    <col min="12542" max="12542" width="13.7109375" style="8" customWidth="1"/>
    <col min="12543" max="12543" width="12.85546875" style="8" bestFit="1" customWidth="1"/>
    <col min="12544" max="12544" width="7.85546875" style="8" customWidth="1"/>
    <col min="12545" max="12552" width="0" style="8" hidden="1" customWidth="1"/>
    <col min="12553" max="12553" width="18.140625" style="8" bestFit="1" customWidth="1"/>
    <col min="12554" max="12789" width="11.42578125" style="8"/>
    <col min="12790" max="12790" width="0" style="8" hidden="1" customWidth="1"/>
    <col min="12791" max="12791" width="11.5703125" style="8" customWidth="1"/>
    <col min="12792" max="12792" width="7.85546875" style="8" customWidth="1"/>
    <col min="12793" max="12793" width="13.7109375" style="8" customWidth="1"/>
    <col min="12794" max="12794" width="9.7109375" style="8" customWidth="1"/>
    <col min="12795" max="12795" width="12.7109375" style="8" customWidth="1"/>
    <col min="12796" max="12796" width="4" style="8" customWidth="1"/>
    <col min="12797" max="12797" width="2.85546875" style="8" customWidth="1"/>
    <col min="12798" max="12798" width="13.7109375" style="8" customWidth="1"/>
    <col min="12799" max="12799" width="12.85546875" style="8" bestFit="1" customWidth="1"/>
    <col min="12800" max="12800" width="7.85546875" style="8" customWidth="1"/>
    <col min="12801" max="12808" width="0" style="8" hidden="1" customWidth="1"/>
    <col min="12809" max="12809" width="18.140625" style="8" bestFit="1" customWidth="1"/>
    <col min="12810" max="13045" width="11.42578125" style="8"/>
    <col min="13046" max="13046" width="0" style="8" hidden="1" customWidth="1"/>
    <col min="13047" max="13047" width="11.5703125" style="8" customWidth="1"/>
    <col min="13048" max="13048" width="7.85546875" style="8" customWidth="1"/>
    <col min="13049" max="13049" width="13.7109375" style="8" customWidth="1"/>
    <col min="13050" max="13050" width="9.7109375" style="8" customWidth="1"/>
    <col min="13051" max="13051" width="12.7109375" style="8" customWidth="1"/>
    <col min="13052" max="13052" width="4" style="8" customWidth="1"/>
    <col min="13053" max="13053" width="2.85546875" style="8" customWidth="1"/>
    <col min="13054" max="13054" width="13.7109375" style="8" customWidth="1"/>
    <col min="13055" max="13055" width="12.85546875" style="8" bestFit="1" customWidth="1"/>
    <col min="13056" max="13056" width="7.85546875" style="8" customWidth="1"/>
    <col min="13057" max="13064" width="0" style="8" hidden="1" customWidth="1"/>
    <col min="13065" max="13065" width="18.140625" style="8" bestFit="1" customWidth="1"/>
    <col min="13066" max="13301" width="11.42578125" style="8"/>
    <col min="13302" max="13302" width="0" style="8" hidden="1" customWidth="1"/>
    <col min="13303" max="13303" width="11.5703125" style="8" customWidth="1"/>
    <col min="13304" max="13304" width="7.85546875" style="8" customWidth="1"/>
    <col min="13305" max="13305" width="13.7109375" style="8" customWidth="1"/>
    <col min="13306" max="13306" width="9.7109375" style="8" customWidth="1"/>
    <col min="13307" max="13307" width="12.7109375" style="8" customWidth="1"/>
    <col min="13308" max="13308" width="4" style="8" customWidth="1"/>
    <col min="13309" max="13309" width="2.85546875" style="8" customWidth="1"/>
    <col min="13310" max="13310" width="13.7109375" style="8" customWidth="1"/>
    <col min="13311" max="13311" width="12.85546875" style="8" bestFit="1" customWidth="1"/>
    <col min="13312" max="13312" width="7.85546875" style="8" customWidth="1"/>
    <col min="13313" max="13320" width="0" style="8" hidden="1" customWidth="1"/>
    <col min="13321" max="13321" width="18.140625" style="8" bestFit="1" customWidth="1"/>
    <col min="13322" max="13557" width="11.42578125" style="8"/>
    <col min="13558" max="13558" width="0" style="8" hidden="1" customWidth="1"/>
    <col min="13559" max="13559" width="11.5703125" style="8" customWidth="1"/>
    <col min="13560" max="13560" width="7.85546875" style="8" customWidth="1"/>
    <col min="13561" max="13561" width="13.7109375" style="8" customWidth="1"/>
    <col min="13562" max="13562" width="9.7109375" style="8" customWidth="1"/>
    <col min="13563" max="13563" width="12.7109375" style="8" customWidth="1"/>
    <col min="13564" max="13564" width="4" style="8" customWidth="1"/>
    <col min="13565" max="13565" width="2.85546875" style="8" customWidth="1"/>
    <col min="13566" max="13566" width="13.7109375" style="8" customWidth="1"/>
    <col min="13567" max="13567" width="12.85546875" style="8" bestFit="1" customWidth="1"/>
    <col min="13568" max="13568" width="7.85546875" style="8" customWidth="1"/>
    <col min="13569" max="13576" width="0" style="8" hidden="1" customWidth="1"/>
    <col min="13577" max="13577" width="18.140625" style="8" bestFit="1" customWidth="1"/>
    <col min="13578" max="13813" width="11.42578125" style="8"/>
    <col min="13814" max="13814" width="0" style="8" hidden="1" customWidth="1"/>
    <col min="13815" max="13815" width="11.5703125" style="8" customWidth="1"/>
    <col min="13816" max="13816" width="7.85546875" style="8" customWidth="1"/>
    <col min="13817" max="13817" width="13.7109375" style="8" customWidth="1"/>
    <col min="13818" max="13818" width="9.7109375" style="8" customWidth="1"/>
    <col min="13819" max="13819" width="12.7109375" style="8" customWidth="1"/>
    <col min="13820" max="13820" width="4" style="8" customWidth="1"/>
    <col min="13821" max="13821" width="2.85546875" style="8" customWidth="1"/>
    <col min="13822" max="13822" width="13.7109375" style="8" customWidth="1"/>
    <col min="13823" max="13823" width="12.85546875" style="8" bestFit="1" customWidth="1"/>
    <col min="13824" max="13824" width="7.85546875" style="8" customWidth="1"/>
    <col min="13825" max="13832" width="0" style="8" hidden="1" customWidth="1"/>
    <col min="13833" max="13833" width="18.140625" style="8" bestFit="1" customWidth="1"/>
    <col min="13834" max="14069" width="11.42578125" style="8"/>
    <col min="14070" max="14070" width="0" style="8" hidden="1" customWidth="1"/>
    <col min="14071" max="14071" width="11.5703125" style="8" customWidth="1"/>
    <col min="14072" max="14072" width="7.85546875" style="8" customWidth="1"/>
    <col min="14073" max="14073" width="13.7109375" style="8" customWidth="1"/>
    <col min="14074" max="14074" width="9.7109375" style="8" customWidth="1"/>
    <col min="14075" max="14075" width="12.7109375" style="8" customWidth="1"/>
    <col min="14076" max="14076" width="4" style="8" customWidth="1"/>
    <col min="14077" max="14077" width="2.85546875" style="8" customWidth="1"/>
    <col min="14078" max="14078" width="13.7109375" style="8" customWidth="1"/>
    <col min="14079" max="14079" width="12.85546875" style="8" bestFit="1" customWidth="1"/>
    <col min="14080" max="14080" width="7.85546875" style="8" customWidth="1"/>
    <col min="14081" max="14088" width="0" style="8" hidden="1" customWidth="1"/>
    <col min="14089" max="14089" width="18.140625" style="8" bestFit="1" customWidth="1"/>
    <col min="14090" max="14325" width="11.42578125" style="8"/>
    <col min="14326" max="14326" width="0" style="8" hidden="1" customWidth="1"/>
    <col min="14327" max="14327" width="11.5703125" style="8" customWidth="1"/>
    <col min="14328" max="14328" width="7.85546875" style="8" customWidth="1"/>
    <col min="14329" max="14329" width="13.7109375" style="8" customWidth="1"/>
    <col min="14330" max="14330" width="9.7109375" style="8" customWidth="1"/>
    <col min="14331" max="14331" width="12.7109375" style="8" customWidth="1"/>
    <col min="14332" max="14332" width="4" style="8" customWidth="1"/>
    <col min="14333" max="14333" width="2.85546875" style="8" customWidth="1"/>
    <col min="14334" max="14334" width="13.7109375" style="8" customWidth="1"/>
    <col min="14335" max="14335" width="12.85546875" style="8" bestFit="1" customWidth="1"/>
    <col min="14336" max="14336" width="7.85546875" style="8" customWidth="1"/>
    <col min="14337" max="14344" width="0" style="8" hidden="1" customWidth="1"/>
    <col min="14345" max="14345" width="18.140625" style="8" bestFit="1" customWidth="1"/>
    <col min="14346" max="14581" width="11.42578125" style="8"/>
    <col min="14582" max="14582" width="0" style="8" hidden="1" customWidth="1"/>
    <col min="14583" max="14583" width="11.5703125" style="8" customWidth="1"/>
    <col min="14584" max="14584" width="7.85546875" style="8" customWidth="1"/>
    <col min="14585" max="14585" width="13.7109375" style="8" customWidth="1"/>
    <col min="14586" max="14586" width="9.7109375" style="8" customWidth="1"/>
    <col min="14587" max="14587" width="12.7109375" style="8" customWidth="1"/>
    <col min="14588" max="14588" width="4" style="8" customWidth="1"/>
    <col min="14589" max="14589" width="2.85546875" style="8" customWidth="1"/>
    <col min="14590" max="14590" width="13.7109375" style="8" customWidth="1"/>
    <col min="14591" max="14591" width="12.85546875" style="8" bestFit="1" customWidth="1"/>
    <col min="14592" max="14592" width="7.85546875" style="8" customWidth="1"/>
    <col min="14593" max="14600" width="0" style="8" hidden="1" customWidth="1"/>
    <col min="14601" max="14601" width="18.140625" style="8" bestFit="1" customWidth="1"/>
    <col min="14602" max="14837" width="11.42578125" style="8"/>
    <col min="14838" max="14838" width="0" style="8" hidden="1" customWidth="1"/>
    <col min="14839" max="14839" width="11.5703125" style="8" customWidth="1"/>
    <col min="14840" max="14840" width="7.85546875" style="8" customWidth="1"/>
    <col min="14841" max="14841" width="13.7109375" style="8" customWidth="1"/>
    <col min="14842" max="14842" width="9.7109375" style="8" customWidth="1"/>
    <col min="14843" max="14843" width="12.7109375" style="8" customWidth="1"/>
    <col min="14844" max="14844" width="4" style="8" customWidth="1"/>
    <col min="14845" max="14845" width="2.85546875" style="8" customWidth="1"/>
    <col min="14846" max="14846" width="13.7109375" style="8" customWidth="1"/>
    <col min="14847" max="14847" width="12.85546875" style="8" bestFit="1" customWidth="1"/>
    <col min="14848" max="14848" width="7.85546875" style="8" customWidth="1"/>
    <col min="14849" max="14856" width="0" style="8" hidden="1" customWidth="1"/>
    <col min="14857" max="14857" width="18.140625" style="8" bestFit="1" customWidth="1"/>
    <col min="14858" max="15093" width="11.42578125" style="8"/>
    <col min="15094" max="15094" width="0" style="8" hidden="1" customWidth="1"/>
    <col min="15095" max="15095" width="11.5703125" style="8" customWidth="1"/>
    <col min="15096" max="15096" width="7.85546875" style="8" customWidth="1"/>
    <col min="15097" max="15097" width="13.7109375" style="8" customWidth="1"/>
    <col min="15098" max="15098" width="9.7109375" style="8" customWidth="1"/>
    <col min="15099" max="15099" width="12.7109375" style="8" customWidth="1"/>
    <col min="15100" max="15100" width="4" style="8" customWidth="1"/>
    <col min="15101" max="15101" width="2.85546875" style="8" customWidth="1"/>
    <col min="15102" max="15102" width="13.7109375" style="8" customWidth="1"/>
    <col min="15103" max="15103" width="12.85546875" style="8" bestFit="1" customWidth="1"/>
    <col min="15104" max="15104" width="7.85546875" style="8" customWidth="1"/>
    <col min="15105" max="15112" width="0" style="8" hidden="1" customWidth="1"/>
    <col min="15113" max="15113" width="18.140625" style="8" bestFit="1" customWidth="1"/>
    <col min="15114" max="15349" width="11.42578125" style="8"/>
    <col min="15350" max="15350" width="0" style="8" hidden="1" customWidth="1"/>
    <col min="15351" max="15351" width="11.5703125" style="8" customWidth="1"/>
    <col min="15352" max="15352" width="7.85546875" style="8" customWidth="1"/>
    <col min="15353" max="15353" width="13.7109375" style="8" customWidth="1"/>
    <col min="15354" max="15354" width="9.7109375" style="8" customWidth="1"/>
    <col min="15355" max="15355" width="12.7109375" style="8" customWidth="1"/>
    <col min="15356" max="15356" width="4" style="8" customWidth="1"/>
    <col min="15357" max="15357" width="2.85546875" style="8" customWidth="1"/>
    <col min="15358" max="15358" width="13.7109375" style="8" customWidth="1"/>
    <col min="15359" max="15359" width="12.85546875" style="8" bestFit="1" customWidth="1"/>
    <col min="15360" max="15360" width="7.85546875" style="8" customWidth="1"/>
    <col min="15361" max="15368" width="0" style="8" hidden="1" customWidth="1"/>
    <col min="15369" max="15369" width="18.140625" style="8" bestFit="1" customWidth="1"/>
    <col min="15370" max="15605" width="11.42578125" style="8"/>
    <col min="15606" max="15606" width="0" style="8" hidden="1" customWidth="1"/>
    <col min="15607" max="15607" width="11.5703125" style="8" customWidth="1"/>
    <col min="15608" max="15608" width="7.85546875" style="8" customWidth="1"/>
    <col min="15609" max="15609" width="13.7109375" style="8" customWidth="1"/>
    <col min="15610" max="15610" width="9.7109375" style="8" customWidth="1"/>
    <col min="15611" max="15611" width="12.7109375" style="8" customWidth="1"/>
    <col min="15612" max="15612" width="4" style="8" customWidth="1"/>
    <col min="15613" max="15613" width="2.85546875" style="8" customWidth="1"/>
    <col min="15614" max="15614" width="13.7109375" style="8" customWidth="1"/>
    <col min="15615" max="15615" width="12.85546875" style="8" bestFit="1" customWidth="1"/>
    <col min="15616" max="15616" width="7.85546875" style="8" customWidth="1"/>
    <col min="15617" max="15624" width="0" style="8" hidden="1" customWidth="1"/>
    <col min="15625" max="15625" width="18.140625" style="8" bestFit="1" customWidth="1"/>
    <col min="15626" max="15861" width="11.42578125" style="8"/>
    <col min="15862" max="15862" width="0" style="8" hidden="1" customWidth="1"/>
    <col min="15863" max="15863" width="11.5703125" style="8" customWidth="1"/>
    <col min="15864" max="15864" width="7.85546875" style="8" customWidth="1"/>
    <col min="15865" max="15865" width="13.7109375" style="8" customWidth="1"/>
    <col min="15866" max="15866" width="9.7109375" style="8" customWidth="1"/>
    <col min="15867" max="15867" width="12.7109375" style="8" customWidth="1"/>
    <col min="15868" max="15868" width="4" style="8" customWidth="1"/>
    <col min="15869" max="15869" width="2.85546875" style="8" customWidth="1"/>
    <col min="15870" max="15870" width="13.7109375" style="8" customWidth="1"/>
    <col min="15871" max="15871" width="12.85546875" style="8" bestFit="1" customWidth="1"/>
    <col min="15872" max="15872" width="7.85546875" style="8" customWidth="1"/>
    <col min="15873" max="15880" width="0" style="8" hidden="1" customWidth="1"/>
    <col min="15881" max="15881" width="18.140625" style="8" bestFit="1" customWidth="1"/>
    <col min="15882" max="16117" width="11.42578125" style="8"/>
    <col min="16118" max="16118" width="0" style="8" hidden="1" customWidth="1"/>
    <col min="16119" max="16119" width="11.5703125" style="8" customWidth="1"/>
    <col min="16120" max="16120" width="7.85546875" style="8" customWidth="1"/>
    <col min="16121" max="16121" width="13.7109375" style="8" customWidth="1"/>
    <col min="16122" max="16122" width="9.7109375" style="8" customWidth="1"/>
    <col min="16123" max="16123" width="12.7109375" style="8" customWidth="1"/>
    <col min="16124" max="16124" width="4" style="8" customWidth="1"/>
    <col min="16125" max="16125" width="2.85546875" style="8" customWidth="1"/>
    <col min="16126" max="16126" width="13.7109375" style="8" customWidth="1"/>
    <col min="16127" max="16127" width="12.85546875" style="8" bestFit="1" customWidth="1"/>
    <col min="16128" max="16128" width="7.85546875" style="8" customWidth="1"/>
    <col min="16129" max="16136" width="0" style="8" hidden="1" customWidth="1"/>
    <col min="16137" max="16137" width="18.140625" style="8" bestFit="1" customWidth="1"/>
    <col min="16138" max="16384" width="11.42578125" style="8"/>
  </cols>
  <sheetData>
    <row r="1" spans="1:5" customFormat="1" ht="34.5" customHeight="1" x14ac:dyDescent="0.25">
      <c r="A1" s="373" t="s">
        <v>115</v>
      </c>
      <c r="B1" s="373"/>
      <c r="C1" s="373"/>
      <c r="D1" s="373"/>
      <c r="E1" s="373"/>
    </row>
    <row r="2" spans="1:5" customFormat="1" ht="90.75" customHeight="1" x14ac:dyDescent="0.25">
      <c r="A2" s="22" t="s">
        <v>116</v>
      </c>
      <c r="B2" s="378" t="s">
        <v>597</v>
      </c>
      <c r="C2" s="378"/>
      <c r="D2" s="378"/>
      <c r="E2" s="378"/>
    </row>
    <row r="3" spans="1:5" customFormat="1" ht="26.25" customHeight="1" x14ac:dyDescent="0.25">
      <c r="A3" s="22" t="s">
        <v>118</v>
      </c>
      <c r="B3" s="414" t="s">
        <v>599</v>
      </c>
      <c r="C3" s="414"/>
      <c r="D3" s="414"/>
      <c r="E3" s="414"/>
    </row>
    <row r="4" spans="1:5" customFormat="1" ht="26.25" customHeight="1" x14ac:dyDescent="0.25">
      <c r="A4" s="22" t="s">
        <v>117</v>
      </c>
      <c r="B4" s="414" t="s">
        <v>568</v>
      </c>
      <c r="C4" s="414"/>
      <c r="D4" s="414"/>
      <c r="E4" s="414"/>
    </row>
    <row r="5" spans="1:5" customFormat="1" ht="26.25" customHeight="1" x14ac:dyDescent="0.25">
      <c r="A5" s="479" t="s">
        <v>598</v>
      </c>
      <c r="B5" s="480"/>
      <c r="C5" s="480"/>
      <c r="D5" s="480"/>
      <c r="E5" s="480"/>
    </row>
    <row r="6" spans="1:5" s="68" customFormat="1" ht="54.75" customHeight="1" x14ac:dyDescent="0.25">
      <c r="A6" s="474" t="s">
        <v>311</v>
      </c>
      <c r="B6" s="475"/>
      <c r="C6" s="475"/>
      <c r="D6" s="475"/>
      <c r="E6" s="475"/>
    </row>
    <row r="7" spans="1:5" s="20" customFormat="1" ht="100.5" customHeight="1" x14ac:dyDescent="0.25">
      <c r="A7" s="121" t="s">
        <v>119</v>
      </c>
      <c r="B7" s="121" t="s">
        <v>121</v>
      </c>
      <c r="C7" s="121" t="s">
        <v>273</v>
      </c>
      <c r="D7" s="122" t="s">
        <v>292</v>
      </c>
      <c r="E7" s="122" t="s">
        <v>312</v>
      </c>
    </row>
    <row r="8" spans="1:5" s="20" customFormat="1" ht="23.25" x14ac:dyDescent="0.25">
      <c r="A8" s="69">
        <v>1</v>
      </c>
      <c r="B8" s="69" t="s">
        <v>578</v>
      </c>
      <c r="C8" s="118" t="s">
        <v>339</v>
      </c>
      <c r="D8" s="117" t="s">
        <v>338</v>
      </c>
      <c r="E8" s="194">
        <v>19.4986</v>
      </c>
    </row>
    <row r="9" spans="1:5" s="20" customFormat="1" ht="23.25" x14ac:dyDescent="0.25">
      <c r="A9" s="69">
        <v>2</v>
      </c>
      <c r="B9" s="69" t="s">
        <v>573</v>
      </c>
      <c r="C9" s="118" t="s">
        <v>333</v>
      </c>
      <c r="D9" s="117" t="s">
        <v>276</v>
      </c>
      <c r="E9" s="194">
        <v>20592.088400000001</v>
      </c>
    </row>
    <row r="10" spans="1:5" s="20" customFormat="1" ht="23.25" x14ac:dyDescent="0.25">
      <c r="A10" s="69">
        <v>3</v>
      </c>
      <c r="B10" s="69" t="s">
        <v>574</v>
      </c>
      <c r="C10" s="118" t="s">
        <v>334</v>
      </c>
      <c r="D10" s="117" t="s">
        <v>276</v>
      </c>
      <c r="E10" s="194">
        <v>7218.3581000000004</v>
      </c>
    </row>
    <row r="11" spans="1:5" s="20" customFormat="1" ht="23.25" x14ac:dyDescent="0.25">
      <c r="A11" s="69">
        <v>4</v>
      </c>
      <c r="B11" s="69" t="s">
        <v>575</v>
      </c>
      <c r="C11" s="118" t="s">
        <v>335</v>
      </c>
      <c r="D11" s="117" t="s">
        <v>276</v>
      </c>
      <c r="E11" s="194">
        <v>4587.2142000000003</v>
      </c>
    </row>
    <row r="12" spans="1:5" s="20" customFormat="1" ht="23.25" x14ac:dyDescent="0.25">
      <c r="A12" s="69">
        <v>5</v>
      </c>
      <c r="B12" s="69" t="s">
        <v>576</v>
      </c>
      <c r="C12" s="118" t="s">
        <v>336</v>
      </c>
      <c r="D12" s="117" t="s">
        <v>276</v>
      </c>
      <c r="E12" s="194">
        <v>5776.9138000000003</v>
      </c>
    </row>
    <row r="13" spans="1:5" s="20" customFormat="1" ht="23.25" x14ac:dyDescent="0.25">
      <c r="A13" s="69">
        <v>6</v>
      </c>
      <c r="B13" s="69" t="s">
        <v>577</v>
      </c>
      <c r="C13" s="118" t="s">
        <v>337</v>
      </c>
      <c r="D13" s="117" t="s">
        <v>338</v>
      </c>
      <c r="E13" s="194">
        <v>24.645399999999999</v>
      </c>
    </row>
    <row r="14" spans="1:5" s="20" customFormat="1" ht="23.25" x14ac:dyDescent="0.25">
      <c r="A14" s="69">
        <v>7</v>
      </c>
      <c r="B14" s="69" t="s">
        <v>580</v>
      </c>
      <c r="C14" s="118" t="s">
        <v>343</v>
      </c>
      <c r="D14" s="117" t="s">
        <v>338</v>
      </c>
      <c r="E14" s="194">
        <v>24.441700000000001</v>
      </c>
    </row>
    <row r="15" spans="1:5" s="20" customFormat="1" ht="23.25" x14ac:dyDescent="0.25">
      <c r="A15" s="69">
        <v>8</v>
      </c>
      <c r="B15" s="69" t="s">
        <v>579</v>
      </c>
      <c r="C15" s="118" t="s">
        <v>340</v>
      </c>
      <c r="D15" s="117" t="s">
        <v>338</v>
      </c>
      <c r="E15" s="194">
        <v>26.6142</v>
      </c>
    </row>
    <row r="16" spans="1:5" s="20" customFormat="1" ht="23.25" x14ac:dyDescent="0.25">
      <c r="A16" s="69">
        <v>9</v>
      </c>
      <c r="B16" s="69" t="s">
        <v>581</v>
      </c>
      <c r="C16" s="118" t="s">
        <v>344</v>
      </c>
      <c r="D16" s="117" t="s">
        <v>338</v>
      </c>
      <c r="E16" s="194">
        <v>30.135000000000002</v>
      </c>
    </row>
    <row r="17" spans="1:16137" ht="18" x14ac:dyDescent="0.25">
      <c r="A17" s="38"/>
      <c r="B17" s="38"/>
      <c r="C17" s="38"/>
      <c r="D17" s="38"/>
      <c r="E17" s="38"/>
      <c r="I17" s="8" t="e">
        <f>ROUND((((1+#REF!/100+#REF!/100+#REF!/100)*(1+#REF!/100)*(1+#REF!/100)/(1-#REF!/100))-1)*100,2)</f>
        <v>#REF!</v>
      </c>
    </row>
    <row r="18" spans="1:16137" ht="27" customHeight="1" x14ac:dyDescent="0.25">
      <c r="A18" s="476" t="e">
        <f>#REF!</f>
        <v>#REF!</v>
      </c>
      <c r="B18" s="477"/>
      <c r="C18" s="477"/>
      <c r="D18" s="477"/>
      <c r="E18" s="478"/>
    </row>
    <row r="19" spans="1:16137" s="40" customFormat="1" ht="12" customHeight="1" x14ac:dyDescent="0.25"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  <c r="ALY19" s="8"/>
      <c r="ALZ19" s="8"/>
      <c r="AMA19" s="8"/>
      <c r="AMB19" s="8"/>
      <c r="AMC19" s="8"/>
      <c r="AMD19" s="8"/>
      <c r="AME19" s="8"/>
      <c r="AMF19" s="8"/>
      <c r="AMG19" s="8"/>
      <c r="AMH19" s="8"/>
      <c r="AMI19" s="8"/>
      <c r="AMJ19" s="8"/>
      <c r="AMK19" s="8"/>
      <c r="AML19" s="8"/>
      <c r="AMM19" s="8"/>
      <c r="AMN19" s="8"/>
      <c r="AMO19" s="8"/>
      <c r="AMP19" s="8"/>
      <c r="AMQ19" s="8"/>
      <c r="AMR19" s="8"/>
      <c r="AMS19" s="8"/>
      <c r="AMT19" s="8"/>
      <c r="AMU19" s="8"/>
      <c r="AMV19" s="8"/>
      <c r="AMW19" s="8"/>
      <c r="AMX19" s="8"/>
      <c r="AMY19" s="8"/>
      <c r="AMZ19" s="8"/>
      <c r="ANA19" s="8"/>
      <c r="ANB19" s="8"/>
      <c r="ANC19" s="8"/>
      <c r="AND19" s="8"/>
      <c r="ANE19" s="8"/>
      <c r="ANF19" s="8"/>
      <c r="ANG19" s="8"/>
      <c r="ANH19" s="8"/>
      <c r="ANI19" s="8"/>
      <c r="ANJ19" s="8"/>
      <c r="ANK19" s="8"/>
      <c r="ANL19" s="8"/>
      <c r="ANM19" s="8"/>
      <c r="ANN19" s="8"/>
      <c r="ANO19" s="8"/>
      <c r="ANP19" s="8"/>
      <c r="ANQ19" s="8"/>
      <c r="ANR19" s="8"/>
      <c r="ANS19" s="8"/>
      <c r="ANT19" s="8"/>
      <c r="ANU19" s="8"/>
      <c r="ANV19" s="8"/>
      <c r="ANW19" s="8"/>
      <c r="ANX19" s="8"/>
      <c r="ANY19" s="8"/>
      <c r="ANZ19" s="8"/>
      <c r="AOA19" s="8"/>
      <c r="AOB19" s="8"/>
      <c r="AOC19" s="8"/>
      <c r="AOD19" s="8"/>
      <c r="AOE19" s="8"/>
      <c r="AOF19" s="8"/>
      <c r="AOG19" s="8"/>
      <c r="AOH19" s="8"/>
      <c r="AOI19" s="8"/>
      <c r="AOJ19" s="8"/>
      <c r="AOK19" s="8"/>
      <c r="AOL19" s="8"/>
      <c r="AOM19" s="8"/>
      <c r="AON19" s="8"/>
      <c r="AOO19" s="8"/>
      <c r="AOP19" s="8"/>
      <c r="AOQ19" s="8"/>
      <c r="AOR19" s="8"/>
      <c r="AOS19" s="8"/>
      <c r="AOT19" s="8"/>
      <c r="AOU19" s="8"/>
      <c r="AOV19" s="8"/>
      <c r="AOW19" s="8"/>
      <c r="AOX19" s="8"/>
      <c r="AOY19" s="8"/>
      <c r="AOZ19" s="8"/>
      <c r="APA19" s="8"/>
      <c r="APB19" s="8"/>
      <c r="APC19" s="8"/>
      <c r="APD19" s="8"/>
      <c r="APE19" s="8"/>
      <c r="APF19" s="8"/>
      <c r="APG19" s="8"/>
      <c r="APH19" s="8"/>
      <c r="API19" s="8"/>
      <c r="APJ19" s="8"/>
      <c r="APK19" s="8"/>
      <c r="APL19" s="8"/>
      <c r="APM19" s="8"/>
      <c r="APN19" s="8"/>
      <c r="APO19" s="8"/>
      <c r="APP19" s="8"/>
      <c r="APQ19" s="8"/>
      <c r="APR19" s="8"/>
      <c r="APS19" s="8"/>
      <c r="APT19" s="8"/>
      <c r="APU19" s="8"/>
      <c r="APV19" s="8"/>
      <c r="APW19" s="8"/>
      <c r="APX19" s="8"/>
      <c r="APY19" s="8"/>
      <c r="APZ19" s="8"/>
      <c r="AQA19" s="8"/>
      <c r="AQB19" s="8"/>
      <c r="AQC19" s="8"/>
      <c r="AQD19" s="8"/>
      <c r="AQE19" s="8"/>
      <c r="AQF19" s="8"/>
      <c r="AQG19" s="8"/>
      <c r="AQH19" s="8"/>
      <c r="AQI19" s="8"/>
      <c r="AQJ19" s="8"/>
      <c r="AQK19" s="8"/>
      <c r="AQL19" s="8"/>
      <c r="AQM19" s="8"/>
      <c r="AQN19" s="8"/>
      <c r="AQO19" s="8"/>
      <c r="AQP19" s="8"/>
      <c r="AQQ19" s="8"/>
      <c r="AQR19" s="8"/>
      <c r="AQS19" s="8"/>
      <c r="AQT19" s="8"/>
      <c r="AQU19" s="8"/>
      <c r="AQV19" s="8"/>
      <c r="AQW19" s="8"/>
      <c r="AQX19" s="8"/>
      <c r="AQY19" s="8"/>
      <c r="AQZ19" s="8"/>
      <c r="ARA19" s="8"/>
      <c r="ARB19" s="8"/>
      <c r="ARC19" s="8"/>
      <c r="ARD19" s="8"/>
      <c r="ARE19" s="8"/>
      <c r="ARF19" s="8"/>
      <c r="ARG19" s="8"/>
      <c r="ARH19" s="8"/>
      <c r="ARI19" s="8"/>
      <c r="ARJ19" s="8"/>
      <c r="ARK19" s="8"/>
      <c r="ARL19" s="8"/>
      <c r="ARM19" s="8"/>
      <c r="ARN19" s="8"/>
      <c r="ARO19" s="8"/>
      <c r="ARP19" s="8"/>
      <c r="ARQ19" s="8"/>
      <c r="ARR19" s="8"/>
      <c r="ARS19" s="8"/>
      <c r="ART19" s="8"/>
      <c r="ARU19" s="8"/>
      <c r="ARV19" s="8"/>
      <c r="ARW19" s="8"/>
      <c r="ARX19" s="8"/>
      <c r="ARY19" s="8"/>
      <c r="ARZ19" s="8"/>
      <c r="ASA19" s="8"/>
      <c r="ASB19" s="8"/>
      <c r="ASC19" s="8"/>
      <c r="ASD19" s="8"/>
      <c r="ASE19" s="8"/>
      <c r="ASF19" s="8"/>
      <c r="ASG19" s="8"/>
      <c r="ASH19" s="8"/>
      <c r="ASI19" s="8"/>
      <c r="ASJ19" s="8"/>
      <c r="ASK19" s="8"/>
      <c r="ASL19" s="8"/>
      <c r="ASM19" s="8"/>
      <c r="ASN19" s="8"/>
      <c r="ASO19" s="8"/>
      <c r="ASP19" s="8"/>
      <c r="ASQ19" s="8"/>
      <c r="ASR19" s="8"/>
      <c r="ASS19" s="8"/>
      <c r="AST19" s="8"/>
      <c r="ASU19" s="8"/>
      <c r="ASV19" s="8"/>
      <c r="ASW19" s="8"/>
      <c r="ASX19" s="8"/>
      <c r="ASY19" s="8"/>
      <c r="ASZ19" s="8"/>
      <c r="ATA19" s="8"/>
      <c r="ATB19" s="8"/>
      <c r="ATC19" s="8"/>
      <c r="ATD19" s="8"/>
      <c r="ATE19" s="8"/>
      <c r="ATF19" s="8"/>
      <c r="ATG19" s="8"/>
      <c r="ATH19" s="8"/>
      <c r="ATI19" s="8"/>
      <c r="ATJ19" s="8"/>
      <c r="ATK19" s="8"/>
      <c r="ATL19" s="8"/>
      <c r="ATM19" s="8"/>
      <c r="ATN19" s="8"/>
      <c r="ATO19" s="8"/>
      <c r="ATP19" s="8"/>
      <c r="ATQ19" s="8"/>
      <c r="ATR19" s="8"/>
      <c r="ATS19" s="8"/>
      <c r="ATT19" s="8"/>
      <c r="ATU19" s="8"/>
      <c r="ATV19" s="8"/>
      <c r="ATW19" s="8"/>
      <c r="ATX19" s="8"/>
      <c r="ATY19" s="8"/>
      <c r="ATZ19" s="8"/>
      <c r="AUA19" s="8"/>
      <c r="AUB19" s="8"/>
      <c r="AUC19" s="8"/>
      <c r="AUD19" s="8"/>
      <c r="AUE19" s="8"/>
      <c r="AUF19" s="8"/>
      <c r="AUG19" s="8"/>
      <c r="AUH19" s="8"/>
      <c r="AUI19" s="8"/>
      <c r="AUJ19" s="8"/>
      <c r="AUK19" s="8"/>
      <c r="AUL19" s="8"/>
      <c r="AUM19" s="8"/>
      <c r="AUN19" s="8"/>
      <c r="AUO19" s="8"/>
      <c r="AUP19" s="8"/>
      <c r="AUQ19" s="8"/>
      <c r="AUR19" s="8"/>
      <c r="AUS19" s="8"/>
      <c r="AUT19" s="8"/>
      <c r="AUU19" s="8"/>
      <c r="AUV19" s="8"/>
      <c r="AUW19" s="8"/>
      <c r="AUX19" s="8"/>
      <c r="AUY19" s="8"/>
      <c r="AUZ19" s="8"/>
      <c r="AVA19" s="8"/>
      <c r="AVB19" s="8"/>
      <c r="AVC19" s="8"/>
      <c r="AVD19" s="8"/>
      <c r="AVE19" s="8"/>
      <c r="AVF19" s="8"/>
      <c r="AVG19" s="8"/>
      <c r="AVH19" s="8"/>
      <c r="AVI19" s="8"/>
      <c r="AVJ19" s="8"/>
      <c r="AVK19" s="8"/>
      <c r="AVL19" s="8"/>
      <c r="AVM19" s="8"/>
      <c r="AVN19" s="8"/>
      <c r="AVO19" s="8"/>
      <c r="AVP19" s="8"/>
      <c r="AVQ19" s="8"/>
      <c r="AVR19" s="8"/>
      <c r="AVS19" s="8"/>
      <c r="AVT19" s="8"/>
      <c r="AVU19" s="8"/>
      <c r="AVV19" s="8"/>
      <c r="AVW19" s="8"/>
      <c r="AVX19" s="8"/>
      <c r="AVY19" s="8"/>
      <c r="AVZ19" s="8"/>
      <c r="AWA19" s="8"/>
      <c r="AWB19" s="8"/>
      <c r="AWC19" s="8"/>
      <c r="AWD19" s="8"/>
      <c r="AWE19" s="8"/>
      <c r="AWF19" s="8"/>
      <c r="AWG19" s="8"/>
      <c r="AWH19" s="8"/>
      <c r="AWI19" s="8"/>
      <c r="AWJ19" s="8"/>
      <c r="AWK19" s="8"/>
      <c r="AWL19" s="8"/>
      <c r="AWM19" s="8"/>
      <c r="AWN19" s="8"/>
      <c r="AWO19" s="8"/>
      <c r="AWP19" s="8"/>
      <c r="AWQ19" s="8"/>
      <c r="AWR19" s="8"/>
      <c r="AWS19" s="8"/>
      <c r="AWT19" s="8"/>
      <c r="AWU19" s="8"/>
      <c r="AWV19" s="8"/>
      <c r="AWW19" s="8"/>
      <c r="AWX19" s="8"/>
      <c r="AWY19" s="8"/>
      <c r="AWZ19" s="8"/>
      <c r="AXA19" s="8"/>
      <c r="AXB19" s="8"/>
      <c r="AXC19" s="8"/>
      <c r="AXD19" s="8"/>
      <c r="AXE19" s="8"/>
      <c r="AXF19" s="8"/>
      <c r="AXG19" s="8"/>
      <c r="AXH19" s="8"/>
      <c r="AXI19" s="8"/>
      <c r="AXJ19" s="8"/>
      <c r="AXK19" s="8"/>
      <c r="AXL19" s="8"/>
      <c r="AXM19" s="8"/>
      <c r="AXN19" s="8"/>
      <c r="AXO19" s="8"/>
      <c r="AXP19" s="8"/>
      <c r="AXQ19" s="8"/>
      <c r="AXR19" s="8"/>
      <c r="AXS19" s="8"/>
      <c r="AXT19" s="8"/>
      <c r="AXU19" s="8"/>
      <c r="AXV19" s="8"/>
      <c r="AXW19" s="8"/>
      <c r="AXX19" s="8"/>
      <c r="AXY19" s="8"/>
      <c r="AXZ19" s="8"/>
      <c r="AYA19" s="8"/>
      <c r="AYB19" s="8"/>
      <c r="AYC19" s="8"/>
      <c r="AYD19" s="8"/>
      <c r="AYE19" s="8"/>
      <c r="AYF19" s="8"/>
      <c r="AYG19" s="8"/>
      <c r="AYH19" s="8"/>
      <c r="AYI19" s="8"/>
      <c r="AYJ19" s="8"/>
      <c r="AYK19" s="8"/>
      <c r="AYL19" s="8"/>
      <c r="AYM19" s="8"/>
      <c r="AYN19" s="8"/>
      <c r="AYO19" s="8"/>
      <c r="AYP19" s="8"/>
      <c r="AYQ19" s="8"/>
      <c r="AYR19" s="8"/>
      <c r="AYS19" s="8"/>
      <c r="AYT19" s="8"/>
      <c r="AYU19" s="8"/>
      <c r="AYV19" s="8"/>
      <c r="AYW19" s="8"/>
      <c r="AYX19" s="8"/>
      <c r="AYY19" s="8"/>
      <c r="AYZ19" s="8"/>
      <c r="AZA19" s="8"/>
      <c r="AZB19" s="8"/>
      <c r="AZC19" s="8"/>
      <c r="AZD19" s="8"/>
      <c r="AZE19" s="8"/>
      <c r="AZF19" s="8"/>
      <c r="AZG19" s="8"/>
      <c r="AZH19" s="8"/>
      <c r="AZI19" s="8"/>
      <c r="AZJ19" s="8"/>
      <c r="AZK19" s="8"/>
      <c r="AZL19" s="8"/>
      <c r="AZM19" s="8"/>
      <c r="AZN19" s="8"/>
      <c r="AZO19" s="8"/>
      <c r="AZP19" s="8"/>
      <c r="AZQ19" s="8"/>
      <c r="AZR19" s="8"/>
      <c r="AZS19" s="8"/>
      <c r="AZT19" s="8"/>
      <c r="AZU19" s="8"/>
      <c r="AZV19" s="8"/>
      <c r="AZW19" s="8"/>
      <c r="AZX19" s="8"/>
      <c r="AZY19" s="8"/>
      <c r="AZZ19" s="8"/>
      <c r="BAA19" s="8"/>
      <c r="BAB19" s="8"/>
      <c r="BAC19" s="8"/>
      <c r="BAD19" s="8"/>
      <c r="BAE19" s="8"/>
      <c r="BAF19" s="8"/>
      <c r="BAG19" s="8"/>
      <c r="BAH19" s="8"/>
      <c r="BAI19" s="8"/>
      <c r="BAJ19" s="8"/>
      <c r="BAK19" s="8"/>
      <c r="BAL19" s="8"/>
      <c r="BAM19" s="8"/>
      <c r="BAN19" s="8"/>
      <c r="BAO19" s="8"/>
      <c r="BAP19" s="8"/>
      <c r="BAQ19" s="8"/>
      <c r="BAR19" s="8"/>
      <c r="BAS19" s="8"/>
      <c r="BAT19" s="8"/>
      <c r="BAU19" s="8"/>
      <c r="BAV19" s="8"/>
      <c r="BAW19" s="8"/>
      <c r="BAX19" s="8"/>
      <c r="BAY19" s="8"/>
      <c r="BAZ19" s="8"/>
      <c r="BBA19" s="8"/>
      <c r="BBB19" s="8"/>
      <c r="BBC19" s="8"/>
      <c r="BBD19" s="8"/>
      <c r="BBE19" s="8"/>
      <c r="BBF19" s="8"/>
      <c r="BBG19" s="8"/>
      <c r="BBH19" s="8"/>
      <c r="BBI19" s="8"/>
      <c r="BBJ19" s="8"/>
      <c r="BBK19" s="8"/>
      <c r="BBL19" s="8"/>
      <c r="BBM19" s="8"/>
      <c r="BBN19" s="8"/>
      <c r="BBO19" s="8"/>
      <c r="BBP19" s="8"/>
      <c r="BBQ19" s="8"/>
      <c r="BBR19" s="8"/>
      <c r="BBS19" s="8"/>
      <c r="BBT19" s="8"/>
      <c r="BBU19" s="8"/>
      <c r="BBV19" s="8"/>
      <c r="BBW19" s="8"/>
      <c r="BBX19" s="8"/>
      <c r="BBY19" s="8"/>
      <c r="BBZ19" s="8"/>
      <c r="BCA19" s="8"/>
      <c r="BCB19" s="8"/>
      <c r="BCC19" s="8"/>
      <c r="BCD19" s="8"/>
      <c r="BCE19" s="8"/>
      <c r="BCF19" s="8"/>
      <c r="BCG19" s="8"/>
      <c r="BCH19" s="8"/>
      <c r="BCI19" s="8"/>
      <c r="BCJ19" s="8"/>
      <c r="BCK19" s="8"/>
      <c r="BCL19" s="8"/>
      <c r="BCM19" s="8"/>
      <c r="BCN19" s="8"/>
      <c r="BCO19" s="8"/>
      <c r="BCP19" s="8"/>
      <c r="BCQ19" s="8"/>
      <c r="BCR19" s="8"/>
      <c r="BCS19" s="8"/>
      <c r="BCT19" s="8"/>
      <c r="BCU19" s="8"/>
      <c r="BCV19" s="8"/>
      <c r="BCW19" s="8"/>
      <c r="BCX19" s="8"/>
      <c r="BCY19" s="8"/>
      <c r="BCZ19" s="8"/>
      <c r="BDA19" s="8"/>
      <c r="BDB19" s="8"/>
      <c r="BDC19" s="8"/>
      <c r="BDD19" s="8"/>
      <c r="BDE19" s="8"/>
      <c r="BDF19" s="8"/>
      <c r="BDG19" s="8"/>
      <c r="BDH19" s="8"/>
      <c r="BDI19" s="8"/>
      <c r="BDJ19" s="8"/>
      <c r="BDK19" s="8"/>
      <c r="BDL19" s="8"/>
      <c r="BDM19" s="8"/>
      <c r="BDN19" s="8"/>
      <c r="BDO19" s="8"/>
      <c r="BDP19" s="8"/>
      <c r="BDQ19" s="8"/>
      <c r="BDR19" s="8"/>
      <c r="BDS19" s="8"/>
      <c r="BDT19" s="8"/>
      <c r="BDU19" s="8"/>
      <c r="BDV19" s="8"/>
      <c r="BDW19" s="8"/>
      <c r="BDX19" s="8"/>
      <c r="BDY19" s="8"/>
      <c r="BDZ19" s="8"/>
      <c r="BEA19" s="8"/>
      <c r="BEB19" s="8"/>
      <c r="BEC19" s="8"/>
      <c r="BED19" s="8"/>
      <c r="BEE19" s="8"/>
      <c r="BEF19" s="8"/>
      <c r="BEG19" s="8"/>
      <c r="BEH19" s="8"/>
      <c r="BEI19" s="8"/>
      <c r="BEJ19" s="8"/>
      <c r="BEK19" s="8"/>
      <c r="BEL19" s="8"/>
      <c r="BEM19" s="8"/>
      <c r="BEN19" s="8"/>
      <c r="BEO19" s="8"/>
      <c r="BEP19" s="8"/>
      <c r="BEQ19" s="8"/>
      <c r="BER19" s="8"/>
      <c r="BES19" s="8"/>
      <c r="BET19" s="8"/>
      <c r="BEU19" s="8"/>
      <c r="BEV19" s="8"/>
      <c r="BEW19" s="8"/>
      <c r="BEX19" s="8"/>
      <c r="BEY19" s="8"/>
      <c r="BEZ19" s="8"/>
      <c r="BFA19" s="8"/>
      <c r="BFB19" s="8"/>
      <c r="BFC19" s="8"/>
      <c r="BFD19" s="8"/>
      <c r="BFE19" s="8"/>
      <c r="BFF19" s="8"/>
      <c r="BFG19" s="8"/>
      <c r="BFH19" s="8"/>
      <c r="BFI19" s="8"/>
      <c r="BFJ19" s="8"/>
      <c r="BFK19" s="8"/>
      <c r="BFL19" s="8"/>
      <c r="BFM19" s="8"/>
      <c r="BFN19" s="8"/>
      <c r="BFO19" s="8"/>
      <c r="BFP19" s="8"/>
      <c r="BFQ19" s="8"/>
      <c r="BFR19" s="8"/>
      <c r="BFS19" s="8"/>
      <c r="BFT19" s="8"/>
      <c r="BFU19" s="8"/>
      <c r="BFV19" s="8"/>
      <c r="BFW19" s="8"/>
      <c r="BFX19" s="8"/>
      <c r="BFY19" s="8"/>
      <c r="BFZ19" s="8"/>
      <c r="BGA19" s="8"/>
      <c r="BGB19" s="8"/>
      <c r="BGC19" s="8"/>
      <c r="BGD19" s="8"/>
      <c r="BGE19" s="8"/>
      <c r="BGF19" s="8"/>
      <c r="BGG19" s="8"/>
      <c r="BGH19" s="8"/>
      <c r="BGI19" s="8"/>
      <c r="BGJ19" s="8"/>
      <c r="BGK19" s="8"/>
      <c r="BGL19" s="8"/>
      <c r="BGM19" s="8"/>
      <c r="BGN19" s="8"/>
      <c r="BGO19" s="8"/>
      <c r="BGP19" s="8"/>
      <c r="BGQ19" s="8"/>
      <c r="BGR19" s="8"/>
      <c r="BGS19" s="8"/>
      <c r="BGT19" s="8"/>
      <c r="BGU19" s="8"/>
      <c r="BGV19" s="8"/>
      <c r="BGW19" s="8"/>
      <c r="BGX19" s="8"/>
      <c r="BGY19" s="8"/>
      <c r="BGZ19" s="8"/>
      <c r="BHA19" s="8"/>
      <c r="BHB19" s="8"/>
      <c r="BHC19" s="8"/>
      <c r="BHD19" s="8"/>
      <c r="BHE19" s="8"/>
      <c r="BHF19" s="8"/>
      <c r="BHG19" s="8"/>
      <c r="BHH19" s="8"/>
      <c r="BHI19" s="8"/>
      <c r="BHJ19" s="8"/>
      <c r="BHK19" s="8"/>
      <c r="BHL19" s="8"/>
      <c r="BHM19" s="8"/>
      <c r="BHN19" s="8"/>
      <c r="BHO19" s="8"/>
      <c r="BHP19" s="8"/>
      <c r="BHQ19" s="8"/>
      <c r="BHR19" s="8"/>
      <c r="BHS19" s="8"/>
      <c r="BHT19" s="8"/>
      <c r="BHU19" s="8"/>
      <c r="BHV19" s="8"/>
      <c r="BHW19" s="8"/>
      <c r="BHX19" s="8"/>
      <c r="BHY19" s="8"/>
      <c r="BHZ19" s="8"/>
      <c r="BIA19" s="8"/>
      <c r="BIB19" s="8"/>
      <c r="BIC19" s="8"/>
      <c r="BID19" s="8"/>
      <c r="BIE19" s="8"/>
      <c r="BIF19" s="8"/>
      <c r="BIG19" s="8"/>
      <c r="BIH19" s="8"/>
      <c r="BII19" s="8"/>
      <c r="BIJ19" s="8"/>
      <c r="BIK19" s="8"/>
      <c r="BIL19" s="8"/>
      <c r="BIM19" s="8"/>
      <c r="BIN19" s="8"/>
      <c r="BIO19" s="8"/>
      <c r="BIP19" s="8"/>
      <c r="BIQ19" s="8"/>
      <c r="BIR19" s="8"/>
      <c r="BIS19" s="8"/>
      <c r="BIT19" s="8"/>
      <c r="BIU19" s="8"/>
      <c r="BIV19" s="8"/>
      <c r="BIW19" s="8"/>
      <c r="BIX19" s="8"/>
      <c r="BIY19" s="8"/>
      <c r="BIZ19" s="8"/>
      <c r="BJA19" s="8"/>
      <c r="BJB19" s="8"/>
      <c r="BJC19" s="8"/>
      <c r="BJD19" s="8"/>
      <c r="BJE19" s="8"/>
      <c r="BJF19" s="8"/>
      <c r="BJG19" s="8"/>
      <c r="BJH19" s="8"/>
      <c r="BJI19" s="8"/>
      <c r="BJJ19" s="8"/>
      <c r="BJK19" s="8"/>
      <c r="BJL19" s="8"/>
      <c r="BJM19" s="8"/>
      <c r="BJN19" s="8"/>
      <c r="BJO19" s="8"/>
      <c r="BJP19" s="8"/>
      <c r="BJQ19" s="8"/>
      <c r="BJR19" s="8"/>
      <c r="BJS19" s="8"/>
      <c r="BJT19" s="8"/>
      <c r="BJU19" s="8"/>
      <c r="BJV19" s="8"/>
      <c r="BJW19" s="8"/>
      <c r="BJX19" s="8"/>
      <c r="BJY19" s="8"/>
      <c r="BJZ19" s="8"/>
      <c r="BKA19" s="8"/>
      <c r="BKB19" s="8"/>
      <c r="BKC19" s="8"/>
      <c r="BKD19" s="8"/>
      <c r="BKE19" s="8"/>
      <c r="BKF19" s="8"/>
      <c r="BKG19" s="8"/>
      <c r="BKH19" s="8"/>
      <c r="BKI19" s="8"/>
      <c r="BKJ19" s="8"/>
      <c r="BKK19" s="8"/>
      <c r="BKL19" s="8"/>
      <c r="BKM19" s="8"/>
      <c r="BKN19" s="8"/>
      <c r="BKO19" s="8"/>
      <c r="BKP19" s="8"/>
      <c r="BKQ19" s="8"/>
      <c r="BKR19" s="8"/>
      <c r="BKS19" s="8"/>
      <c r="BKT19" s="8"/>
      <c r="BKU19" s="8"/>
      <c r="BKV19" s="8"/>
      <c r="BKW19" s="8"/>
      <c r="BKX19" s="8"/>
      <c r="BKY19" s="8"/>
      <c r="BKZ19" s="8"/>
      <c r="BLA19" s="8"/>
      <c r="BLB19" s="8"/>
      <c r="BLC19" s="8"/>
      <c r="BLD19" s="8"/>
      <c r="BLE19" s="8"/>
      <c r="BLF19" s="8"/>
      <c r="BLG19" s="8"/>
      <c r="BLH19" s="8"/>
      <c r="BLI19" s="8"/>
      <c r="BLJ19" s="8"/>
      <c r="BLK19" s="8"/>
      <c r="BLL19" s="8"/>
      <c r="BLM19" s="8"/>
      <c r="BLN19" s="8"/>
      <c r="BLO19" s="8"/>
      <c r="BLP19" s="8"/>
      <c r="BLQ19" s="8"/>
      <c r="BLR19" s="8"/>
      <c r="BLS19" s="8"/>
      <c r="BLT19" s="8"/>
      <c r="BLU19" s="8"/>
      <c r="BLV19" s="8"/>
      <c r="BLW19" s="8"/>
      <c r="BLX19" s="8"/>
      <c r="BLY19" s="8"/>
      <c r="BLZ19" s="8"/>
      <c r="BMA19" s="8"/>
      <c r="BMB19" s="8"/>
      <c r="BMC19" s="8"/>
      <c r="BMD19" s="8"/>
      <c r="BME19" s="8"/>
      <c r="BMF19" s="8"/>
      <c r="BMG19" s="8"/>
      <c r="BMH19" s="8"/>
      <c r="BMI19" s="8"/>
      <c r="BMJ19" s="8"/>
      <c r="BMK19" s="8"/>
      <c r="BML19" s="8"/>
      <c r="BMM19" s="8"/>
      <c r="BMN19" s="8"/>
      <c r="BMO19" s="8"/>
      <c r="BMP19" s="8"/>
      <c r="BMQ19" s="8"/>
      <c r="BMR19" s="8"/>
      <c r="BMS19" s="8"/>
      <c r="BMT19" s="8"/>
      <c r="BMU19" s="8"/>
      <c r="BMV19" s="8"/>
      <c r="BMW19" s="8"/>
      <c r="BMX19" s="8"/>
      <c r="BMY19" s="8"/>
      <c r="BMZ19" s="8"/>
      <c r="BNA19" s="8"/>
      <c r="BNB19" s="8"/>
      <c r="BNC19" s="8"/>
      <c r="BND19" s="8"/>
      <c r="BNE19" s="8"/>
      <c r="BNF19" s="8"/>
      <c r="BNG19" s="8"/>
      <c r="BNH19" s="8"/>
      <c r="BNI19" s="8"/>
      <c r="BNJ19" s="8"/>
      <c r="BNK19" s="8"/>
      <c r="BNL19" s="8"/>
      <c r="BNM19" s="8"/>
      <c r="BNN19" s="8"/>
      <c r="BNO19" s="8"/>
      <c r="BNP19" s="8"/>
      <c r="BNQ19" s="8"/>
      <c r="BNR19" s="8"/>
      <c r="BNS19" s="8"/>
      <c r="BNT19" s="8"/>
      <c r="BNU19" s="8"/>
      <c r="BNV19" s="8"/>
      <c r="BNW19" s="8"/>
      <c r="BNX19" s="8"/>
      <c r="BNY19" s="8"/>
      <c r="BNZ19" s="8"/>
      <c r="BOA19" s="8"/>
      <c r="BOB19" s="8"/>
      <c r="BOC19" s="8"/>
      <c r="BOD19" s="8"/>
      <c r="BOE19" s="8"/>
      <c r="BOF19" s="8"/>
      <c r="BOG19" s="8"/>
      <c r="BOH19" s="8"/>
      <c r="BOI19" s="8"/>
      <c r="BOJ19" s="8"/>
      <c r="BOK19" s="8"/>
      <c r="BOL19" s="8"/>
      <c r="BOM19" s="8"/>
      <c r="BON19" s="8"/>
      <c r="BOO19" s="8"/>
      <c r="BOP19" s="8"/>
      <c r="BOQ19" s="8"/>
      <c r="BOR19" s="8"/>
      <c r="BOS19" s="8"/>
      <c r="BOT19" s="8"/>
      <c r="BOU19" s="8"/>
      <c r="BOV19" s="8"/>
      <c r="BOW19" s="8"/>
      <c r="BOX19" s="8"/>
      <c r="BOY19" s="8"/>
      <c r="BOZ19" s="8"/>
      <c r="BPA19" s="8"/>
      <c r="BPB19" s="8"/>
      <c r="BPC19" s="8"/>
      <c r="BPD19" s="8"/>
      <c r="BPE19" s="8"/>
      <c r="BPF19" s="8"/>
      <c r="BPG19" s="8"/>
      <c r="BPH19" s="8"/>
      <c r="BPI19" s="8"/>
      <c r="BPJ19" s="8"/>
      <c r="BPK19" s="8"/>
      <c r="BPL19" s="8"/>
      <c r="BPM19" s="8"/>
      <c r="BPN19" s="8"/>
      <c r="BPO19" s="8"/>
      <c r="BPP19" s="8"/>
      <c r="BPQ19" s="8"/>
      <c r="BPR19" s="8"/>
      <c r="BPS19" s="8"/>
      <c r="BPT19" s="8"/>
      <c r="BPU19" s="8"/>
      <c r="BPV19" s="8"/>
      <c r="BPW19" s="8"/>
      <c r="BPX19" s="8"/>
      <c r="BPY19" s="8"/>
      <c r="BPZ19" s="8"/>
      <c r="BQA19" s="8"/>
      <c r="BQB19" s="8"/>
      <c r="BQC19" s="8"/>
      <c r="BQD19" s="8"/>
      <c r="BQE19" s="8"/>
      <c r="BQF19" s="8"/>
      <c r="BQG19" s="8"/>
      <c r="BQH19" s="8"/>
      <c r="BQI19" s="8"/>
      <c r="BQJ19" s="8"/>
      <c r="BQK19" s="8"/>
      <c r="BQL19" s="8"/>
      <c r="BQM19" s="8"/>
      <c r="BQN19" s="8"/>
      <c r="BQO19" s="8"/>
      <c r="BQP19" s="8"/>
      <c r="BQQ19" s="8"/>
      <c r="BQR19" s="8"/>
      <c r="BQS19" s="8"/>
      <c r="BQT19" s="8"/>
      <c r="BQU19" s="8"/>
      <c r="BQV19" s="8"/>
      <c r="BQW19" s="8"/>
      <c r="BQX19" s="8"/>
      <c r="BQY19" s="8"/>
      <c r="BQZ19" s="8"/>
      <c r="BRA19" s="8"/>
      <c r="BRB19" s="8"/>
      <c r="BRC19" s="8"/>
      <c r="BRD19" s="8"/>
      <c r="BRE19" s="8"/>
      <c r="BRF19" s="8"/>
      <c r="BRG19" s="8"/>
      <c r="BRH19" s="8"/>
      <c r="BRI19" s="8"/>
      <c r="BRJ19" s="8"/>
      <c r="BRK19" s="8"/>
      <c r="BRL19" s="8"/>
      <c r="BRM19" s="8"/>
      <c r="BRN19" s="8"/>
      <c r="BRO19" s="8"/>
      <c r="BRP19" s="8"/>
      <c r="BRQ19" s="8"/>
      <c r="BRR19" s="8"/>
      <c r="BRS19" s="8"/>
      <c r="BRT19" s="8"/>
      <c r="BRU19" s="8"/>
      <c r="BRV19" s="8"/>
      <c r="BRW19" s="8"/>
      <c r="BRX19" s="8"/>
      <c r="BRY19" s="8"/>
      <c r="BRZ19" s="8"/>
      <c r="BSA19" s="8"/>
      <c r="BSB19" s="8"/>
      <c r="BSC19" s="8"/>
      <c r="BSD19" s="8"/>
      <c r="BSE19" s="8"/>
      <c r="BSF19" s="8"/>
      <c r="BSG19" s="8"/>
      <c r="BSH19" s="8"/>
      <c r="BSI19" s="8"/>
      <c r="BSJ19" s="8"/>
      <c r="BSK19" s="8"/>
      <c r="BSL19" s="8"/>
      <c r="BSM19" s="8"/>
      <c r="BSN19" s="8"/>
      <c r="BSO19" s="8"/>
      <c r="BSP19" s="8"/>
      <c r="BSQ19" s="8"/>
      <c r="BSR19" s="8"/>
      <c r="BSS19" s="8"/>
      <c r="BST19" s="8"/>
      <c r="BSU19" s="8"/>
      <c r="BSV19" s="8"/>
      <c r="BSW19" s="8"/>
      <c r="BSX19" s="8"/>
      <c r="BSY19" s="8"/>
      <c r="BSZ19" s="8"/>
      <c r="BTA19" s="8"/>
      <c r="BTB19" s="8"/>
      <c r="BTC19" s="8"/>
      <c r="BTD19" s="8"/>
      <c r="BTE19" s="8"/>
      <c r="BTF19" s="8"/>
      <c r="BTG19" s="8"/>
      <c r="BTH19" s="8"/>
      <c r="BTI19" s="8"/>
      <c r="BTJ19" s="8"/>
      <c r="BTK19" s="8"/>
      <c r="BTL19" s="8"/>
      <c r="BTM19" s="8"/>
      <c r="BTN19" s="8"/>
      <c r="BTO19" s="8"/>
      <c r="BTP19" s="8"/>
      <c r="BTQ19" s="8"/>
      <c r="BTR19" s="8"/>
      <c r="BTS19" s="8"/>
      <c r="BTT19" s="8"/>
      <c r="BTU19" s="8"/>
      <c r="BTV19" s="8"/>
      <c r="BTW19" s="8"/>
      <c r="BTX19" s="8"/>
      <c r="BTY19" s="8"/>
      <c r="BTZ19" s="8"/>
      <c r="BUA19" s="8"/>
      <c r="BUB19" s="8"/>
      <c r="BUC19" s="8"/>
      <c r="BUD19" s="8"/>
      <c r="BUE19" s="8"/>
      <c r="BUF19" s="8"/>
      <c r="BUG19" s="8"/>
      <c r="BUH19" s="8"/>
      <c r="BUI19" s="8"/>
      <c r="BUJ19" s="8"/>
      <c r="BUK19" s="8"/>
      <c r="BUL19" s="8"/>
      <c r="BUM19" s="8"/>
      <c r="BUN19" s="8"/>
      <c r="BUO19" s="8"/>
      <c r="BUP19" s="8"/>
      <c r="BUQ19" s="8"/>
      <c r="BUR19" s="8"/>
      <c r="BUS19" s="8"/>
      <c r="BUT19" s="8"/>
      <c r="BUU19" s="8"/>
      <c r="BUV19" s="8"/>
      <c r="BUW19" s="8"/>
      <c r="BUX19" s="8"/>
      <c r="BUY19" s="8"/>
      <c r="BUZ19" s="8"/>
      <c r="BVA19" s="8"/>
      <c r="BVB19" s="8"/>
      <c r="BVC19" s="8"/>
      <c r="BVD19" s="8"/>
      <c r="BVE19" s="8"/>
      <c r="BVF19" s="8"/>
      <c r="BVG19" s="8"/>
      <c r="BVH19" s="8"/>
      <c r="BVI19" s="8"/>
      <c r="BVJ19" s="8"/>
      <c r="BVK19" s="8"/>
      <c r="BVL19" s="8"/>
      <c r="BVM19" s="8"/>
      <c r="BVN19" s="8"/>
      <c r="BVO19" s="8"/>
      <c r="BVP19" s="8"/>
      <c r="BVQ19" s="8"/>
      <c r="BVR19" s="8"/>
      <c r="BVS19" s="8"/>
      <c r="BVT19" s="8"/>
      <c r="BVU19" s="8"/>
      <c r="BVV19" s="8"/>
      <c r="BVW19" s="8"/>
      <c r="BVX19" s="8"/>
      <c r="BVY19" s="8"/>
      <c r="BVZ19" s="8"/>
      <c r="BWA19" s="8"/>
      <c r="BWB19" s="8"/>
      <c r="BWC19" s="8"/>
      <c r="BWD19" s="8"/>
      <c r="BWE19" s="8"/>
      <c r="BWF19" s="8"/>
      <c r="BWG19" s="8"/>
      <c r="BWH19" s="8"/>
      <c r="BWI19" s="8"/>
      <c r="BWJ19" s="8"/>
      <c r="BWK19" s="8"/>
      <c r="BWL19" s="8"/>
      <c r="BWM19" s="8"/>
      <c r="BWN19" s="8"/>
      <c r="BWO19" s="8"/>
      <c r="BWP19" s="8"/>
      <c r="BWQ19" s="8"/>
      <c r="BWR19" s="8"/>
      <c r="BWS19" s="8"/>
      <c r="BWT19" s="8"/>
      <c r="BWU19" s="8"/>
      <c r="BWV19" s="8"/>
      <c r="BWW19" s="8"/>
      <c r="BWX19" s="8"/>
      <c r="BWY19" s="8"/>
      <c r="BWZ19" s="8"/>
      <c r="BXA19" s="8"/>
      <c r="BXB19" s="8"/>
      <c r="BXC19" s="8"/>
      <c r="BXD19" s="8"/>
      <c r="BXE19" s="8"/>
      <c r="BXF19" s="8"/>
      <c r="BXG19" s="8"/>
      <c r="BXH19" s="8"/>
      <c r="BXI19" s="8"/>
      <c r="BXJ19" s="8"/>
      <c r="BXK19" s="8"/>
      <c r="BXL19" s="8"/>
      <c r="BXM19" s="8"/>
      <c r="BXN19" s="8"/>
      <c r="BXO19" s="8"/>
      <c r="BXP19" s="8"/>
      <c r="BXQ19" s="8"/>
      <c r="BXR19" s="8"/>
      <c r="BXS19" s="8"/>
      <c r="BXT19" s="8"/>
      <c r="BXU19" s="8"/>
      <c r="BXV19" s="8"/>
      <c r="BXW19" s="8"/>
      <c r="BXX19" s="8"/>
      <c r="BXY19" s="8"/>
      <c r="BXZ19" s="8"/>
      <c r="BYA19" s="8"/>
      <c r="BYB19" s="8"/>
      <c r="BYC19" s="8"/>
      <c r="BYD19" s="8"/>
      <c r="BYE19" s="8"/>
      <c r="BYF19" s="8"/>
      <c r="BYG19" s="8"/>
      <c r="BYH19" s="8"/>
      <c r="BYI19" s="8"/>
      <c r="BYJ19" s="8"/>
      <c r="BYK19" s="8"/>
      <c r="BYL19" s="8"/>
      <c r="BYM19" s="8"/>
      <c r="BYN19" s="8"/>
      <c r="BYO19" s="8"/>
      <c r="BYP19" s="8"/>
      <c r="BYQ19" s="8"/>
      <c r="BYR19" s="8"/>
      <c r="BYS19" s="8"/>
      <c r="BYT19" s="8"/>
      <c r="BYU19" s="8"/>
      <c r="BYV19" s="8"/>
      <c r="BYW19" s="8"/>
      <c r="BYX19" s="8"/>
      <c r="BYY19" s="8"/>
      <c r="BYZ19" s="8"/>
      <c r="BZA19" s="8"/>
      <c r="BZB19" s="8"/>
      <c r="BZC19" s="8"/>
      <c r="BZD19" s="8"/>
      <c r="BZE19" s="8"/>
      <c r="BZF19" s="8"/>
      <c r="BZG19" s="8"/>
      <c r="BZH19" s="8"/>
      <c r="BZI19" s="8"/>
      <c r="BZJ19" s="8"/>
      <c r="BZK19" s="8"/>
      <c r="BZL19" s="8"/>
      <c r="BZM19" s="8"/>
      <c r="BZN19" s="8"/>
      <c r="BZO19" s="8"/>
      <c r="BZP19" s="8"/>
      <c r="BZQ19" s="8"/>
      <c r="BZR19" s="8"/>
      <c r="BZS19" s="8"/>
      <c r="BZT19" s="8"/>
      <c r="BZU19" s="8"/>
      <c r="BZV19" s="8"/>
      <c r="BZW19" s="8"/>
      <c r="BZX19" s="8"/>
      <c r="BZY19" s="8"/>
      <c r="BZZ19" s="8"/>
      <c r="CAA19" s="8"/>
      <c r="CAB19" s="8"/>
      <c r="CAC19" s="8"/>
      <c r="CAD19" s="8"/>
      <c r="CAE19" s="8"/>
      <c r="CAF19" s="8"/>
      <c r="CAG19" s="8"/>
      <c r="CAH19" s="8"/>
      <c r="CAI19" s="8"/>
      <c r="CAJ19" s="8"/>
      <c r="CAK19" s="8"/>
      <c r="CAL19" s="8"/>
      <c r="CAM19" s="8"/>
      <c r="CAN19" s="8"/>
      <c r="CAO19" s="8"/>
      <c r="CAP19" s="8"/>
      <c r="CAQ19" s="8"/>
      <c r="CAR19" s="8"/>
      <c r="CAS19" s="8"/>
      <c r="CAT19" s="8"/>
      <c r="CAU19" s="8"/>
      <c r="CAV19" s="8"/>
      <c r="CAW19" s="8"/>
      <c r="CAX19" s="8"/>
      <c r="CAY19" s="8"/>
      <c r="CAZ19" s="8"/>
      <c r="CBA19" s="8"/>
      <c r="CBB19" s="8"/>
      <c r="CBC19" s="8"/>
      <c r="CBD19" s="8"/>
      <c r="CBE19" s="8"/>
      <c r="CBF19" s="8"/>
      <c r="CBG19" s="8"/>
      <c r="CBH19" s="8"/>
      <c r="CBI19" s="8"/>
      <c r="CBJ19" s="8"/>
      <c r="CBK19" s="8"/>
      <c r="CBL19" s="8"/>
      <c r="CBM19" s="8"/>
      <c r="CBN19" s="8"/>
      <c r="CBO19" s="8"/>
      <c r="CBP19" s="8"/>
      <c r="CBQ19" s="8"/>
      <c r="CBR19" s="8"/>
      <c r="CBS19" s="8"/>
      <c r="CBT19" s="8"/>
      <c r="CBU19" s="8"/>
      <c r="CBV19" s="8"/>
      <c r="CBW19" s="8"/>
      <c r="CBX19" s="8"/>
      <c r="CBY19" s="8"/>
      <c r="CBZ19" s="8"/>
      <c r="CCA19" s="8"/>
      <c r="CCB19" s="8"/>
      <c r="CCC19" s="8"/>
      <c r="CCD19" s="8"/>
      <c r="CCE19" s="8"/>
      <c r="CCF19" s="8"/>
      <c r="CCG19" s="8"/>
      <c r="CCH19" s="8"/>
      <c r="CCI19" s="8"/>
      <c r="CCJ19" s="8"/>
      <c r="CCK19" s="8"/>
      <c r="CCL19" s="8"/>
      <c r="CCM19" s="8"/>
      <c r="CCN19" s="8"/>
      <c r="CCO19" s="8"/>
      <c r="CCP19" s="8"/>
      <c r="CCQ19" s="8"/>
      <c r="CCR19" s="8"/>
      <c r="CCS19" s="8"/>
      <c r="CCT19" s="8"/>
      <c r="CCU19" s="8"/>
      <c r="CCV19" s="8"/>
      <c r="CCW19" s="8"/>
      <c r="CCX19" s="8"/>
      <c r="CCY19" s="8"/>
      <c r="CCZ19" s="8"/>
      <c r="CDA19" s="8"/>
      <c r="CDB19" s="8"/>
      <c r="CDC19" s="8"/>
      <c r="CDD19" s="8"/>
      <c r="CDE19" s="8"/>
      <c r="CDF19" s="8"/>
      <c r="CDG19" s="8"/>
      <c r="CDH19" s="8"/>
      <c r="CDI19" s="8"/>
      <c r="CDJ19" s="8"/>
      <c r="CDK19" s="8"/>
      <c r="CDL19" s="8"/>
      <c r="CDM19" s="8"/>
      <c r="CDN19" s="8"/>
      <c r="CDO19" s="8"/>
      <c r="CDP19" s="8"/>
      <c r="CDQ19" s="8"/>
      <c r="CDR19" s="8"/>
      <c r="CDS19" s="8"/>
      <c r="CDT19" s="8"/>
      <c r="CDU19" s="8"/>
      <c r="CDV19" s="8"/>
      <c r="CDW19" s="8"/>
      <c r="CDX19" s="8"/>
      <c r="CDY19" s="8"/>
      <c r="CDZ19" s="8"/>
      <c r="CEA19" s="8"/>
      <c r="CEB19" s="8"/>
      <c r="CEC19" s="8"/>
      <c r="CED19" s="8"/>
      <c r="CEE19" s="8"/>
      <c r="CEF19" s="8"/>
      <c r="CEG19" s="8"/>
      <c r="CEH19" s="8"/>
      <c r="CEI19" s="8"/>
      <c r="CEJ19" s="8"/>
      <c r="CEK19" s="8"/>
      <c r="CEL19" s="8"/>
      <c r="CEM19" s="8"/>
      <c r="CEN19" s="8"/>
      <c r="CEO19" s="8"/>
      <c r="CEP19" s="8"/>
      <c r="CEQ19" s="8"/>
      <c r="CER19" s="8"/>
      <c r="CES19" s="8"/>
      <c r="CET19" s="8"/>
      <c r="CEU19" s="8"/>
      <c r="CEV19" s="8"/>
      <c r="CEW19" s="8"/>
      <c r="CEX19" s="8"/>
      <c r="CEY19" s="8"/>
      <c r="CEZ19" s="8"/>
      <c r="CFA19" s="8"/>
      <c r="CFB19" s="8"/>
      <c r="CFC19" s="8"/>
      <c r="CFD19" s="8"/>
      <c r="CFE19" s="8"/>
      <c r="CFF19" s="8"/>
      <c r="CFG19" s="8"/>
      <c r="CFH19" s="8"/>
      <c r="CFI19" s="8"/>
      <c r="CFJ19" s="8"/>
      <c r="CFK19" s="8"/>
      <c r="CFL19" s="8"/>
      <c r="CFM19" s="8"/>
      <c r="CFN19" s="8"/>
      <c r="CFO19" s="8"/>
      <c r="CFP19" s="8"/>
      <c r="CFQ19" s="8"/>
      <c r="CFR19" s="8"/>
      <c r="CFS19" s="8"/>
      <c r="CFT19" s="8"/>
      <c r="CFU19" s="8"/>
      <c r="CFV19" s="8"/>
      <c r="CFW19" s="8"/>
      <c r="CFX19" s="8"/>
      <c r="CFY19" s="8"/>
      <c r="CFZ19" s="8"/>
      <c r="CGA19" s="8"/>
      <c r="CGB19" s="8"/>
      <c r="CGC19" s="8"/>
      <c r="CGD19" s="8"/>
      <c r="CGE19" s="8"/>
      <c r="CGF19" s="8"/>
      <c r="CGG19" s="8"/>
      <c r="CGH19" s="8"/>
      <c r="CGI19" s="8"/>
      <c r="CGJ19" s="8"/>
      <c r="CGK19" s="8"/>
      <c r="CGL19" s="8"/>
      <c r="CGM19" s="8"/>
      <c r="CGN19" s="8"/>
      <c r="CGO19" s="8"/>
      <c r="CGP19" s="8"/>
      <c r="CGQ19" s="8"/>
      <c r="CGR19" s="8"/>
      <c r="CGS19" s="8"/>
      <c r="CGT19" s="8"/>
      <c r="CGU19" s="8"/>
      <c r="CGV19" s="8"/>
      <c r="CGW19" s="8"/>
      <c r="CGX19" s="8"/>
      <c r="CGY19" s="8"/>
      <c r="CGZ19" s="8"/>
      <c r="CHA19" s="8"/>
      <c r="CHB19" s="8"/>
      <c r="CHC19" s="8"/>
      <c r="CHD19" s="8"/>
      <c r="CHE19" s="8"/>
      <c r="CHF19" s="8"/>
      <c r="CHG19" s="8"/>
      <c r="CHH19" s="8"/>
      <c r="CHI19" s="8"/>
      <c r="CHJ19" s="8"/>
      <c r="CHK19" s="8"/>
      <c r="CHL19" s="8"/>
      <c r="CHM19" s="8"/>
      <c r="CHN19" s="8"/>
      <c r="CHO19" s="8"/>
      <c r="CHP19" s="8"/>
      <c r="CHQ19" s="8"/>
      <c r="CHR19" s="8"/>
      <c r="CHS19" s="8"/>
      <c r="CHT19" s="8"/>
      <c r="CHU19" s="8"/>
      <c r="CHV19" s="8"/>
      <c r="CHW19" s="8"/>
      <c r="CHX19" s="8"/>
      <c r="CHY19" s="8"/>
      <c r="CHZ19" s="8"/>
      <c r="CIA19" s="8"/>
      <c r="CIB19" s="8"/>
      <c r="CIC19" s="8"/>
      <c r="CID19" s="8"/>
      <c r="CIE19" s="8"/>
      <c r="CIF19" s="8"/>
      <c r="CIG19" s="8"/>
      <c r="CIH19" s="8"/>
      <c r="CII19" s="8"/>
      <c r="CIJ19" s="8"/>
      <c r="CIK19" s="8"/>
      <c r="CIL19" s="8"/>
      <c r="CIM19" s="8"/>
      <c r="CIN19" s="8"/>
      <c r="CIO19" s="8"/>
      <c r="CIP19" s="8"/>
      <c r="CIQ19" s="8"/>
      <c r="CIR19" s="8"/>
      <c r="CIS19" s="8"/>
      <c r="CIT19" s="8"/>
      <c r="CIU19" s="8"/>
      <c r="CIV19" s="8"/>
      <c r="CIW19" s="8"/>
      <c r="CIX19" s="8"/>
      <c r="CIY19" s="8"/>
      <c r="CIZ19" s="8"/>
      <c r="CJA19" s="8"/>
      <c r="CJB19" s="8"/>
      <c r="CJC19" s="8"/>
      <c r="CJD19" s="8"/>
      <c r="CJE19" s="8"/>
      <c r="CJF19" s="8"/>
      <c r="CJG19" s="8"/>
      <c r="CJH19" s="8"/>
      <c r="CJI19" s="8"/>
      <c r="CJJ19" s="8"/>
      <c r="CJK19" s="8"/>
      <c r="CJL19" s="8"/>
      <c r="CJM19" s="8"/>
      <c r="CJN19" s="8"/>
      <c r="CJO19" s="8"/>
      <c r="CJP19" s="8"/>
      <c r="CJQ19" s="8"/>
      <c r="CJR19" s="8"/>
      <c r="CJS19" s="8"/>
      <c r="CJT19" s="8"/>
      <c r="CJU19" s="8"/>
      <c r="CJV19" s="8"/>
      <c r="CJW19" s="8"/>
      <c r="CJX19" s="8"/>
      <c r="CJY19" s="8"/>
      <c r="CJZ19" s="8"/>
      <c r="CKA19" s="8"/>
      <c r="CKB19" s="8"/>
      <c r="CKC19" s="8"/>
      <c r="CKD19" s="8"/>
      <c r="CKE19" s="8"/>
      <c r="CKF19" s="8"/>
      <c r="CKG19" s="8"/>
      <c r="CKH19" s="8"/>
      <c r="CKI19" s="8"/>
      <c r="CKJ19" s="8"/>
      <c r="CKK19" s="8"/>
      <c r="CKL19" s="8"/>
      <c r="CKM19" s="8"/>
      <c r="CKN19" s="8"/>
      <c r="CKO19" s="8"/>
      <c r="CKP19" s="8"/>
      <c r="CKQ19" s="8"/>
      <c r="CKR19" s="8"/>
      <c r="CKS19" s="8"/>
      <c r="CKT19" s="8"/>
      <c r="CKU19" s="8"/>
      <c r="CKV19" s="8"/>
      <c r="CKW19" s="8"/>
      <c r="CKX19" s="8"/>
      <c r="CKY19" s="8"/>
      <c r="CKZ19" s="8"/>
      <c r="CLA19" s="8"/>
      <c r="CLB19" s="8"/>
      <c r="CLC19" s="8"/>
      <c r="CLD19" s="8"/>
      <c r="CLE19" s="8"/>
      <c r="CLF19" s="8"/>
      <c r="CLG19" s="8"/>
      <c r="CLH19" s="8"/>
      <c r="CLI19" s="8"/>
      <c r="CLJ19" s="8"/>
      <c r="CLK19" s="8"/>
      <c r="CLL19" s="8"/>
      <c r="CLM19" s="8"/>
      <c r="CLN19" s="8"/>
      <c r="CLO19" s="8"/>
      <c r="CLP19" s="8"/>
      <c r="CLQ19" s="8"/>
      <c r="CLR19" s="8"/>
      <c r="CLS19" s="8"/>
      <c r="CLT19" s="8"/>
      <c r="CLU19" s="8"/>
      <c r="CLV19" s="8"/>
      <c r="CLW19" s="8"/>
      <c r="CLX19" s="8"/>
      <c r="CLY19" s="8"/>
      <c r="CLZ19" s="8"/>
      <c r="CMA19" s="8"/>
      <c r="CMB19" s="8"/>
      <c r="CMC19" s="8"/>
      <c r="CMD19" s="8"/>
      <c r="CME19" s="8"/>
      <c r="CMF19" s="8"/>
      <c r="CMG19" s="8"/>
      <c r="CMH19" s="8"/>
      <c r="CMI19" s="8"/>
      <c r="CMJ19" s="8"/>
      <c r="CMK19" s="8"/>
      <c r="CML19" s="8"/>
      <c r="CMM19" s="8"/>
      <c r="CMN19" s="8"/>
      <c r="CMO19" s="8"/>
      <c r="CMP19" s="8"/>
      <c r="CMQ19" s="8"/>
      <c r="CMR19" s="8"/>
      <c r="CMS19" s="8"/>
      <c r="CMT19" s="8"/>
      <c r="CMU19" s="8"/>
      <c r="CMV19" s="8"/>
      <c r="CMW19" s="8"/>
      <c r="CMX19" s="8"/>
      <c r="CMY19" s="8"/>
      <c r="CMZ19" s="8"/>
      <c r="CNA19" s="8"/>
      <c r="CNB19" s="8"/>
      <c r="CNC19" s="8"/>
      <c r="CND19" s="8"/>
      <c r="CNE19" s="8"/>
      <c r="CNF19" s="8"/>
      <c r="CNG19" s="8"/>
      <c r="CNH19" s="8"/>
      <c r="CNI19" s="8"/>
      <c r="CNJ19" s="8"/>
      <c r="CNK19" s="8"/>
      <c r="CNL19" s="8"/>
      <c r="CNM19" s="8"/>
      <c r="CNN19" s="8"/>
      <c r="CNO19" s="8"/>
      <c r="CNP19" s="8"/>
      <c r="CNQ19" s="8"/>
      <c r="CNR19" s="8"/>
      <c r="CNS19" s="8"/>
      <c r="CNT19" s="8"/>
      <c r="CNU19" s="8"/>
      <c r="CNV19" s="8"/>
      <c r="CNW19" s="8"/>
      <c r="CNX19" s="8"/>
      <c r="CNY19" s="8"/>
      <c r="CNZ19" s="8"/>
      <c r="COA19" s="8"/>
      <c r="COB19" s="8"/>
      <c r="COC19" s="8"/>
      <c r="COD19" s="8"/>
      <c r="COE19" s="8"/>
      <c r="COF19" s="8"/>
      <c r="COG19" s="8"/>
      <c r="COH19" s="8"/>
      <c r="COI19" s="8"/>
      <c r="COJ19" s="8"/>
      <c r="COK19" s="8"/>
      <c r="COL19" s="8"/>
      <c r="COM19" s="8"/>
      <c r="CON19" s="8"/>
      <c r="COO19" s="8"/>
      <c r="COP19" s="8"/>
      <c r="COQ19" s="8"/>
      <c r="COR19" s="8"/>
      <c r="COS19" s="8"/>
      <c r="COT19" s="8"/>
      <c r="COU19" s="8"/>
      <c r="COV19" s="8"/>
      <c r="COW19" s="8"/>
      <c r="COX19" s="8"/>
      <c r="COY19" s="8"/>
      <c r="COZ19" s="8"/>
      <c r="CPA19" s="8"/>
      <c r="CPB19" s="8"/>
      <c r="CPC19" s="8"/>
      <c r="CPD19" s="8"/>
      <c r="CPE19" s="8"/>
      <c r="CPF19" s="8"/>
      <c r="CPG19" s="8"/>
      <c r="CPH19" s="8"/>
      <c r="CPI19" s="8"/>
      <c r="CPJ19" s="8"/>
      <c r="CPK19" s="8"/>
      <c r="CPL19" s="8"/>
      <c r="CPM19" s="8"/>
      <c r="CPN19" s="8"/>
      <c r="CPO19" s="8"/>
      <c r="CPP19" s="8"/>
      <c r="CPQ19" s="8"/>
      <c r="CPR19" s="8"/>
      <c r="CPS19" s="8"/>
      <c r="CPT19" s="8"/>
      <c r="CPU19" s="8"/>
      <c r="CPV19" s="8"/>
      <c r="CPW19" s="8"/>
      <c r="CPX19" s="8"/>
      <c r="CPY19" s="8"/>
      <c r="CPZ19" s="8"/>
      <c r="CQA19" s="8"/>
      <c r="CQB19" s="8"/>
      <c r="CQC19" s="8"/>
      <c r="CQD19" s="8"/>
      <c r="CQE19" s="8"/>
      <c r="CQF19" s="8"/>
      <c r="CQG19" s="8"/>
      <c r="CQH19" s="8"/>
      <c r="CQI19" s="8"/>
      <c r="CQJ19" s="8"/>
      <c r="CQK19" s="8"/>
      <c r="CQL19" s="8"/>
      <c r="CQM19" s="8"/>
      <c r="CQN19" s="8"/>
      <c r="CQO19" s="8"/>
      <c r="CQP19" s="8"/>
      <c r="CQQ19" s="8"/>
      <c r="CQR19" s="8"/>
      <c r="CQS19" s="8"/>
      <c r="CQT19" s="8"/>
      <c r="CQU19" s="8"/>
      <c r="CQV19" s="8"/>
      <c r="CQW19" s="8"/>
      <c r="CQX19" s="8"/>
      <c r="CQY19" s="8"/>
      <c r="CQZ19" s="8"/>
      <c r="CRA19" s="8"/>
      <c r="CRB19" s="8"/>
      <c r="CRC19" s="8"/>
      <c r="CRD19" s="8"/>
      <c r="CRE19" s="8"/>
      <c r="CRF19" s="8"/>
      <c r="CRG19" s="8"/>
      <c r="CRH19" s="8"/>
      <c r="CRI19" s="8"/>
      <c r="CRJ19" s="8"/>
      <c r="CRK19" s="8"/>
      <c r="CRL19" s="8"/>
      <c r="CRM19" s="8"/>
      <c r="CRN19" s="8"/>
      <c r="CRO19" s="8"/>
      <c r="CRP19" s="8"/>
      <c r="CRQ19" s="8"/>
      <c r="CRR19" s="8"/>
      <c r="CRS19" s="8"/>
      <c r="CRT19" s="8"/>
      <c r="CRU19" s="8"/>
      <c r="CRV19" s="8"/>
      <c r="CRW19" s="8"/>
      <c r="CRX19" s="8"/>
      <c r="CRY19" s="8"/>
      <c r="CRZ19" s="8"/>
      <c r="CSA19" s="8"/>
      <c r="CSB19" s="8"/>
      <c r="CSC19" s="8"/>
      <c r="CSD19" s="8"/>
      <c r="CSE19" s="8"/>
      <c r="CSF19" s="8"/>
      <c r="CSG19" s="8"/>
      <c r="CSH19" s="8"/>
      <c r="CSI19" s="8"/>
      <c r="CSJ19" s="8"/>
      <c r="CSK19" s="8"/>
      <c r="CSL19" s="8"/>
      <c r="CSM19" s="8"/>
      <c r="CSN19" s="8"/>
      <c r="CSO19" s="8"/>
      <c r="CSP19" s="8"/>
      <c r="CSQ19" s="8"/>
      <c r="CSR19" s="8"/>
      <c r="CSS19" s="8"/>
      <c r="CST19" s="8"/>
      <c r="CSU19" s="8"/>
      <c r="CSV19" s="8"/>
      <c r="CSW19" s="8"/>
      <c r="CSX19" s="8"/>
      <c r="CSY19" s="8"/>
      <c r="CSZ19" s="8"/>
      <c r="CTA19" s="8"/>
      <c r="CTB19" s="8"/>
      <c r="CTC19" s="8"/>
      <c r="CTD19" s="8"/>
      <c r="CTE19" s="8"/>
      <c r="CTF19" s="8"/>
      <c r="CTG19" s="8"/>
      <c r="CTH19" s="8"/>
      <c r="CTI19" s="8"/>
      <c r="CTJ19" s="8"/>
      <c r="CTK19" s="8"/>
      <c r="CTL19" s="8"/>
      <c r="CTM19" s="8"/>
      <c r="CTN19" s="8"/>
      <c r="CTO19" s="8"/>
      <c r="CTP19" s="8"/>
      <c r="CTQ19" s="8"/>
      <c r="CTR19" s="8"/>
      <c r="CTS19" s="8"/>
      <c r="CTT19" s="8"/>
      <c r="CTU19" s="8"/>
      <c r="CTV19" s="8"/>
      <c r="CTW19" s="8"/>
      <c r="CTX19" s="8"/>
      <c r="CTY19" s="8"/>
      <c r="CTZ19" s="8"/>
      <c r="CUA19" s="8"/>
      <c r="CUB19" s="8"/>
      <c r="CUC19" s="8"/>
      <c r="CUD19" s="8"/>
      <c r="CUE19" s="8"/>
      <c r="CUF19" s="8"/>
      <c r="CUG19" s="8"/>
      <c r="CUH19" s="8"/>
      <c r="CUI19" s="8"/>
      <c r="CUJ19" s="8"/>
      <c r="CUK19" s="8"/>
      <c r="CUL19" s="8"/>
      <c r="CUM19" s="8"/>
      <c r="CUN19" s="8"/>
      <c r="CUO19" s="8"/>
      <c r="CUP19" s="8"/>
      <c r="CUQ19" s="8"/>
      <c r="CUR19" s="8"/>
      <c r="CUS19" s="8"/>
      <c r="CUT19" s="8"/>
      <c r="CUU19" s="8"/>
      <c r="CUV19" s="8"/>
      <c r="CUW19" s="8"/>
      <c r="CUX19" s="8"/>
      <c r="CUY19" s="8"/>
      <c r="CUZ19" s="8"/>
      <c r="CVA19" s="8"/>
      <c r="CVB19" s="8"/>
      <c r="CVC19" s="8"/>
      <c r="CVD19" s="8"/>
      <c r="CVE19" s="8"/>
      <c r="CVF19" s="8"/>
      <c r="CVG19" s="8"/>
      <c r="CVH19" s="8"/>
      <c r="CVI19" s="8"/>
      <c r="CVJ19" s="8"/>
      <c r="CVK19" s="8"/>
      <c r="CVL19" s="8"/>
      <c r="CVM19" s="8"/>
      <c r="CVN19" s="8"/>
      <c r="CVO19" s="8"/>
      <c r="CVP19" s="8"/>
      <c r="CVQ19" s="8"/>
      <c r="CVR19" s="8"/>
      <c r="CVS19" s="8"/>
      <c r="CVT19" s="8"/>
      <c r="CVU19" s="8"/>
      <c r="CVV19" s="8"/>
      <c r="CVW19" s="8"/>
      <c r="CVX19" s="8"/>
      <c r="CVY19" s="8"/>
      <c r="CVZ19" s="8"/>
      <c r="CWA19" s="8"/>
      <c r="CWB19" s="8"/>
      <c r="CWC19" s="8"/>
      <c r="CWD19" s="8"/>
      <c r="CWE19" s="8"/>
      <c r="CWF19" s="8"/>
      <c r="CWG19" s="8"/>
      <c r="CWH19" s="8"/>
      <c r="CWI19" s="8"/>
      <c r="CWJ19" s="8"/>
      <c r="CWK19" s="8"/>
      <c r="CWL19" s="8"/>
      <c r="CWM19" s="8"/>
      <c r="CWN19" s="8"/>
      <c r="CWO19" s="8"/>
      <c r="CWP19" s="8"/>
      <c r="CWQ19" s="8"/>
      <c r="CWR19" s="8"/>
      <c r="CWS19" s="8"/>
      <c r="CWT19" s="8"/>
      <c r="CWU19" s="8"/>
      <c r="CWV19" s="8"/>
      <c r="CWW19" s="8"/>
      <c r="CWX19" s="8"/>
      <c r="CWY19" s="8"/>
      <c r="CWZ19" s="8"/>
      <c r="CXA19" s="8"/>
      <c r="CXB19" s="8"/>
      <c r="CXC19" s="8"/>
      <c r="CXD19" s="8"/>
      <c r="CXE19" s="8"/>
      <c r="CXF19" s="8"/>
      <c r="CXG19" s="8"/>
      <c r="CXH19" s="8"/>
      <c r="CXI19" s="8"/>
      <c r="CXJ19" s="8"/>
      <c r="CXK19" s="8"/>
      <c r="CXL19" s="8"/>
      <c r="CXM19" s="8"/>
      <c r="CXN19" s="8"/>
      <c r="CXO19" s="8"/>
      <c r="CXP19" s="8"/>
      <c r="CXQ19" s="8"/>
      <c r="CXR19" s="8"/>
      <c r="CXS19" s="8"/>
      <c r="CXT19" s="8"/>
      <c r="CXU19" s="8"/>
      <c r="CXV19" s="8"/>
      <c r="CXW19" s="8"/>
      <c r="CXX19" s="8"/>
      <c r="CXY19" s="8"/>
      <c r="CXZ19" s="8"/>
      <c r="CYA19" s="8"/>
      <c r="CYB19" s="8"/>
      <c r="CYC19" s="8"/>
      <c r="CYD19" s="8"/>
      <c r="CYE19" s="8"/>
      <c r="CYF19" s="8"/>
      <c r="CYG19" s="8"/>
      <c r="CYH19" s="8"/>
      <c r="CYI19" s="8"/>
      <c r="CYJ19" s="8"/>
      <c r="CYK19" s="8"/>
      <c r="CYL19" s="8"/>
      <c r="CYM19" s="8"/>
      <c r="CYN19" s="8"/>
      <c r="CYO19" s="8"/>
      <c r="CYP19" s="8"/>
      <c r="CYQ19" s="8"/>
      <c r="CYR19" s="8"/>
      <c r="CYS19" s="8"/>
      <c r="CYT19" s="8"/>
      <c r="CYU19" s="8"/>
      <c r="CYV19" s="8"/>
      <c r="CYW19" s="8"/>
      <c r="CYX19" s="8"/>
      <c r="CYY19" s="8"/>
      <c r="CYZ19" s="8"/>
      <c r="CZA19" s="8"/>
      <c r="CZB19" s="8"/>
      <c r="CZC19" s="8"/>
      <c r="CZD19" s="8"/>
      <c r="CZE19" s="8"/>
      <c r="CZF19" s="8"/>
      <c r="CZG19" s="8"/>
      <c r="CZH19" s="8"/>
      <c r="CZI19" s="8"/>
      <c r="CZJ19" s="8"/>
      <c r="CZK19" s="8"/>
      <c r="CZL19" s="8"/>
      <c r="CZM19" s="8"/>
      <c r="CZN19" s="8"/>
      <c r="CZO19" s="8"/>
      <c r="CZP19" s="8"/>
      <c r="CZQ19" s="8"/>
      <c r="CZR19" s="8"/>
      <c r="CZS19" s="8"/>
      <c r="CZT19" s="8"/>
      <c r="CZU19" s="8"/>
      <c r="CZV19" s="8"/>
      <c r="CZW19" s="8"/>
      <c r="CZX19" s="8"/>
      <c r="CZY19" s="8"/>
      <c r="CZZ19" s="8"/>
      <c r="DAA19" s="8"/>
      <c r="DAB19" s="8"/>
      <c r="DAC19" s="8"/>
      <c r="DAD19" s="8"/>
      <c r="DAE19" s="8"/>
      <c r="DAF19" s="8"/>
      <c r="DAG19" s="8"/>
      <c r="DAH19" s="8"/>
      <c r="DAI19" s="8"/>
      <c r="DAJ19" s="8"/>
      <c r="DAK19" s="8"/>
      <c r="DAL19" s="8"/>
      <c r="DAM19" s="8"/>
      <c r="DAN19" s="8"/>
      <c r="DAO19" s="8"/>
      <c r="DAP19" s="8"/>
      <c r="DAQ19" s="8"/>
      <c r="DAR19" s="8"/>
      <c r="DAS19" s="8"/>
      <c r="DAT19" s="8"/>
      <c r="DAU19" s="8"/>
      <c r="DAV19" s="8"/>
      <c r="DAW19" s="8"/>
      <c r="DAX19" s="8"/>
      <c r="DAY19" s="8"/>
      <c r="DAZ19" s="8"/>
      <c r="DBA19" s="8"/>
      <c r="DBB19" s="8"/>
      <c r="DBC19" s="8"/>
      <c r="DBD19" s="8"/>
      <c r="DBE19" s="8"/>
      <c r="DBF19" s="8"/>
      <c r="DBG19" s="8"/>
      <c r="DBH19" s="8"/>
      <c r="DBI19" s="8"/>
      <c r="DBJ19" s="8"/>
      <c r="DBK19" s="8"/>
      <c r="DBL19" s="8"/>
      <c r="DBM19" s="8"/>
      <c r="DBN19" s="8"/>
      <c r="DBO19" s="8"/>
      <c r="DBP19" s="8"/>
      <c r="DBQ19" s="8"/>
      <c r="DBR19" s="8"/>
      <c r="DBS19" s="8"/>
      <c r="DBT19" s="8"/>
      <c r="DBU19" s="8"/>
      <c r="DBV19" s="8"/>
      <c r="DBW19" s="8"/>
      <c r="DBX19" s="8"/>
      <c r="DBY19" s="8"/>
      <c r="DBZ19" s="8"/>
      <c r="DCA19" s="8"/>
      <c r="DCB19" s="8"/>
      <c r="DCC19" s="8"/>
      <c r="DCD19" s="8"/>
      <c r="DCE19" s="8"/>
      <c r="DCF19" s="8"/>
      <c r="DCG19" s="8"/>
      <c r="DCH19" s="8"/>
      <c r="DCI19" s="8"/>
      <c r="DCJ19" s="8"/>
      <c r="DCK19" s="8"/>
      <c r="DCL19" s="8"/>
      <c r="DCM19" s="8"/>
      <c r="DCN19" s="8"/>
      <c r="DCO19" s="8"/>
      <c r="DCP19" s="8"/>
      <c r="DCQ19" s="8"/>
      <c r="DCR19" s="8"/>
      <c r="DCS19" s="8"/>
      <c r="DCT19" s="8"/>
      <c r="DCU19" s="8"/>
      <c r="DCV19" s="8"/>
      <c r="DCW19" s="8"/>
      <c r="DCX19" s="8"/>
      <c r="DCY19" s="8"/>
      <c r="DCZ19" s="8"/>
      <c r="DDA19" s="8"/>
      <c r="DDB19" s="8"/>
      <c r="DDC19" s="8"/>
      <c r="DDD19" s="8"/>
      <c r="DDE19" s="8"/>
      <c r="DDF19" s="8"/>
      <c r="DDG19" s="8"/>
      <c r="DDH19" s="8"/>
      <c r="DDI19" s="8"/>
      <c r="DDJ19" s="8"/>
      <c r="DDK19" s="8"/>
      <c r="DDL19" s="8"/>
      <c r="DDM19" s="8"/>
      <c r="DDN19" s="8"/>
      <c r="DDO19" s="8"/>
      <c r="DDP19" s="8"/>
      <c r="DDQ19" s="8"/>
      <c r="DDR19" s="8"/>
      <c r="DDS19" s="8"/>
      <c r="DDT19" s="8"/>
      <c r="DDU19" s="8"/>
      <c r="DDV19" s="8"/>
      <c r="DDW19" s="8"/>
      <c r="DDX19" s="8"/>
      <c r="DDY19" s="8"/>
      <c r="DDZ19" s="8"/>
      <c r="DEA19" s="8"/>
      <c r="DEB19" s="8"/>
      <c r="DEC19" s="8"/>
      <c r="DED19" s="8"/>
      <c r="DEE19" s="8"/>
      <c r="DEF19" s="8"/>
      <c r="DEG19" s="8"/>
      <c r="DEH19" s="8"/>
      <c r="DEI19" s="8"/>
      <c r="DEJ19" s="8"/>
      <c r="DEK19" s="8"/>
      <c r="DEL19" s="8"/>
      <c r="DEM19" s="8"/>
      <c r="DEN19" s="8"/>
      <c r="DEO19" s="8"/>
      <c r="DEP19" s="8"/>
      <c r="DEQ19" s="8"/>
      <c r="DER19" s="8"/>
      <c r="DES19" s="8"/>
      <c r="DET19" s="8"/>
      <c r="DEU19" s="8"/>
      <c r="DEV19" s="8"/>
      <c r="DEW19" s="8"/>
      <c r="DEX19" s="8"/>
      <c r="DEY19" s="8"/>
      <c r="DEZ19" s="8"/>
      <c r="DFA19" s="8"/>
      <c r="DFB19" s="8"/>
      <c r="DFC19" s="8"/>
      <c r="DFD19" s="8"/>
      <c r="DFE19" s="8"/>
      <c r="DFF19" s="8"/>
      <c r="DFG19" s="8"/>
      <c r="DFH19" s="8"/>
      <c r="DFI19" s="8"/>
      <c r="DFJ19" s="8"/>
      <c r="DFK19" s="8"/>
      <c r="DFL19" s="8"/>
      <c r="DFM19" s="8"/>
      <c r="DFN19" s="8"/>
      <c r="DFO19" s="8"/>
      <c r="DFP19" s="8"/>
      <c r="DFQ19" s="8"/>
      <c r="DFR19" s="8"/>
      <c r="DFS19" s="8"/>
      <c r="DFT19" s="8"/>
      <c r="DFU19" s="8"/>
      <c r="DFV19" s="8"/>
      <c r="DFW19" s="8"/>
      <c r="DFX19" s="8"/>
      <c r="DFY19" s="8"/>
      <c r="DFZ19" s="8"/>
      <c r="DGA19" s="8"/>
      <c r="DGB19" s="8"/>
      <c r="DGC19" s="8"/>
      <c r="DGD19" s="8"/>
      <c r="DGE19" s="8"/>
      <c r="DGF19" s="8"/>
      <c r="DGG19" s="8"/>
      <c r="DGH19" s="8"/>
      <c r="DGI19" s="8"/>
      <c r="DGJ19" s="8"/>
      <c r="DGK19" s="8"/>
      <c r="DGL19" s="8"/>
      <c r="DGM19" s="8"/>
      <c r="DGN19" s="8"/>
      <c r="DGO19" s="8"/>
      <c r="DGP19" s="8"/>
      <c r="DGQ19" s="8"/>
      <c r="DGR19" s="8"/>
      <c r="DGS19" s="8"/>
      <c r="DGT19" s="8"/>
      <c r="DGU19" s="8"/>
      <c r="DGV19" s="8"/>
      <c r="DGW19" s="8"/>
      <c r="DGX19" s="8"/>
      <c r="DGY19" s="8"/>
      <c r="DGZ19" s="8"/>
      <c r="DHA19" s="8"/>
      <c r="DHB19" s="8"/>
      <c r="DHC19" s="8"/>
      <c r="DHD19" s="8"/>
      <c r="DHE19" s="8"/>
      <c r="DHF19" s="8"/>
      <c r="DHG19" s="8"/>
      <c r="DHH19" s="8"/>
      <c r="DHI19" s="8"/>
      <c r="DHJ19" s="8"/>
      <c r="DHK19" s="8"/>
      <c r="DHL19" s="8"/>
      <c r="DHM19" s="8"/>
      <c r="DHN19" s="8"/>
      <c r="DHO19" s="8"/>
      <c r="DHP19" s="8"/>
      <c r="DHQ19" s="8"/>
      <c r="DHR19" s="8"/>
      <c r="DHS19" s="8"/>
      <c r="DHT19" s="8"/>
      <c r="DHU19" s="8"/>
      <c r="DHV19" s="8"/>
      <c r="DHW19" s="8"/>
      <c r="DHX19" s="8"/>
      <c r="DHY19" s="8"/>
      <c r="DHZ19" s="8"/>
      <c r="DIA19" s="8"/>
      <c r="DIB19" s="8"/>
      <c r="DIC19" s="8"/>
      <c r="DID19" s="8"/>
      <c r="DIE19" s="8"/>
      <c r="DIF19" s="8"/>
      <c r="DIG19" s="8"/>
      <c r="DIH19" s="8"/>
      <c r="DII19" s="8"/>
      <c r="DIJ19" s="8"/>
      <c r="DIK19" s="8"/>
      <c r="DIL19" s="8"/>
      <c r="DIM19" s="8"/>
      <c r="DIN19" s="8"/>
      <c r="DIO19" s="8"/>
      <c r="DIP19" s="8"/>
      <c r="DIQ19" s="8"/>
      <c r="DIR19" s="8"/>
      <c r="DIS19" s="8"/>
      <c r="DIT19" s="8"/>
      <c r="DIU19" s="8"/>
      <c r="DIV19" s="8"/>
      <c r="DIW19" s="8"/>
      <c r="DIX19" s="8"/>
      <c r="DIY19" s="8"/>
      <c r="DIZ19" s="8"/>
      <c r="DJA19" s="8"/>
      <c r="DJB19" s="8"/>
      <c r="DJC19" s="8"/>
      <c r="DJD19" s="8"/>
      <c r="DJE19" s="8"/>
      <c r="DJF19" s="8"/>
      <c r="DJG19" s="8"/>
      <c r="DJH19" s="8"/>
      <c r="DJI19" s="8"/>
      <c r="DJJ19" s="8"/>
      <c r="DJK19" s="8"/>
      <c r="DJL19" s="8"/>
      <c r="DJM19" s="8"/>
      <c r="DJN19" s="8"/>
      <c r="DJO19" s="8"/>
      <c r="DJP19" s="8"/>
      <c r="DJQ19" s="8"/>
      <c r="DJR19" s="8"/>
      <c r="DJS19" s="8"/>
      <c r="DJT19" s="8"/>
      <c r="DJU19" s="8"/>
      <c r="DJV19" s="8"/>
      <c r="DJW19" s="8"/>
      <c r="DJX19" s="8"/>
      <c r="DJY19" s="8"/>
      <c r="DJZ19" s="8"/>
      <c r="DKA19" s="8"/>
      <c r="DKB19" s="8"/>
      <c r="DKC19" s="8"/>
      <c r="DKD19" s="8"/>
      <c r="DKE19" s="8"/>
      <c r="DKF19" s="8"/>
      <c r="DKG19" s="8"/>
      <c r="DKH19" s="8"/>
      <c r="DKI19" s="8"/>
      <c r="DKJ19" s="8"/>
      <c r="DKK19" s="8"/>
      <c r="DKL19" s="8"/>
      <c r="DKM19" s="8"/>
      <c r="DKN19" s="8"/>
      <c r="DKO19" s="8"/>
      <c r="DKP19" s="8"/>
      <c r="DKQ19" s="8"/>
      <c r="DKR19" s="8"/>
      <c r="DKS19" s="8"/>
      <c r="DKT19" s="8"/>
      <c r="DKU19" s="8"/>
      <c r="DKV19" s="8"/>
      <c r="DKW19" s="8"/>
      <c r="DKX19" s="8"/>
      <c r="DKY19" s="8"/>
      <c r="DKZ19" s="8"/>
      <c r="DLA19" s="8"/>
      <c r="DLB19" s="8"/>
      <c r="DLC19" s="8"/>
      <c r="DLD19" s="8"/>
      <c r="DLE19" s="8"/>
      <c r="DLF19" s="8"/>
      <c r="DLG19" s="8"/>
      <c r="DLH19" s="8"/>
      <c r="DLI19" s="8"/>
      <c r="DLJ19" s="8"/>
      <c r="DLK19" s="8"/>
      <c r="DLL19" s="8"/>
      <c r="DLM19" s="8"/>
      <c r="DLN19" s="8"/>
      <c r="DLO19" s="8"/>
      <c r="DLP19" s="8"/>
      <c r="DLQ19" s="8"/>
      <c r="DLR19" s="8"/>
      <c r="DLS19" s="8"/>
      <c r="DLT19" s="8"/>
      <c r="DLU19" s="8"/>
      <c r="DLV19" s="8"/>
      <c r="DLW19" s="8"/>
      <c r="DLX19" s="8"/>
      <c r="DLY19" s="8"/>
      <c r="DLZ19" s="8"/>
      <c r="DMA19" s="8"/>
      <c r="DMB19" s="8"/>
      <c r="DMC19" s="8"/>
      <c r="DMD19" s="8"/>
      <c r="DME19" s="8"/>
      <c r="DMF19" s="8"/>
      <c r="DMG19" s="8"/>
      <c r="DMH19" s="8"/>
      <c r="DMI19" s="8"/>
      <c r="DMJ19" s="8"/>
      <c r="DMK19" s="8"/>
      <c r="DML19" s="8"/>
      <c r="DMM19" s="8"/>
      <c r="DMN19" s="8"/>
      <c r="DMO19" s="8"/>
      <c r="DMP19" s="8"/>
      <c r="DMQ19" s="8"/>
      <c r="DMR19" s="8"/>
      <c r="DMS19" s="8"/>
      <c r="DMT19" s="8"/>
      <c r="DMU19" s="8"/>
      <c r="DMV19" s="8"/>
      <c r="DMW19" s="8"/>
      <c r="DMX19" s="8"/>
      <c r="DMY19" s="8"/>
      <c r="DMZ19" s="8"/>
      <c r="DNA19" s="8"/>
      <c r="DNB19" s="8"/>
      <c r="DNC19" s="8"/>
      <c r="DND19" s="8"/>
      <c r="DNE19" s="8"/>
      <c r="DNF19" s="8"/>
      <c r="DNG19" s="8"/>
      <c r="DNH19" s="8"/>
      <c r="DNI19" s="8"/>
      <c r="DNJ19" s="8"/>
      <c r="DNK19" s="8"/>
      <c r="DNL19" s="8"/>
      <c r="DNM19" s="8"/>
      <c r="DNN19" s="8"/>
      <c r="DNO19" s="8"/>
      <c r="DNP19" s="8"/>
      <c r="DNQ19" s="8"/>
      <c r="DNR19" s="8"/>
      <c r="DNS19" s="8"/>
      <c r="DNT19" s="8"/>
      <c r="DNU19" s="8"/>
      <c r="DNV19" s="8"/>
      <c r="DNW19" s="8"/>
      <c r="DNX19" s="8"/>
      <c r="DNY19" s="8"/>
      <c r="DNZ19" s="8"/>
      <c r="DOA19" s="8"/>
      <c r="DOB19" s="8"/>
      <c r="DOC19" s="8"/>
      <c r="DOD19" s="8"/>
      <c r="DOE19" s="8"/>
      <c r="DOF19" s="8"/>
      <c r="DOG19" s="8"/>
      <c r="DOH19" s="8"/>
      <c r="DOI19" s="8"/>
      <c r="DOJ19" s="8"/>
      <c r="DOK19" s="8"/>
      <c r="DOL19" s="8"/>
      <c r="DOM19" s="8"/>
      <c r="DON19" s="8"/>
      <c r="DOO19" s="8"/>
      <c r="DOP19" s="8"/>
      <c r="DOQ19" s="8"/>
      <c r="DOR19" s="8"/>
      <c r="DOS19" s="8"/>
      <c r="DOT19" s="8"/>
      <c r="DOU19" s="8"/>
      <c r="DOV19" s="8"/>
      <c r="DOW19" s="8"/>
      <c r="DOX19" s="8"/>
      <c r="DOY19" s="8"/>
      <c r="DOZ19" s="8"/>
      <c r="DPA19" s="8"/>
      <c r="DPB19" s="8"/>
      <c r="DPC19" s="8"/>
      <c r="DPD19" s="8"/>
      <c r="DPE19" s="8"/>
      <c r="DPF19" s="8"/>
      <c r="DPG19" s="8"/>
      <c r="DPH19" s="8"/>
      <c r="DPI19" s="8"/>
      <c r="DPJ19" s="8"/>
      <c r="DPK19" s="8"/>
      <c r="DPL19" s="8"/>
      <c r="DPM19" s="8"/>
      <c r="DPN19" s="8"/>
      <c r="DPO19" s="8"/>
      <c r="DPP19" s="8"/>
      <c r="DPQ19" s="8"/>
      <c r="DPR19" s="8"/>
      <c r="DPS19" s="8"/>
      <c r="DPT19" s="8"/>
      <c r="DPU19" s="8"/>
      <c r="DPV19" s="8"/>
      <c r="DPW19" s="8"/>
      <c r="DPX19" s="8"/>
      <c r="DPY19" s="8"/>
      <c r="DPZ19" s="8"/>
      <c r="DQA19" s="8"/>
      <c r="DQB19" s="8"/>
      <c r="DQC19" s="8"/>
      <c r="DQD19" s="8"/>
      <c r="DQE19" s="8"/>
      <c r="DQF19" s="8"/>
      <c r="DQG19" s="8"/>
      <c r="DQH19" s="8"/>
      <c r="DQI19" s="8"/>
      <c r="DQJ19" s="8"/>
      <c r="DQK19" s="8"/>
      <c r="DQL19" s="8"/>
      <c r="DQM19" s="8"/>
      <c r="DQN19" s="8"/>
      <c r="DQO19" s="8"/>
      <c r="DQP19" s="8"/>
      <c r="DQQ19" s="8"/>
      <c r="DQR19" s="8"/>
      <c r="DQS19" s="8"/>
      <c r="DQT19" s="8"/>
      <c r="DQU19" s="8"/>
      <c r="DQV19" s="8"/>
      <c r="DQW19" s="8"/>
      <c r="DQX19" s="8"/>
      <c r="DQY19" s="8"/>
      <c r="DQZ19" s="8"/>
      <c r="DRA19" s="8"/>
      <c r="DRB19" s="8"/>
      <c r="DRC19" s="8"/>
      <c r="DRD19" s="8"/>
      <c r="DRE19" s="8"/>
      <c r="DRF19" s="8"/>
      <c r="DRG19" s="8"/>
      <c r="DRH19" s="8"/>
      <c r="DRI19" s="8"/>
      <c r="DRJ19" s="8"/>
      <c r="DRK19" s="8"/>
      <c r="DRL19" s="8"/>
      <c r="DRM19" s="8"/>
      <c r="DRN19" s="8"/>
      <c r="DRO19" s="8"/>
      <c r="DRP19" s="8"/>
      <c r="DRQ19" s="8"/>
      <c r="DRR19" s="8"/>
      <c r="DRS19" s="8"/>
      <c r="DRT19" s="8"/>
      <c r="DRU19" s="8"/>
      <c r="DRV19" s="8"/>
      <c r="DRW19" s="8"/>
      <c r="DRX19" s="8"/>
      <c r="DRY19" s="8"/>
      <c r="DRZ19" s="8"/>
      <c r="DSA19" s="8"/>
      <c r="DSB19" s="8"/>
      <c r="DSC19" s="8"/>
      <c r="DSD19" s="8"/>
      <c r="DSE19" s="8"/>
      <c r="DSF19" s="8"/>
      <c r="DSG19" s="8"/>
      <c r="DSH19" s="8"/>
      <c r="DSI19" s="8"/>
      <c r="DSJ19" s="8"/>
      <c r="DSK19" s="8"/>
      <c r="DSL19" s="8"/>
      <c r="DSM19" s="8"/>
      <c r="DSN19" s="8"/>
      <c r="DSO19" s="8"/>
      <c r="DSP19" s="8"/>
      <c r="DSQ19" s="8"/>
      <c r="DSR19" s="8"/>
      <c r="DSS19" s="8"/>
      <c r="DST19" s="8"/>
      <c r="DSU19" s="8"/>
      <c r="DSV19" s="8"/>
      <c r="DSW19" s="8"/>
      <c r="DSX19" s="8"/>
      <c r="DSY19" s="8"/>
      <c r="DSZ19" s="8"/>
      <c r="DTA19" s="8"/>
      <c r="DTB19" s="8"/>
      <c r="DTC19" s="8"/>
      <c r="DTD19" s="8"/>
      <c r="DTE19" s="8"/>
      <c r="DTF19" s="8"/>
      <c r="DTG19" s="8"/>
      <c r="DTH19" s="8"/>
      <c r="DTI19" s="8"/>
      <c r="DTJ19" s="8"/>
      <c r="DTK19" s="8"/>
      <c r="DTL19" s="8"/>
      <c r="DTM19" s="8"/>
      <c r="DTN19" s="8"/>
      <c r="DTO19" s="8"/>
      <c r="DTP19" s="8"/>
      <c r="DTQ19" s="8"/>
      <c r="DTR19" s="8"/>
      <c r="DTS19" s="8"/>
      <c r="DTT19" s="8"/>
      <c r="DTU19" s="8"/>
      <c r="DTV19" s="8"/>
      <c r="DTW19" s="8"/>
      <c r="DTX19" s="8"/>
      <c r="DTY19" s="8"/>
      <c r="DTZ19" s="8"/>
      <c r="DUA19" s="8"/>
      <c r="DUB19" s="8"/>
      <c r="DUC19" s="8"/>
      <c r="DUD19" s="8"/>
      <c r="DUE19" s="8"/>
      <c r="DUF19" s="8"/>
      <c r="DUG19" s="8"/>
      <c r="DUH19" s="8"/>
      <c r="DUI19" s="8"/>
      <c r="DUJ19" s="8"/>
      <c r="DUK19" s="8"/>
      <c r="DUL19" s="8"/>
      <c r="DUM19" s="8"/>
      <c r="DUN19" s="8"/>
      <c r="DUO19" s="8"/>
      <c r="DUP19" s="8"/>
      <c r="DUQ19" s="8"/>
      <c r="DUR19" s="8"/>
      <c r="DUS19" s="8"/>
      <c r="DUT19" s="8"/>
      <c r="DUU19" s="8"/>
      <c r="DUV19" s="8"/>
      <c r="DUW19" s="8"/>
      <c r="DUX19" s="8"/>
      <c r="DUY19" s="8"/>
      <c r="DUZ19" s="8"/>
      <c r="DVA19" s="8"/>
      <c r="DVB19" s="8"/>
      <c r="DVC19" s="8"/>
      <c r="DVD19" s="8"/>
      <c r="DVE19" s="8"/>
      <c r="DVF19" s="8"/>
      <c r="DVG19" s="8"/>
      <c r="DVH19" s="8"/>
      <c r="DVI19" s="8"/>
      <c r="DVJ19" s="8"/>
      <c r="DVK19" s="8"/>
      <c r="DVL19" s="8"/>
      <c r="DVM19" s="8"/>
      <c r="DVN19" s="8"/>
      <c r="DVO19" s="8"/>
      <c r="DVP19" s="8"/>
      <c r="DVQ19" s="8"/>
      <c r="DVR19" s="8"/>
      <c r="DVS19" s="8"/>
      <c r="DVT19" s="8"/>
      <c r="DVU19" s="8"/>
      <c r="DVV19" s="8"/>
      <c r="DVW19" s="8"/>
      <c r="DVX19" s="8"/>
      <c r="DVY19" s="8"/>
      <c r="DVZ19" s="8"/>
      <c r="DWA19" s="8"/>
      <c r="DWB19" s="8"/>
      <c r="DWC19" s="8"/>
      <c r="DWD19" s="8"/>
      <c r="DWE19" s="8"/>
      <c r="DWF19" s="8"/>
      <c r="DWG19" s="8"/>
      <c r="DWH19" s="8"/>
      <c r="DWI19" s="8"/>
      <c r="DWJ19" s="8"/>
      <c r="DWK19" s="8"/>
      <c r="DWL19" s="8"/>
      <c r="DWM19" s="8"/>
      <c r="DWN19" s="8"/>
      <c r="DWO19" s="8"/>
      <c r="DWP19" s="8"/>
      <c r="DWQ19" s="8"/>
      <c r="DWR19" s="8"/>
      <c r="DWS19" s="8"/>
      <c r="DWT19" s="8"/>
      <c r="DWU19" s="8"/>
      <c r="DWV19" s="8"/>
      <c r="DWW19" s="8"/>
      <c r="DWX19" s="8"/>
      <c r="DWY19" s="8"/>
      <c r="DWZ19" s="8"/>
      <c r="DXA19" s="8"/>
      <c r="DXB19" s="8"/>
      <c r="DXC19" s="8"/>
      <c r="DXD19" s="8"/>
      <c r="DXE19" s="8"/>
      <c r="DXF19" s="8"/>
      <c r="DXG19" s="8"/>
      <c r="DXH19" s="8"/>
      <c r="DXI19" s="8"/>
      <c r="DXJ19" s="8"/>
      <c r="DXK19" s="8"/>
      <c r="DXL19" s="8"/>
      <c r="DXM19" s="8"/>
      <c r="DXN19" s="8"/>
      <c r="DXO19" s="8"/>
      <c r="DXP19" s="8"/>
      <c r="DXQ19" s="8"/>
      <c r="DXR19" s="8"/>
      <c r="DXS19" s="8"/>
      <c r="DXT19" s="8"/>
      <c r="DXU19" s="8"/>
      <c r="DXV19" s="8"/>
      <c r="DXW19" s="8"/>
      <c r="DXX19" s="8"/>
      <c r="DXY19" s="8"/>
      <c r="DXZ19" s="8"/>
      <c r="DYA19" s="8"/>
      <c r="DYB19" s="8"/>
      <c r="DYC19" s="8"/>
      <c r="DYD19" s="8"/>
      <c r="DYE19" s="8"/>
      <c r="DYF19" s="8"/>
      <c r="DYG19" s="8"/>
      <c r="DYH19" s="8"/>
      <c r="DYI19" s="8"/>
      <c r="DYJ19" s="8"/>
      <c r="DYK19" s="8"/>
      <c r="DYL19" s="8"/>
      <c r="DYM19" s="8"/>
      <c r="DYN19" s="8"/>
      <c r="DYO19" s="8"/>
      <c r="DYP19" s="8"/>
      <c r="DYQ19" s="8"/>
      <c r="DYR19" s="8"/>
      <c r="DYS19" s="8"/>
      <c r="DYT19" s="8"/>
      <c r="DYU19" s="8"/>
      <c r="DYV19" s="8"/>
      <c r="DYW19" s="8"/>
      <c r="DYX19" s="8"/>
      <c r="DYY19" s="8"/>
      <c r="DYZ19" s="8"/>
      <c r="DZA19" s="8"/>
      <c r="DZB19" s="8"/>
      <c r="DZC19" s="8"/>
      <c r="DZD19" s="8"/>
      <c r="DZE19" s="8"/>
      <c r="DZF19" s="8"/>
      <c r="DZG19" s="8"/>
      <c r="DZH19" s="8"/>
      <c r="DZI19" s="8"/>
      <c r="DZJ19" s="8"/>
      <c r="DZK19" s="8"/>
      <c r="DZL19" s="8"/>
      <c r="DZM19" s="8"/>
      <c r="DZN19" s="8"/>
      <c r="DZO19" s="8"/>
      <c r="DZP19" s="8"/>
      <c r="DZQ19" s="8"/>
      <c r="DZR19" s="8"/>
      <c r="DZS19" s="8"/>
      <c r="DZT19" s="8"/>
      <c r="DZU19" s="8"/>
      <c r="DZV19" s="8"/>
      <c r="DZW19" s="8"/>
      <c r="DZX19" s="8"/>
      <c r="DZY19" s="8"/>
      <c r="DZZ19" s="8"/>
      <c r="EAA19" s="8"/>
      <c r="EAB19" s="8"/>
      <c r="EAC19" s="8"/>
      <c r="EAD19" s="8"/>
      <c r="EAE19" s="8"/>
      <c r="EAF19" s="8"/>
      <c r="EAG19" s="8"/>
      <c r="EAH19" s="8"/>
      <c r="EAI19" s="8"/>
      <c r="EAJ19" s="8"/>
      <c r="EAK19" s="8"/>
      <c r="EAL19" s="8"/>
      <c r="EAM19" s="8"/>
      <c r="EAN19" s="8"/>
      <c r="EAO19" s="8"/>
      <c r="EAP19" s="8"/>
      <c r="EAQ19" s="8"/>
      <c r="EAR19" s="8"/>
      <c r="EAS19" s="8"/>
      <c r="EAT19" s="8"/>
      <c r="EAU19" s="8"/>
      <c r="EAV19" s="8"/>
      <c r="EAW19" s="8"/>
      <c r="EAX19" s="8"/>
      <c r="EAY19" s="8"/>
      <c r="EAZ19" s="8"/>
      <c r="EBA19" s="8"/>
      <c r="EBB19" s="8"/>
      <c r="EBC19" s="8"/>
      <c r="EBD19" s="8"/>
      <c r="EBE19" s="8"/>
      <c r="EBF19" s="8"/>
      <c r="EBG19" s="8"/>
      <c r="EBH19" s="8"/>
      <c r="EBI19" s="8"/>
      <c r="EBJ19" s="8"/>
      <c r="EBK19" s="8"/>
      <c r="EBL19" s="8"/>
      <c r="EBM19" s="8"/>
      <c r="EBN19" s="8"/>
      <c r="EBO19" s="8"/>
      <c r="EBP19" s="8"/>
      <c r="EBQ19" s="8"/>
      <c r="EBR19" s="8"/>
      <c r="EBS19" s="8"/>
      <c r="EBT19" s="8"/>
      <c r="EBU19" s="8"/>
      <c r="EBV19" s="8"/>
      <c r="EBW19" s="8"/>
      <c r="EBX19" s="8"/>
      <c r="EBY19" s="8"/>
      <c r="EBZ19" s="8"/>
      <c r="ECA19" s="8"/>
      <c r="ECB19" s="8"/>
      <c r="ECC19" s="8"/>
      <c r="ECD19" s="8"/>
      <c r="ECE19" s="8"/>
      <c r="ECF19" s="8"/>
      <c r="ECG19" s="8"/>
      <c r="ECH19" s="8"/>
      <c r="ECI19" s="8"/>
      <c r="ECJ19" s="8"/>
      <c r="ECK19" s="8"/>
      <c r="ECL19" s="8"/>
      <c r="ECM19" s="8"/>
      <c r="ECN19" s="8"/>
      <c r="ECO19" s="8"/>
      <c r="ECP19" s="8"/>
      <c r="ECQ19" s="8"/>
      <c r="ECR19" s="8"/>
      <c r="ECS19" s="8"/>
      <c r="ECT19" s="8"/>
      <c r="ECU19" s="8"/>
      <c r="ECV19" s="8"/>
      <c r="ECW19" s="8"/>
      <c r="ECX19" s="8"/>
      <c r="ECY19" s="8"/>
      <c r="ECZ19" s="8"/>
      <c r="EDA19" s="8"/>
      <c r="EDB19" s="8"/>
      <c r="EDC19" s="8"/>
      <c r="EDD19" s="8"/>
      <c r="EDE19" s="8"/>
      <c r="EDF19" s="8"/>
      <c r="EDG19" s="8"/>
      <c r="EDH19" s="8"/>
      <c r="EDI19" s="8"/>
      <c r="EDJ19" s="8"/>
      <c r="EDK19" s="8"/>
      <c r="EDL19" s="8"/>
      <c r="EDM19" s="8"/>
      <c r="EDN19" s="8"/>
      <c r="EDO19" s="8"/>
      <c r="EDP19" s="8"/>
      <c r="EDQ19" s="8"/>
      <c r="EDR19" s="8"/>
      <c r="EDS19" s="8"/>
      <c r="EDT19" s="8"/>
      <c r="EDU19" s="8"/>
      <c r="EDV19" s="8"/>
      <c r="EDW19" s="8"/>
      <c r="EDX19" s="8"/>
      <c r="EDY19" s="8"/>
      <c r="EDZ19" s="8"/>
      <c r="EEA19" s="8"/>
      <c r="EEB19" s="8"/>
      <c r="EEC19" s="8"/>
      <c r="EED19" s="8"/>
      <c r="EEE19" s="8"/>
      <c r="EEF19" s="8"/>
      <c r="EEG19" s="8"/>
      <c r="EEH19" s="8"/>
      <c r="EEI19" s="8"/>
      <c r="EEJ19" s="8"/>
      <c r="EEK19" s="8"/>
      <c r="EEL19" s="8"/>
      <c r="EEM19" s="8"/>
      <c r="EEN19" s="8"/>
      <c r="EEO19" s="8"/>
      <c r="EEP19" s="8"/>
      <c r="EEQ19" s="8"/>
      <c r="EER19" s="8"/>
      <c r="EES19" s="8"/>
      <c r="EET19" s="8"/>
      <c r="EEU19" s="8"/>
      <c r="EEV19" s="8"/>
      <c r="EEW19" s="8"/>
      <c r="EEX19" s="8"/>
      <c r="EEY19" s="8"/>
      <c r="EEZ19" s="8"/>
      <c r="EFA19" s="8"/>
      <c r="EFB19" s="8"/>
      <c r="EFC19" s="8"/>
      <c r="EFD19" s="8"/>
      <c r="EFE19" s="8"/>
      <c r="EFF19" s="8"/>
      <c r="EFG19" s="8"/>
      <c r="EFH19" s="8"/>
      <c r="EFI19" s="8"/>
      <c r="EFJ19" s="8"/>
      <c r="EFK19" s="8"/>
      <c r="EFL19" s="8"/>
      <c r="EFM19" s="8"/>
      <c r="EFN19" s="8"/>
      <c r="EFO19" s="8"/>
      <c r="EFP19" s="8"/>
      <c r="EFQ19" s="8"/>
      <c r="EFR19" s="8"/>
      <c r="EFS19" s="8"/>
      <c r="EFT19" s="8"/>
      <c r="EFU19" s="8"/>
      <c r="EFV19" s="8"/>
      <c r="EFW19" s="8"/>
      <c r="EFX19" s="8"/>
      <c r="EFY19" s="8"/>
      <c r="EFZ19" s="8"/>
      <c r="EGA19" s="8"/>
      <c r="EGB19" s="8"/>
      <c r="EGC19" s="8"/>
      <c r="EGD19" s="8"/>
      <c r="EGE19" s="8"/>
      <c r="EGF19" s="8"/>
      <c r="EGG19" s="8"/>
      <c r="EGH19" s="8"/>
      <c r="EGI19" s="8"/>
      <c r="EGJ19" s="8"/>
      <c r="EGK19" s="8"/>
      <c r="EGL19" s="8"/>
      <c r="EGM19" s="8"/>
      <c r="EGN19" s="8"/>
      <c r="EGO19" s="8"/>
      <c r="EGP19" s="8"/>
      <c r="EGQ19" s="8"/>
      <c r="EGR19" s="8"/>
      <c r="EGS19" s="8"/>
      <c r="EGT19" s="8"/>
      <c r="EGU19" s="8"/>
      <c r="EGV19" s="8"/>
      <c r="EGW19" s="8"/>
      <c r="EGX19" s="8"/>
      <c r="EGY19" s="8"/>
      <c r="EGZ19" s="8"/>
      <c r="EHA19" s="8"/>
      <c r="EHB19" s="8"/>
      <c r="EHC19" s="8"/>
      <c r="EHD19" s="8"/>
      <c r="EHE19" s="8"/>
      <c r="EHF19" s="8"/>
      <c r="EHG19" s="8"/>
      <c r="EHH19" s="8"/>
      <c r="EHI19" s="8"/>
      <c r="EHJ19" s="8"/>
      <c r="EHK19" s="8"/>
      <c r="EHL19" s="8"/>
      <c r="EHM19" s="8"/>
      <c r="EHN19" s="8"/>
      <c r="EHO19" s="8"/>
      <c r="EHP19" s="8"/>
      <c r="EHQ19" s="8"/>
      <c r="EHR19" s="8"/>
      <c r="EHS19" s="8"/>
      <c r="EHT19" s="8"/>
      <c r="EHU19" s="8"/>
      <c r="EHV19" s="8"/>
      <c r="EHW19" s="8"/>
      <c r="EHX19" s="8"/>
      <c r="EHY19" s="8"/>
      <c r="EHZ19" s="8"/>
      <c r="EIA19" s="8"/>
      <c r="EIB19" s="8"/>
      <c r="EIC19" s="8"/>
      <c r="EID19" s="8"/>
      <c r="EIE19" s="8"/>
      <c r="EIF19" s="8"/>
      <c r="EIG19" s="8"/>
      <c r="EIH19" s="8"/>
      <c r="EII19" s="8"/>
      <c r="EIJ19" s="8"/>
      <c r="EIK19" s="8"/>
      <c r="EIL19" s="8"/>
      <c r="EIM19" s="8"/>
      <c r="EIN19" s="8"/>
      <c r="EIO19" s="8"/>
      <c r="EIP19" s="8"/>
      <c r="EIQ19" s="8"/>
      <c r="EIR19" s="8"/>
      <c r="EIS19" s="8"/>
      <c r="EIT19" s="8"/>
      <c r="EIU19" s="8"/>
      <c r="EIV19" s="8"/>
      <c r="EIW19" s="8"/>
      <c r="EIX19" s="8"/>
      <c r="EIY19" s="8"/>
      <c r="EIZ19" s="8"/>
      <c r="EJA19" s="8"/>
      <c r="EJB19" s="8"/>
      <c r="EJC19" s="8"/>
      <c r="EJD19" s="8"/>
      <c r="EJE19" s="8"/>
      <c r="EJF19" s="8"/>
      <c r="EJG19" s="8"/>
      <c r="EJH19" s="8"/>
      <c r="EJI19" s="8"/>
      <c r="EJJ19" s="8"/>
      <c r="EJK19" s="8"/>
      <c r="EJL19" s="8"/>
      <c r="EJM19" s="8"/>
      <c r="EJN19" s="8"/>
      <c r="EJO19" s="8"/>
      <c r="EJP19" s="8"/>
      <c r="EJQ19" s="8"/>
      <c r="EJR19" s="8"/>
      <c r="EJS19" s="8"/>
      <c r="EJT19" s="8"/>
      <c r="EJU19" s="8"/>
      <c r="EJV19" s="8"/>
      <c r="EJW19" s="8"/>
      <c r="EJX19" s="8"/>
      <c r="EJY19" s="8"/>
      <c r="EJZ19" s="8"/>
      <c r="EKA19" s="8"/>
      <c r="EKB19" s="8"/>
      <c r="EKC19" s="8"/>
      <c r="EKD19" s="8"/>
      <c r="EKE19" s="8"/>
      <c r="EKF19" s="8"/>
      <c r="EKG19" s="8"/>
      <c r="EKH19" s="8"/>
      <c r="EKI19" s="8"/>
      <c r="EKJ19" s="8"/>
      <c r="EKK19" s="8"/>
      <c r="EKL19" s="8"/>
      <c r="EKM19" s="8"/>
      <c r="EKN19" s="8"/>
      <c r="EKO19" s="8"/>
      <c r="EKP19" s="8"/>
      <c r="EKQ19" s="8"/>
      <c r="EKR19" s="8"/>
      <c r="EKS19" s="8"/>
      <c r="EKT19" s="8"/>
      <c r="EKU19" s="8"/>
      <c r="EKV19" s="8"/>
      <c r="EKW19" s="8"/>
      <c r="EKX19" s="8"/>
      <c r="EKY19" s="8"/>
      <c r="EKZ19" s="8"/>
      <c r="ELA19" s="8"/>
      <c r="ELB19" s="8"/>
      <c r="ELC19" s="8"/>
      <c r="ELD19" s="8"/>
      <c r="ELE19" s="8"/>
      <c r="ELF19" s="8"/>
      <c r="ELG19" s="8"/>
      <c r="ELH19" s="8"/>
      <c r="ELI19" s="8"/>
      <c r="ELJ19" s="8"/>
      <c r="ELK19" s="8"/>
      <c r="ELL19" s="8"/>
      <c r="ELM19" s="8"/>
      <c r="ELN19" s="8"/>
      <c r="ELO19" s="8"/>
      <c r="ELP19" s="8"/>
      <c r="ELQ19" s="8"/>
      <c r="ELR19" s="8"/>
      <c r="ELS19" s="8"/>
      <c r="ELT19" s="8"/>
      <c r="ELU19" s="8"/>
      <c r="ELV19" s="8"/>
      <c r="ELW19" s="8"/>
      <c r="ELX19" s="8"/>
      <c r="ELY19" s="8"/>
      <c r="ELZ19" s="8"/>
      <c r="EMA19" s="8"/>
      <c r="EMB19" s="8"/>
      <c r="EMC19" s="8"/>
      <c r="EMD19" s="8"/>
      <c r="EME19" s="8"/>
      <c r="EMF19" s="8"/>
      <c r="EMG19" s="8"/>
      <c r="EMH19" s="8"/>
      <c r="EMI19" s="8"/>
      <c r="EMJ19" s="8"/>
      <c r="EMK19" s="8"/>
      <c r="EML19" s="8"/>
      <c r="EMM19" s="8"/>
      <c r="EMN19" s="8"/>
      <c r="EMO19" s="8"/>
      <c r="EMP19" s="8"/>
      <c r="EMQ19" s="8"/>
      <c r="EMR19" s="8"/>
      <c r="EMS19" s="8"/>
      <c r="EMT19" s="8"/>
      <c r="EMU19" s="8"/>
      <c r="EMV19" s="8"/>
      <c r="EMW19" s="8"/>
      <c r="EMX19" s="8"/>
      <c r="EMY19" s="8"/>
      <c r="EMZ19" s="8"/>
      <c r="ENA19" s="8"/>
      <c r="ENB19" s="8"/>
      <c r="ENC19" s="8"/>
      <c r="END19" s="8"/>
      <c r="ENE19" s="8"/>
      <c r="ENF19" s="8"/>
      <c r="ENG19" s="8"/>
      <c r="ENH19" s="8"/>
      <c r="ENI19" s="8"/>
      <c r="ENJ19" s="8"/>
      <c r="ENK19" s="8"/>
      <c r="ENL19" s="8"/>
      <c r="ENM19" s="8"/>
      <c r="ENN19" s="8"/>
      <c r="ENO19" s="8"/>
      <c r="ENP19" s="8"/>
      <c r="ENQ19" s="8"/>
      <c r="ENR19" s="8"/>
      <c r="ENS19" s="8"/>
      <c r="ENT19" s="8"/>
      <c r="ENU19" s="8"/>
      <c r="ENV19" s="8"/>
      <c r="ENW19" s="8"/>
      <c r="ENX19" s="8"/>
      <c r="ENY19" s="8"/>
      <c r="ENZ19" s="8"/>
      <c r="EOA19" s="8"/>
      <c r="EOB19" s="8"/>
      <c r="EOC19" s="8"/>
      <c r="EOD19" s="8"/>
      <c r="EOE19" s="8"/>
      <c r="EOF19" s="8"/>
      <c r="EOG19" s="8"/>
      <c r="EOH19" s="8"/>
      <c r="EOI19" s="8"/>
      <c r="EOJ19" s="8"/>
      <c r="EOK19" s="8"/>
      <c r="EOL19" s="8"/>
      <c r="EOM19" s="8"/>
      <c r="EON19" s="8"/>
      <c r="EOO19" s="8"/>
      <c r="EOP19" s="8"/>
      <c r="EOQ19" s="8"/>
      <c r="EOR19" s="8"/>
      <c r="EOS19" s="8"/>
      <c r="EOT19" s="8"/>
      <c r="EOU19" s="8"/>
      <c r="EOV19" s="8"/>
      <c r="EOW19" s="8"/>
      <c r="EOX19" s="8"/>
      <c r="EOY19" s="8"/>
      <c r="EOZ19" s="8"/>
      <c r="EPA19" s="8"/>
      <c r="EPB19" s="8"/>
      <c r="EPC19" s="8"/>
      <c r="EPD19" s="8"/>
      <c r="EPE19" s="8"/>
      <c r="EPF19" s="8"/>
      <c r="EPG19" s="8"/>
      <c r="EPH19" s="8"/>
      <c r="EPI19" s="8"/>
      <c r="EPJ19" s="8"/>
      <c r="EPK19" s="8"/>
      <c r="EPL19" s="8"/>
      <c r="EPM19" s="8"/>
      <c r="EPN19" s="8"/>
      <c r="EPO19" s="8"/>
      <c r="EPP19" s="8"/>
      <c r="EPQ19" s="8"/>
      <c r="EPR19" s="8"/>
      <c r="EPS19" s="8"/>
      <c r="EPT19" s="8"/>
      <c r="EPU19" s="8"/>
      <c r="EPV19" s="8"/>
      <c r="EPW19" s="8"/>
      <c r="EPX19" s="8"/>
      <c r="EPY19" s="8"/>
      <c r="EPZ19" s="8"/>
      <c r="EQA19" s="8"/>
      <c r="EQB19" s="8"/>
      <c r="EQC19" s="8"/>
      <c r="EQD19" s="8"/>
      <c r="EQE19" s="8"/>
      <c r="EQF19" s="8"/>
      <c r="EQG19" s="8"/>
      <c r="EQH19" s="8"/>
      <c r="EQI19" s="8"/>
      <c r="EQJ19" s="8"/>
      <c r="EQK19" s="8"/>
      <c r="EQL19" s="8"/>
      <c r="EQM19" s="8"/>
      <c r="EQN19" s="8"/>
      <c r="EQO19" s="8"/>
      <c r="EQP19" s="8"/>
      <c r="EQQ19" s="8"/>
      <c r="EQR19" s="8"/>
      <c r="EQS19" s="8"/>
      <c r="EQT19" s="8"/>
      <c r="EQU19" s="8"/>
      <c r="EQV19" s="8"/>
      <c r="EQW19" s="8"/>
      <c r="EQX19" s="8"/>
      <c r="EQY19" s="8"/>
      <c r="EQZ19" s="8"/>
      <c r="ERA19" s="8"/>
      <c r="ERB19" s="8"/>
      <c r="ERC19" s="8"/>
      <c r="ERD19" s="8"/>
      <c r="ERE19" s="8"/>
      <c r="ERF19" s="8"/>
      <c r="ERG19" s="8"/>
      <c r="ERH19" s="8"/>
      <c r="ERI19" s="8"/>
      <c r="ERJ19" s="8"/>
      <c r="ERK19" s="8"/>
      <c r="ERL19" s="8"/>
      <c r="ERM19" s="8"/>
      <c r="ERN19" s="8"/>
      <c r="ERO19" s="8"/>
      <c r="ERP19" s="8"/>
      <c r="ERQ19" s="8"/>
      <c r="ERR19" s="8"/>
      <c r="ERS19" s="8"/>
      <c r="ERT19" s="8"/>
      <c r="ERU19" s="8"/>
      <c r="ERV19" s="8"/>
      <c r="ERW19" s="8"/>
      <c r="ERX19" s="8"/>
      <c r="ERY19" s="8"/>
      <c r="ERZ19" s="8"/>
      <c r="ESA19" s="8"/>
      <c r="ESB19" s="8"/>
      <c r="ESC19" s="8"/>
      <c r="ESD19" s="8"/>
      <c r="ESE19" s="8"/>
      <c r="ESF19" s="8"/>
      <c r="ESG19" s="8"/>
      <c r="ESH19" s="8"/>
      <c r="ESI19" s="8"/>
      <c r="ESJ19" s="8"/>
      <c r="ESK19" s="8"/>
      <c r="ESL19" s="8"/>
      <c r="ESM19" s="8"/>
      <c r="ESN19" s="8"/>
      <c r="ESO19" s="8"/>
      <c r="ESP19" s="8"/>
      <c r="ESQ19" s="8"/>
      <c r="ESR19" s="8"/>
      <c r="ESS19" s="8"/>
      <c r="EST19" s="8"/>
      <c r="ESU19" s="8"/>
      <c r="ESV19" s="8"/>
      <c r="ESW19" s="8"/>
      <c r="ESX19" s="8"/>
      <c r="ESY19" s="8"/>
      <c r="ESZ19" s="8"/>
      <c r="ETA19" s="8"/>
      <c r="ETB19" s="8"/>
      <c r="ETC19" s="8"/>
      <c r="ETD19" s="8"/>
      <c r="ETE19" s="8"/>
      <c r="ETF19" s="8"/>
      <c r="ETG19" s="8"/>
      <c r="ETH19" s="8"/>
      <c r="ETI19" s="8"/>
      <c r="ETJ19" s="8"/>
      <c r="ETK19" s="8"/>
      <c r="ETL19" s="8"/>
      <c r="ETM19" s="8"/>
      <c r="ETN19" s="8"/>
      <c r="ETO19" s="8"/>
      <c r="ETP19" s="8"/>
      <c r="ETQ19" s="8"/>
      <c r="ETR19" s="8"/>
      <c r="ETS19" s="8"/>
      <c r="ETT19" s="8"/>
      <c r="ETU19" s="8"/>
      <c r="ETV19" s="8"/>
      <c r="ETW19" s="8"/>
      <c r="ETX19" s="8"/>
      <c r="ETY19" s="8"/>
      <c r="ETZ19" s="8"/>
      <c r="EUA19" s="8"/>
      <c r="EUB19" s="8"/>
      <c r="EUC19" s="8"/>
      <c r="EUD19" s="8"/>
      <c r="EUE19" s="8"/>
      <c r="EUF19" s="8"/>
      <c r="EUG19" s="8"/>
      <c r="EUH19" s="8"/>
      <c r="EUI19" s="8"/>
      <c r="EUJ19" s="8"/>
      <c r="EUK19" s="8"/>
      <c r="EUL19" s="8"/>
      <c r="EUM19" s="8"/>
      <c r="EUN19" s="8"/>
      <c r="EUO19" s="8"/>
      <c r="EUP19" s="8"/>
      <c r="EUQ19" s="8"/>
      <c r="EUR19" s="8"/>
      <c r="EUS19" s="8"/>
      <c r="EUT19" s="8"/>
      <c r="EUU19" s="8"/>
      <c r="EUV19" s="8"/>
      <c r="EUW19" s="8"/>
      <c r="EUX19" s="8"/>
      <c r="EUY19" s="8"/>
      <c r="EUZ19" s="8"/>
      <c r="EVA19" s="8"/>
      <c r="EVB19" s="8"/>
      <c r="EVC19" s="8"/>
      <c r="EVD19" s="8"/>
      <c r="EVE19" s="8"/>
      <c r="EVF19" s="8"/>
      <c r="EVG19" s="8"/>
      <c r="EVH19" s="8"/>
      <c r="EVI19" s="8"/>
      <c r="EVJ19" s="8"/>
      <c r="EVK19" s="8"/>
      <c r="EVL19" s="8"/>
      <c r="EVM19" s="8"/>
      <c r="EVN19" s="8"/>
      <c r="EVO19" s="8"/>
      <c r="EVP19" s="8"/>
      <c r="EVQ19" s="8"/>
      <c r="EVR19" s="8"/>
      <c r="EVS19" s="8"/>
      <c r="EVT19" s="8"/>
      <c r="EVU19" s="8"/>
      <c r="EVV19" s="8"/>
      <c r="EVW19" s="8"/>
      <c r="EVX19" s="8"/>
      <c r="EVY19" s="8"/>
      <c r="EVZ19" s="8"/>
      <c r="EWA19" s="8"/>
      <c r="EWB19" s="8"/>
      <c r="EWC19" s="8"/>
      <c r="EWD19" s="8"/>
      <c r="EWE19" s="8"/>
      <c r="EWF19" s="8"/>
      <c r="EWG19" s="8"/>
      <c r="EWH19" s="8"/>
      <c r="EWI19" s="8"/>
      <c r="EWJ19" s="8"/>
      <c r="EWK19" s="8"/>
      <c r="EWL19" s="8"/>
      <c r="EWM19" s="8"/>
      <c r="EWN19" s="8"/>
      <c r="EWO19" s="8"/>
      <c r="EWP19" s="8"/>
      <c r="EWQ19" s="8"/>
      <c r="EWR19" s="8"/>
      <c r="EWS19" s="8"/>
      <c r="EWT19" s="8"/>
      <c r="EWU19" s="8"/>
      <c r="EWV19" s="8"/>
      <c r="EWW19" s="8"/>
      <c r="EWX19" s="8"/>
      <c r="EWY19" s="8"/>
      <c r="EWZ19" s="8"/>
      <c r="EXA19" s="8"/>
      <c r="EXB19" s="8"/>
      <c r="EXC19" s="8"/>
      <c r="EXD19" s="8"/>
      <c r="EXE19" s="8"/>
      <c r="EXF19" s="8"/>
      <c r="EXG19" s="8"/>
      <c r="EXH19" s="8"/>
      <c r="EXI19" s="8"/>
      <c r="EXJ19" s="8"/>
      <c r="EXK19" s="8"/>
      <c r="EXL19" s="8"/>
      <c r="EXM19" s="8"/>
      <c r="EXN19" s="8"/>
      <c r="EXO19" s="8"/>
      <c r="EXP19" s="8"/>
      <c r="EXQ19" s="8"/>
      <c r="EXR19" s="8"/>
      <c r="EXS19" s="8"/>
      <c r="EXT19" s="8"/>
      <c r="EXU19" s="8"/>
      <c r="EXV19" s="8"/>
      <c r="EXW19" s="8"/>
      <c r="EXX19" s="8"/>
      <c r="EXY19" s="8"/>
      <c r="EXZ19" s="8"/>
      <c r="EYA19" s="8"/>
      <c r="EYB19" s="8"/>
      <c r="EYC19" s="8"/>
      <c r="EYD19" s="8"/>
      <c r="EYE19" s="8"/>
      <c r="EYF19" s="8"/>
      <c r="EYG19" s="8"/>
      <c r="EYH19" s="8"/>
      <c r="EYI19" s="8"/>
      <c r="EYJ19" s="8"/>
      <c r="EYK19" s="8"/>
      <c r="EYL19" s="8"/>
      <c r="EYM19" s="8"/>
      <c r="EYN19" s="8"/>
      <c r="EYO19" s="8"/>
      <c r="EYP19" s="8"/>
      <c r="EYQ19" s="8"/>
      <c r="EYR19" s="8"/>
      <c r="EYS19" s="8"/>
      <c r="EYT19" s="8"/>
      <c r="EYU19" s="8"/>
      <c r="EYV19" s="8"/>
      <c r="EYW19" s="8"/>
      <c r="EYX19" s="8"/>
      <c r="EYY19" s="8"/>
      <c r="EYZ19" s="8"/>
      <c r="EZA19" s="8"/>
      <c r="EZB19" s="8"/>
      <c r="EZC19" s="8"/>
      <c r="EZD19" s="8"/>
      <c r="EZE19" s="8"/>
      <c r="EZF19" s="8"/>
      <c r="EZG19" s="8"/>
      <c r="EZH19" s="8"/>
      <c r="EZI19" s="8"/>
      <c r="EZJ19" s="8"/>
      <c r="EZK19" s="8"/>
      <c r="EZL19" s="8"/>
      <c r="EZM19" s="8"/>
      <c r="EZN19" s="8"/>
      <c r="EZO19" s="8"/>
      <c r="EZP19" s="8"/>
      <c r="EZQ19" s="8"/>
      <c r="EZR19" s="8"/>
      <c r="EZS19" s="8"/>
      <c r="EZT19" s="8"/>
      <c r="EZU19" s="8"/>
      <c r="EZV19" s="8"/>
      <c r="EZW19" s="8"/>
      <c r="EZX19" s="8"/>
      <c r="EZY19" s="8"/>
      <c r="EZZ19" s="8"/>
      <c r="FAA19" s="8"/>
      <c r="FAB19" s="8"/>
      <c r="FAC19" s="8"/>
      <c r="FAD19" s="8"/>
      <c r="FAE19" s="8"/>
      <c r="FAF19" s="8"/>
      <c r="FAG19" s="8"/>
      <c r="FAH19" s="8"/>
      <c r="FAI19" s="8"/>
      <c r="FAJ19" s="8"/>
      <c r="FAK19" s="8"/>
      <c r="FAL19" s="8"/>
      <c r="FAM19" s="8"/>
      <c r="FAN19" s="8"/>
      <c r="FAO19" s="8"/>
      <c r="FAP19" s="8"/>
      <c r="FAQ19" s="8"/>
      <c r="FAR19" s="8"/>
      <c r="FAS19" s="8"/>
      <c r="FAT19" s="8"/>
      <c r="FAU19" s="8"/>
      <c r="FAV19" s="8"/>
      <c r="FAW19" s="8"/>
      <c r="FAX19" s="8"/>
      <c r="FAY19" s="8"/>
      <c r="FAZ19" s="8"/>
      <c r="FBA19" s="8"/>
      <c r="FBB19" s="8"/>
      <c r="FBC19" s="8"/>
      <c r="FBD19" s="8"/>
      <c r="FBE19" s="8"/>
      <c r="FBF19" s="8"/>
      <c r="FBG19" s="8"/>
      <c r="FBH19" s="8"/>
      <c r="FBI19" s="8"/>
      <c r="FBJ19" s="8"/>
      <c r="FBK19" s="8"/>
      <c r="FBL19" s="8"/>
      <c r="FBM19" s="8"/>
      <c r="FBN19" s="8"/>
      <c r="FBO19" s="8"/>
      <c r="FBP19" s="8"/>
      <c r="FBQ19" s="8"/>
      <c r="FBR19" s="8"/>
      <c r="FBS19" s="8"/>
      <c r="FBT19" s="8"/>
      <c r="FBU19" s="8"/>
      <c r="FBV19" s="8"/>
      <c r="FBW19" s="8"/>
      <c r="FBX19" s="8"/>
      <c r="FBY19" s="8"/>
      <c r="FBZ19" s="8"/>
      <c r="FCA19" s="8"/>
      <c r="FCB19" s="8"/>
      <c r="FCC19" s="8"/>
      <c r="FCD19" s="8"/>
      <c r="FCE19" s="8"/>
      <c r="FCF19" s="8"/>
      <c r="FCG19" s="8"/>
      <c r="FCH19" s="8"/>
      <c r="FCI19" s="8"/>
      <c r="FCJ19" s="8"/>
      <c r="FCK19" s="8"/>
      <c r="FCL19" s="8"/>
      <c r="FCM19" s="8"/>
      <c r="FCN19" s="8"/>
      <c r="FCO19" s="8"/>
      <c r="FCP19" s="8"/>
      <c r="FCQ19" s="8"/>
      <c r="FCR19" s="8"/>
      <c r="FCS19" s="8"/>
      <c r="FCT19" s="8"/>
      <c r="FCU19" s="8"/>
      <c r="FCV19" s="8"/>
      <c r="FCW19" s="8"/>
      <c r="FCX19" s="8"/>
      <c r="FCY19" s="8"/>
      <c r="FCZ19" s="8"/>
      <c r="FDA19" s="8"/>
      <c r="FDB19" s="8"/>
      <c r="FDC19" s="8"/>
      <c r="FDD19" s="8"/>
      <c r="FDE19" s="8"/>
      <c r="FDF19" s="8"/>
      <c r="FDG19" s="8"/>
      <c r="FDH19" s="8"/>
      <c r="FDI19" s="8"/>
      <c r="FDJ19" s="8"/>
      <c r="FDK19" s="8"/>
      <c r="FDL19" s="8"/>
      <c r="FDM19" s="8"/>
      <c r="FDN19" s="8"/>
      <c r="FDO19" s="8"/>
      <c r="FDP19" s="8"/>
      <c r="FDQ19" s="8"/>
      <c r="FDR19" s="8"/>
      <c r="FDS19" s="8"/>
      <c r="FDT19" s="8"/>
      <c r="FDU19" s="8"/>
      <c r="FDV19" s="8"/>
      <c r="FDW19" s="8"/>
      <c r="FDX19" s="8"/>
      <c r="FDY19" s="8"/>
      <c r="FDZ19" s="8"/>
      <c r="FEA19" s="8"/>
      <c r="FEB19" s="8"/>
      <c r="FEC19" s="8"/>
      <c r="FED19" s="8"/>
      <c r="FEE19" s="8"/>
      <c r="FEF19" s="8"/>
      <c r="FEG19" s="8"/>
      <c r="FEH19" s="8"/>
      <c r="FEI19" s="8"/>
      <c r="FEJ19" s="8"/>
      <c r="FEK19" s="8"/>
      <c r="FEL19" s="8"/>
      <c r="FEM19" s="8"/>
      <c r="FEN19" s="8"/>
      <c r="FEO19" s="8"/>
      <c r="FEP19" s="8"/>
      <c r="FEQ19" s="8"/>
      <c r="FER19" s="8"/>
      <c r="FES19" s="8"/>
      <c r="FET19" s="8"/>
      <c r="FEU19" s="8"/>
      <c r="FEV19" s="8"/>
      <c r="FEW19" s="8"/>
      <c r="FEX19" s="8"/>
      <c r="FEY19" s="8"/>
      <c r="FEZ19" s="8"/>
      <c r="FFA19" s="8"/>
      <c r="FFB19" s="8"/>
      <c r="FFC19" s="8"/>
      <c r="FFD19" s="8"/>
      <c r="FFE19" s="8"/>
      <c r="FFF19" s="8"/>
      <c r="FFG19" s="8"/>
      <c r="FFH19" s="8"/>
      <c r="FFI19" s="8"/>
      <c r="FFJ19" s="8"/>
      <c r="FFK19" s="8"/>
      <c r="FFL19" s="8"/>
      <c r="FFM19" s="8"/>
      <c r="FFN19" s="8"/>
      <c r="FFO19" s="8"/>
      <c r="FFP19" s="8"/>
      <c r="FFQ19" s="8"/>
      <c r="FFR19" s="8"/>
      <c r="FFS19" s="8"/>
      <c r="FFT19" s="8"/>
      <c r="FFU19" s="8"/>
      <c r="FFV19" s="8"/>
      <c r="FFW19" s="8"/>
      <c r="FFX19" s="8"/>
      <c r="FFY19" s="8"/>
      <c r="FFZ19" s="8"/>
      <c r="FGA19" s="8"/>
      <c r="FGB19" s="8"/>
      <c r="FGC19" s="8"/>
      <c r="FGD19" s="8"/>
      <c r="FGE19" s="8"/>
      <c r="FGF19" s="8"/>
      <c r="FGG19" s="8"/>
      <c r="FGH19" s="8"/>
      <c r="FGI19" s="8"/>
      <c r="FGJ19" s="8"/>
      <c r="FGK19" s="8"/>
      <c r="FGL19" s="8"/>
      <c r="FGM19" s="8"/>
      <c r="FGN19" s="8"/>
      <c r="FGO19" s="8"/>
      <c r="FGP19" s="8"/>
      <c r="FGQ19" s="8"/>
      <c r="FGR19" s="8"/>
      <c r="FGS19" s="8"/>
      <c r="FGT19" s="8"/>
      <c r="FGU19" s="8"/>
      <c r="FGV19" s="8"/>
      <c r="FGW19" s="8"/>
      <c r="FGX19" s="8"/>
      <c r="FGY19" s="8"/>
      <c r="FGZ19" s="8"/>
      <c r="FHA19" s="8"/>
      <c r="FHB19" s="8"/>
      <c r="FHC19" s="8"/>
      <c r="FHD19" s="8"/>
      <c r="FHE19" s="8"/>
      <c r="FHF19" s="8"/>
      <c r="FHG19" s="8"/>
      <c r="FHH19" s="8"/>
      <c r="FHI19" s="8"/>
      <c r="FHJ19" s="8"/>
      <c r="FHK19" s="8"/>
      <c r="FHL19" s="8"/>
      <c r="FHM19" s="8"/>
      <c r="FHN19" s="8"/>
      <c r="FHO19" s="8"/>
      <c r="FHP19" s="8"/>
      <c r="FHQ19" s="8"/>
      <c r="FHR19" s="8"/>
      <c r="FHS19" s="8"/>
      <c r="FHT19" s="8"/>
      <c r="FHU19" s="8"/>
      <c r="FHV19" s="8"/>
      <c r="FHW19" s="8"/>
      <c r="FHX19" s="8"/>
      <c r="FHY19" s="8"/>
      <c r="FHZ19" s="8"/>
      <c r="FIA19" s="8"/>
      <c r="FIB19" s="8"/>
      <c r="FIC19" s="8"/>
      <c r="FID19" s="8"/>
      <c r="FIE19" s="8"/>
      <c r="FIF19" s="8"/>
      <c r="FIG19" s="8"/>
      <c r="FIH19" s="8"/>
      <c r="FII19" s="8"/>
      <c r="FIJ19" s="8"/>
      <c r="FIK19" s="8"/>
      <c r="FIL19" s="8"/>
      <c r="FIM19" s="8"/>
      <c r="FIN19" s="8"/>
      <c r="FIO19" s="8"/>
      <c r="FIP19" s="8"/>
      <c r="FIQ19" s="8"/>
      <c r="FIR19" s="8"/>
      <c r="FIS19" s="8"/>
      <c r="FIT19" s="8"/>
      <c r="FIU19" s="8"/>
      <c r="FIV19" s="8"/>
      <c r="FIW19" s="8"/>
      <c r="FIX19" s="8"/>
      <c r="FIY19" s="8"/>
      <c r="FIZ19" s="8"/>
      <c r="FJA19" s="8"/>
      <c r="FJB19" s="8"/>
      <c r="FJC19" s="8"/>
      <c r="FJD19" s="8"/>
      <c r="FJE19" s="8"/>
      <c r="FJF19" s="8"/>
      <c r="FJG19" s="8"/>
      <c r="FJH19" s="8"/>
      <c r="FJI19" s="8"/>
      <c r="FJJ19" s="8"/>
      <c r="FJK19" s="8"/>
      <c r="FJL19" s="8"/>
      <c r="FJM19" s="8"/>
      <c r="FJN19" s="8"/>
      <c r="FJO19" s="8"/>
      <c r="FJP19" s="8"/>
      <c r="FJQ19" s="8"/>
      <c r="FJR19" s="8"/>
      <c r="FJS19" s="8"/>
      <c r="FJT19" s="8"/>
      <c r="FJU19" s="8"/>
      <c r="FJV19" s="8"/>
      <c r="FJW19" s="8"/>
      <c r="FJX19" s="8"/>
      <c r="FJY19" s="8"/>
      <c r="FJZ19" s="8"/>
      <c r="FKA19" s="8"/>
      <c r="FKB19" s="8"/>
      <c r="FKC19" s="8"/>
      <c r="FKD19" s="8"/>
      <c r="FKE19" s="8"/>
      <c r="FKF19" s="8"/>
      <c r="FKG19" s="8"/>
      <c r="FKH19" s="8"/>
      <c r="FKI19" s="8"/>
      <c r="FKJ19" s="8"/>
      <c r="FKK19" s="8"/>
      <c r="FKL19" s="8"/>
      <c r="FKM19" s="8"/>
      <c r="FKN19" s="8"/>
      <c r="FKO19" s="8"/>
      <c r="FKP19" s="8"/>
      <c r="FKQ19" s="8"/>
      <c r="FKR19" s="8"/>
      <c r="FKS19" s="8"/>
      <c r="FKT19" s="8"/>
      <c r="FKU19" s="8"/>
      <c r="FKV19" s="8"/>
      <c r="FKW19" s="8"/>
      <c r="FKX19" s="8"/>
      <c r="FKY19" s="8"/>
      <c r="FKZ19" s="8"/>
      <c r="FLA19" s="8"/>
      <c r="FLB19" s="8"/>
      <c r="FLC19" s="8"/>
      <c r="FLD19" s="8"/>
      <c r="FLE19" s="8"/>
      <c r="FLF19" s="8"/>
      <c r="FLG19" s="8"/>
      <c r="FLH19" s="8"/>
      <c r="FLI19" s="8"/>
      <c r="FLJ19" s="8"/>
      <c r="FLK19" s="8"/>
      <c r="FLL19" s="8"/>
      <c r="FLM19" s="8"/>
      <c r="FLN19" s="8"/>
      <c r="FLO19" s="8"/>
      <c r="FLP19" s="8"/>
      <c r="FLQ19" s="8"/>
      <c r="FLR19" s="8"/>
      <c r="FLS19" s="8"/>
      <c r="FLT19" s="8"/>
      <c r="FLU19" s="8"/>
      <c r="FLV19" s="8"/>
      <c r="FLW19" s="8"/>
      <c r="FLX19" s="8"/>
      <c r="FLY19" s="8"/>
      <c r="FLZ19" s="8"/>
      <c r="FMA19" s="8"/>
      <c r="FMB19" s="8"/>
      <c r="FMC19" s="8"/>
      <c r="FMD19" s="8"/>
      <c r="FME19" s="8"/>
      <c r="FMF19" s="8"/>
      <c r="FMG19" s="8"/>
      <c r="FMH19" s="8"/>
      <c r="FMI19" s="8"/>
      <c r="FMJ19" s="8"/>
      <c r="FMK19" s="8"/>
      <c r="FML19" s="8"/>
      <c r="FMM19" s="8"/>
      <c r="FMN19" s="8"/>
      <c r="FMO19" s="8"/>
      <c r="FMP19" s="8"/>
      <c r="FMQ19" s="8"/>
      <c r="FMR19" s="8"/>
      <c r="FMS19" s="8"/>
      <c r="FMT19" s="8"/>
      <c r="FMU19" s="8"/>
      <c r="FMV19" s="8"/>
      <c r="FMW19" s="8"/>
      <c r="FMX19" s="8"/>
      <c r="FMY19" s="8"/>
      <c r="FMZ19" s="8"/>
      <c r="FNA19" s="8"/>
      <c r="FNB19" s="8"/>
      <c r="FNC19" s="8"/>
      <c r="FND19" s="8"/>
      <c r="FNE19" s="8"/>
      <c r="FNF19" s="8"/>
      <c r="FNG19" s="8"/>
      <c r="FNH19" s="8"/>
      <c r="FNI19" s="8"/>
      <c r="FNJ19" s="8"/>
      <c r="FNK19" s="8"/>
      <c r="FNL19" s="8"/>
      <c r="FNM19" s="8"/>
      <c r="FNN19" s="8"/>
      <c r="FNO19" s="8"/>
      <c r="FNP19" s="8"/>
      <c r="FNQ19" s="8"/>
      <c r="FNR19" s="8"/>
      <c r="FNS19" s="8"/>
      <c r="FNT19" s="8"/>
      <c r="FNU19" s="8"/>
      <c r="FNV19" s="8"/>
      <c r="FNW19" s="8"/>
      <c r="FNX19" s="8"/>
      <c r="FNY19" s="8"/>
      <c r="FNZ19" s="8"/>
      <c r="FOA19" s="8"/>
      <c r="FOB19" s="8"/>
      <c r="FOC19" s="8"/>
      <c r="FOD19" s="8"/>
      <c r="FOE19" s="8"/>
      <c r="FOF19" s="8"/>
      <c r="FOG19" s="8"/>
      <c r="FOH19" s="8"/>
      <c r="FOI19" s="8"/>
      <c r="FOJ19" s="8"/>
      <c r="FOK19" s="8"/>
      <c r="FOL19" s="8"/>
      <c r="FOM19" s="8"/>
      <c r="FON19" s="8"/>
      <c r="FOO19" s="8"/>
      <c r="FOP19" s="8"/>
      <c r="FOQ19" s="8"/>
      <c r="FOR19" s="8"/>
      <c r="FOS19" s="8"/>
      <c r="FOT19" s="8"/>
      <c r="FOU19" s="8"/>
      <c r="FOV19" s="8"/>
      <c r="FOW19" s="8"/>
      <c r="FOX19" s="8"/>
      <c r="FOY19" s="8"/>
      <c r="FOZ19" s="8"/>
      <c r="FPA19" s="8"/>
      <c r="FPB19" s="8"/>
      <c r="FPC19" s="8"/>
      <c r="FPD19" s="8"/>
      <c r="FPE19" s="8"/>
      <c r="FPF19" s="8"/>
      <c r="FPG19" s="8"/>
      <c r="FPH19" s="8"/>
      <c r="FPI19" s="8"/>
      <c r="FPJ19" s="8"/>
      <c r="FPK19" s="8"/>
      <c r="FPL19" s="8"/>
      <c r="FPM19" s="8"/>
      <c r="FPN19" s="8"/>
      <c r="FPO19" s="8"/>
      <c r="FPP19" s="8"/>
      <c r="FPQ19" s="8"/>
      <c r="FPR19" s="8"/>
      <c r="FPS19" s="8"/>
      <c r="FPT19" s="8"/>
      <c r="FPU19" s="8"/>
      <c r="FPV19" s="8"/>
      <c r="FPW19" s="8"/>
      <c r="FPX19" s="8"/>
      <c r="FPY19" s="8"/>
      <c r="FPZ19" s="8"/>
      <c r="FQA19" s="8"/>
      <c r="FQB19" s="8"/>
      <c r="FQC19" s="8"/>
      <c r="FQD19" s="8"/>
      <c r="FQE19" s="8"/>
      <c r="FQF19" s="8"/>
      <c r="FQG19" s="8"/>
      <c r="FQH19" s="8"/>
      <c r="FQI19" s="8"/>
      <c r="FQJ19" s="8"/>
      <c r="FQK19" s="8"/>
      <c r="FQL19" s="8"/>
      <c r="FQM19" s="8"/>
      <c r="FQN19" s="8"/>
      <c r="FQO19" s="8"/>
      <c r="FQP19" s="8"/>
      <c r="FQQ19" s="8"/>
      <c r="FQR19" s="8"/>
      <c r="FQS19" s="8"/>
      <c r="FQT19" s="8"/>
      <c r="FQU19" s="8"/>
      <c r="FQV19" s="8"/>
      <c r="FQW19" s="8"/>
      <c r="FQX19" s="8"/>
      <c r="FQY19" s="8"/>
      <c r="FQZ19" s="8"/>
      <c r="FRA19" s="8"/>
      <c r="FRB19" s="8"/>
      <c r="FRC19" s="8"/>
      <c r="FRD19" s="8"/>
      <c r="FRE19" s="8"/>
      <c r="FRF19" s="8"/>
      <c r="FRG19" s="8"/>
      <c r="FRH19" s="8"/>
      <c r="FRI19" s="8"/>
      <c r="FRJ19" s="8"/>
      <c r="FRK19" s="8"/>
      <c r="FRL19" s="8"/>
      <c r="FRM19" s="8"/>
      <c r="FRN19" s="8"/>
      <c r="FRO19" s="8"/>
      <c r="FRP19" s="8"/>
      <c r="FRQ19" s="8"/>
      <c r="FRR19" s="8"/>
      <c r="FRS19" s="8"/>
      <c r="FRT19" s="8"/>
      <c r="FRU19" s="8"/>
      <c r="FRV19" s="8"/>
      <c r="FRW19" s="8"/>
      <c r="FRX19" s="8"/>
      <c r="FRY19" s="8"/>
      <c r="FRZ19" s="8"/>
      <c r="FSA19" s="8"/>
      <c r="FSB19" s="8"/>
      <c r="FSC19" s="8"/>
      <c r="FSD19" s="8"/>
      <c r="FSE19" s="8"/>
      <c r="FSF19" s="8"/>
      <c r="FSG19" s="8"/>
      <c r="FSH19" s="8"/>
      <c r="FSI19" s="8"/>
      <c r="FSJ19" s="8"/>
      <c r="FSK19" s="8"/>
      <c r="FSL19" s="8"/>
      <c r="FSM19" s="8"/>
      <c r="FSN19" s="8"/>
      <c r="FSO19" s="8"/>
      <c r="FSP19" s="8"/>
      <c r="FSQ19" s="8"/>
      <c r="FSR19" s="8"/>
      <c r="FSS19" s="8"/>
      <c r="FST19" s="8"/>
      <c r="FSU19" s="8"/>
      <c r="FSV19" s="8"/>
      <c r="FSW19" s="8"/>
      <c r="FSX19" s="8"/>
      <c r="FSY19" s="8"/>
      <c r="FSZ19" s="8"/>
      <c r="FTA19" s="8"/>
      <c r="FTB19" s="8"/>
      <c r="FTC19" s="8"/>
      <c r="FTD19" s="8"/>
      <c r="FTE19" s="8"/>
      <c r="FTF19" s="8"/>
      <c r="FTG19" s="8"/>
      <c r="FTH19" s="8"/>
      <c r="FTI19" s="8"/>
      <c r="FTJ19" s="8"/>
      <c r="FTK19" s="8"/>
      <c r="FTL19" s="8"/>
      <c r="FTM19" s="8"/>
      <c r="FTN19" s="8"/>
      <c r="FTO19" s="8"/>
      <c r="FTP19" s="8"/>
      <c r="FTQ19" s="8"/>
      <c r="FTR19" s="8"/>
      <c r="FTS19" s="8"/>
      <c r="FTT19" s="8"/>
      <c r="FTU19" s="8"/>
      <c r="FTV19" s="8"/>
      <c r="FTW19" s="8"/>
      <c r="FTX19" s="8"/>
      <c r="FTY19" s="8"/>
      <c r="FTZ19" s="8"/>
      <c r="FUA19" s="8"/>
      <c r="FUB19" s="8"/>
      <c r="FUC19" s="8"/>
      <c r="FUD19" s="8"/>
      <c r="FUE19" s="8"/>
      <c r="FUF19" s="8"/>
      <c r="FUG19" s="8"/>
      <c r="FUH19" s="8"/>
      <c r="FUI19" s="8"/>
      <c r="FUJ19" s="8"/>
      <c r="FUK19" s="8"/>
      <c r="FUL19" s="8"/>
      <c r="FUM19" s="8"/>
      <c r="FUN19" s="8"/>
      <c r="FUO19" s="8"/>
      <c r="FUP19" s="8"/>
      <c r="FUQ19" s="8"/>
      <c r="FUR19" s="8"/>
      <c r="FUS19" s="8"/>
      <c r="FUT19" s="8"/>
      <c r="FUU19" s="8"/>
      <c r="FUV19" s="8"/>
      <c r="FUW19" s="8"/>
      <c r="FUX19" s="8"/>
      <c r="FUY19" s="8"/>
      <c r="FUZ19" s="8"/>
      <c r="FVA19" s="8"/>
      <c r="FVB19" s="8"/>
      <c r="FVC19" s="8"/>
      <c r="FVD19" s="8"/>
      <c r="FVE19" s="8"/>
      <c r="FVF19" s="8"/>
      <c r="FVG19" s="8"/>
      <c r="FVH19" s="8"/>
      <c r="FVI19" s="8"/>
      <c r="FVJ19" s="8"/>
      <c r="FVK19" s="8"/>
      <c r="FVL19" s="8"/>
      <c r="FVM19" s="8"/>
      <c r="FVN19" s="8"/>
      <c r="FVO19" s="8"/>
      <c r="FVP19" s="8"/>
      <c r="FVQ19" s="8"/>
      <c r="FVR19" s="8"/>
      <c r="FVS19" s="8"/>
      <c r="FVT19" s="8"/>
      <c r="FVU19" s="8"/>
      <c r="FVV19" s="8"/>
      <c r="FVW19" s="8"/>
      <c r="FVX19" s="8"/>
      <c r="FVY19" s="8"/>
      <c r="FVZ19" s="8"/>
      <c r="FWA19" s="8"/>
      <c r="FWB19" s="8"/>
      <c r="FWC19" s="8"/>
      <c r="FWD19" s="8"/>
      <c r="FWE19" s="8"/>
      <c r="FWF19" s="8"/>
      <c r="FWG19" s="8"/>
      <c r="FWH19" s="8"/>
      <c r="FWI19" s="8"/>
      <c r="FWJ19" s="8"/>
      <c r="FWK19" s="8"/>
      <c r="FWL19" s="8"/>
      <c r="FWM19" s="8"/>
      <c r="FWN19" s="8"/>
      <c r="FWO19" s="8"/>
      <c r="FWP19" s="8"/>
      <c r="FWQ19" s="8"/>
      <c r="FWR19" s="8"/>
      <c r="FWS19" s="8"/>
      <c r="FWT19" s="8"/>
      <c r="FWU19" s="8"/>
      <c r="FWV19" s="8"/>
      <c r="FWW19" s="8"/>
      <c r="FWX19" s="8"/>
      <c r="FWY19" s="8"/>
      <c r="FWZ19" s="8"/>
      <c r="FXA19" s="8"/>
      <c r="FXB19" s="8"/>
      <c r="FXC19" s="8"/>
      <c r="FXD19" s="8"/>
      <c r="FXE19" s="8"/>
      <c r="FXF19" s="8"/>
      <c r="FXG19" s="8"/>
      <c r="FXH19" s="8"/>
      <c r="FXI19" s="8"/>
      <c r="FXJ19" s="8"/>
      <c r="FXK19" s="8"/>
      <c r="FXL19" s="8"/>
      <c r="FXM19" s="8"/>
      <c r="FXN19" s="8"/>
      <c r="FXO19" s="8"/>
      <c r="FXP19" s="8"/>
      <c r="FXQ19" s="8"/>
      <c r="FXR19" s="8"/>
      <c r="FXS19" s="8"/>
      <c r="FXT19" s="8"/>
      <c r="FXU19" s="8"/>
      <c r="FXV19" s="8"/>
      <c r="FXW19" s="8"/>
      <c r="FXX19" s="8"/>
      <c r="FXY19" s="8"/>
      <c r="FXZ19" s="8"/>
      <c r="FYA19" s="8"/>
      <c r="FYB19" s="8"/>
      <c r="FYC19" s="8"/>
      <c r="FYD19" s="8"/>
      <c r="FYE19" s="8"/>
      <c r="FYF19" s="8"/>
      <c r="FYG19" s="8"/>
      <c r="FYH19" s="8"/>
      <c r="FYI19" s="8"/>
      <c r="FYJ19" s="8"/>
      <c r="FYK19" s="8"/>
      <c r="FYL19" s="8"/>
      <c r="FYM19" s="8"/>
      <c r="FYN19" s="8"/>
      <c r="FYO19" s="8"/>
      <c r="FYP19" s="8"/>
      <c r="FYQ19" s="8"/>
      <c r="FYR19" s="8"/>
      <c r="FYS19" s="8"/>
      <c r="FYT19" s="8"/>
      <c r="FYU19" s="8"/>
      <c r="FYV19" s="8"/>
      <c r="FYW19" s="8"/>
      <c r="FYX19" s="8"/>
      <c r="FYY19" s="8"/>
      <c r="FYZ19" s="8"/>
      <c r="FZA19" s="8"/>
      <c r="FZB19" s="8"/>
      <c r="FZC19" s="8"/>
      <c r="FZD19" s="8"/>
      <c r="FZE19" s="8"/>
      <c r="FZF19" s="8"/>
      <c r="FZG19" s="8"/>
      <c r="FZH19" s="8"/>
      <c r="FZI19" s="8"/>
      <c r="FZJ19" s="8"/>
      <c r="FZK19" s="8"/>
      <c r="FZL19" s="8"/>
      <c r="FZM19" s="8"/>
      <c r="FZN19" s="8"/>
      <c r="FZO19" s="8"/>
      <c r="FZP19" s="8"/>
      <c r="FZQ19" s="8"/>
      <c r="FZR19" s="8"/>
      <c r="FZS19" s="8"/>
      <c r="FZT19" s="8"/>
      <c r="FZU19" s="8"/>
      <c r="FZV19" s="8"/>
      <c r="FZW19" s="8"/>
      <c r="FZX19" s="8"/>
      <c r="FZY19" s="8"/>
      <c r="FZZ19" s="8"/>
      <c r="GAA19" s="8"/>
      <c r="GAB19" s="8"/>
      <c r="GAC19" s="8"/>
      <c r="GAD19" s="8"/>
      <c r="GAE19" s="8"/>
      <c r="GAF19" s="8"/>
      <c r="GAG19" s="8"/>
      <c r="GAH19" s="8"/>
      <c r="GAI19" s="8"/>
      <c r="GAJ19" s="8"/>
      <c r="GAK19" s="8"/>
      <c r="GAL19" s="8"/>
      <c r="GAM19" s="8"/>
      <c r="GAN19" s="8"/>
      <c r="GAO19" s="8"/>
      <c r="GAP19" s="8"/>
      <c r="GAQ19" s="8"/>
      <c r="GAR19" s="8"/>
      <c r="GAS19" s="8"/>
      <c r="GAT19" s="8"/>
      <c r="GAU19" s="8"/>
      <c r="GAV19" s="8"/>
      <c r="GAW19" s="8"/>
      <c r="GAX19" s="8"/>
      <c r="GAY19" s="8"/>
      <c r="GAZ19" s="8"/>
      <c r="GBA19" s="8"/>
      <c r="GBB19" s="8"/>
      <c r="GBC19" s="8"/>
      <c r="GBD19" s="8"/>
      <c r="GBE19" s="8"/>
      <c r="GBF19" s="8"/>
      <c r="GBG19" s="8"/>
      <c r="GBH19" s="8"/>
      <c r="GBI19" s="8"/>
      <c r="GBJ19" s="8"/>
      <c r="GBK19" s="8"/>
      <c r="GBL19" s="8"/>
      <c r="GBM19" s="8"/>
      <c r="GBN19" s="8"/>
      <c r="GBO19" s="8"/>
      <c r="GBP19" s="8"/>
      <c r="GBQ19" s="8"/>
      <c r="GBR19" s="8"/>
      <c r="GBS19" s="8"/>
      <c r="GBT19" s="8"/>
      <c r="GBU19" s="8"/>
      <c r="GBV19" s="8"/>
      <c r="GBW19" s="8"/>
      <c r="GBX19" s="8"/>
      <c r="GBY19" s="8"/>
      <c r="GBZ19" s="8"/>
      <c r="GCA19" s="8"/>
      <c r="GCB19" s="8"/>
      <c r="GCC19" s="8"/>
      <c r="GCD19" s="8"/>
      <c r="GCE19" s="8"/>
      <c r="GCF19" s="8"/>
      <c r="GCG19" s="8"/>
      <c r="GCH19" s="8"/>
      <c r="GCI19" s="8"/>
      <c r="GCJ19" s="8"/>
      <c r="GCK19" s="8"/>
      <c r="GCL19" s="8"/>
      <c r="GCM19" s="8"/>
      <c r="GCN19" s="8"/>
      <c r="GCO19" s="8"/>
      <c r="GCP19" s="8"/>
      <c r="GCQ19" s="8"/>
      <c r="GCR19" s="8"/>
      <c r="GCS19" s="8"/>
      <c r="GCT19" s="8"/>
      <c r="GCU19" s="8"/>
      <c r="GCV19" s="8"/>
      <c r="GCW19" s="8"/>
      <c r="GCX19" s="8"/>
      <c r="GCY19" s="8"/>
      <c r="GCZ19" s="8"/>
      <c r="GDA19" s="8"/>
      <c r="GDB19" s="8"/>
      <c r="GDC19" s="8"/>
      <c r="GDD19" s="8"/>
      <c r="GDE19" s="8"/>
      <c r="GDF19" s="8"/>
      <c r="GDG19" s="8"/>
      <c r="GDH19" s="8"/>
      <c r="GDI19" s="8"/>
      <c r="GDJ19" s="8"/>
      <c r="GDK19" s="8"/>
      <c r="GDL19" s="8"/>
      <c r="GDM19" s="8"/>
      <c r="GDN19" s="8"/>
      <c r="GDO19" s="8"/>
      <c r="GDP19" s="8"/>
      <c r="GDQ19" s="8"/>
      <c r="GDR19" s="8"/>
      <c r="GDS19" s="8"/>
      <c r="GDT19" s="8"/>
      <c r="GDU19" s="8"/>
      <c r="GDV19" s="8"/>
      <c r="GDW19" s="8"/>
      <c r="GDX19" s="8"/>
      <c r="GDY19" s="8"/>
      <c r="GDZ19" s="8"/>
      <c r="GEA19" s="8"/>
      <c r="GEB19" s="8"/>
      <c r="GEC19" s="8"/>
      <c r="GED19" s="8"/>
      <c r="GEE19" s="8"/>
      <c r="GEF19" s="8"/>
      <c r="GEG19" s="8"/>
      <c r="GEH19" s="8"/>
      <c r="GEI19" s="8"/>
      <c r="GEJ19" s="8"/>
      <c r="GEK19" s="8"/>
      <c r="GEL19" s="8"/>
      <c r="GEM19" s="8"/>
      <c r="GEN19" s="8"/>
      <c r="GEO19" s="8"/>
      <c r="GEP19" s="8"/>
      <c r="GEQ19" s="8"/>
      <c r="GER19" s="8"/>
      <c r="GES19" s="8"/>
      <c r="GET19" s="8"/>
      <c r="GEU19" s="8"/>
      <c r="GEV19" s="8"/>
      <c r="GEW19" s="8"/>
      <c r="GEX19" s="8"/>
      <c r="GEY19" s="8"/>
      <c r="GEZ19" s="8"/>
      <c r="GFA19" s="8"/>
      <c r="GFB19" s="8"/>
      <c r="GFC19" s="8"/>
      <c r="GFD19" s="8"/>
      <c r="GFE19" s="8"/>
      <c r="GFF19" s="8"/>
      <c r="GFG19" s="8"/>
      <c r="GFH19" s="8"/>
      <c r="GFI19" s="8"/>
      <c r="GFJ19" s="8"/>
      <c r="GFK19" s="8"/>
      <c r="GFL19" s="8"/>
      <c r="GFM19" s="8"/>
      <c r="GFN19" s="8"/>
      <c r="GFO19" s="8"/>
      <c r="GFP19" s="8"/>
      <c r="GFQ19" s="8"/>
      <c r="GFR19" s="8"/>
      <c r="GFS19" s="8"/>
      <c r="GFT19" s="8"/>
      <c r="GFU19" s="8"/>
      <c r="GFV19" s="8"/>
      <c r="GFW19" s="8"/>
      <c r="GFX19" s="8"/>
      <c r="GFY19" s="8"/>
      <c r="GFZ19" s="8"/>
      <c r="GGA19" s="8"/>
      <c r="GGB19" s="8"/>
      <c r="GGC19" s="8"/>
      <c r="GGD19" s="8"/>
      <c r="GGE19" s="8"/>
      <c r="GGF19" s="8"/>
      <c r="GGG19" s="8"/>
      <c r="GGH19" s="8"/>
      <c r="GGI19" s="8"/>
      <c r="GGJ19" s="8"/>
      <c r="GGK19" s="8"/>
      <c r="GGL19" s="8"/>
      <c r="GGM19" s="8"/>
      <c r="GGN19" s="8"/>
      <c r="GGO19" s="8"/>
      <c r="GGP19" s="8"/>
      <c r="GGQ19" s="8"/>
      <c r="GGR19" s="8"/>
      <c r="GGS19" s="8"/>
      <c r="GGT19" s="8"/>
      <c r="GGU19" s="8"/>
      <c r="GGV19" s="8"/>
      <c r="GGW19" s="8"/>
      <c r="GGX19" s="8"/>
      <c r="GGY19" s="8"/>
      <c r="GGZ19" s="8"/>
      <c r="GHA19" s="8"/>
      <c r="GHB19" s="8"/>
      <c r="GHC19" s="8"/>
      <c r="GHD19" s="8"/>
      <c r="GHE19" s="8"/>
      <c r="GHF19" s="8"/>
      <c r="GHG19" s="8"/>
      <c r="GHH19" s="8"/>
      <c r="GHI19" s="8"/>
      <c r="GHJ19" s="8"/>
      <c r="GHK19" s="8"/>
      <c r="GHL19" s="8"/>
      <c r="GHM19" s="8"/>
      <c r="GHN19" s="8"/>
      <c r="GHO19" s="8"/>
      <c r="GHP19" s="8"/>
      <c r="GHQ19" s="8"/>
      <c r="GHR19" s="8"/>
      <c r="GHS19" s="8"/>
      <c r="GHT19" s="8"/>
      <c r="GHU19" s="8"/>
      <c r="GHV19" s="8"/>
      <c r="GHW19" s="8"/>
      <c r="GHX19" s="8"/>
      <c r="GHY19" s="8"/>
      <c r="GHZ19" s="8"/>
      <c r="GIA19" s="8"/>
      <c r="GIB19" s="8"/>
      <c r="GIC19" s="8"/>
      <c r="GID19" s="8"/>
      <c r="GIE19" s="8"/>
      <c r="GIF19" s="8"/>
      <c r="GIG19" s="8"/>
      <c r="GIH19" s="8"/>
      <c r="GII19" s="8"/>
      <c r="GIJ19" s="8"/>
      <c r="GIK19" s="8"/>
      <c r="GIL19" s="8"/>
      <c r="GIM19" s="8"/>
      <c r="GIN19" s="8"/>
      <c r="GIO19" s="8"/>
      <c r="GIP19" s="8"/>
      <c r="GIQ19" s="8"/>
      <c r="GIR19" s="8"/>
      <c r="GIS19" s="8"/>
      <c r="GIT19" s="8"/>
      <c r="GIU19" s="8"/>
      <c r="GIV19" s="8"/>
      <c r="GIW19" s="8"/>
      <c r="GIX19" s="8"/>
      <c r="GIY19" s="8"/>
      <c r="GIZ19" s="8"/>
      <c r="GJA19" s="8"/>
      <c r="GJB19" s="8"/>
      <c r="GJC19" s="8"/>
      <c r="GJD19" s="8"/>
      <c r="GJE19" s="8"/>
      <c r="GJF19" s="8"/>
      <c r="GJG19" s="8"/>
      <c r="GJH19" s="8"/>
      <c r="GJI19" s="8"/>
      <c r="GJJ19" s="8"/>
      <c r="GJK19" s="8"/>
      <c r="GJL19" s="8"/>
      <c r="GJM19" s="8"/>
      <c r="GJN19" s="8"/>
      <c r="GJO19" s="8"/>
      <c r="GJP19" s="8"/>
      <c r="GJQ19" s="8"/>
      <c r="GJR19" s="8"/>
      <c r="GJS19" s="8"/>
      <c r="GJT19" s="8"/>
      <c r="GJU19" s="8"/>
      <c r="GJV19" s="8"/>
      <c r="GJW19" s="8"/>
      <c r="GJX19" s="8"/>
      <c r="GJY19" s="8"/>
      <c r="GJZ19" s="8"/>
      <c r="GKA19" s="8"/>
      <c r="GKB19" s="8"/>
      <c r="GKC19" s="8"/>
      <c r="GKD19" s="8"/>
      <c r="GKE19" s="8"/>
      <c r="GKF19" s="8"/>
      <c r="GKG19" s="8"/>
      <c r="GKH19" s="8"/>
      <c r="GKI19" s="8"/>
      <c r="GKJ19" s="8"/>
      <c r="GKK19" s="8"/>
      <c r="GKL19" s="8"/>
      <c r="GKM19" s="8"/>
      <c r="GKN19" s="8"/>
      <c r="GKO19" s="8"/>
      <c r="GKP19" s="8"/>
      <c r="GKQ19" s="8"/>
      <c r="GKR19" s="8"/>
      <c r="GKS19" s="8"/>
      <c r="GKT19" s="8"/>
      <c r="GKU19" s="8"/>
      <c r="GKV19" s="8"/>
      <c r="GKW19" s="8"/>
      <c r="GKX19" s="8"/>
      <c r="GKY19" s="8"/>
      <c r="GKZ19" s="8"/>
      <c r="GLA19" s="8"/>
      <c r="GLB19" s="8"/>
      <c r="GLC19" s="8"/>
      <c r="GLD19" s="8"/>
      <c r="GLE19" s="8"/>
      <c r="GLF19" s="8"/>
      <c r="GLG19" s="8"/>
      <c r="GLH19" s="8"/>
      <c r="GLI19" s="8"/>
      <c r="GLJ19" s="8"/>
      <c r="GLK19" s="8"/>
      <c r="GLL19" s="8"/>
      <c r="GLM19" s="8"/>
      <c r="GLN19" s="8"/>
      <c r="GLO19" s="8"/>
      <c r="GLP19" s="8"/>
      <c r="GLQ19" s="8"/>
      <c r="GLR19" s="8"/>
      <c r="GLS19" s="8"/>
      <c r="GLT19" s="8"/>
      <c r="GLU19" s="8"/>
      <c r="GLV19" s="8"/>
      <c r="GLW19" s="8"/>
      <c r="GLX19" s="8"/>
      <c r="GLY19" s="8"/>
      <c r="GLZ19" s="8"/>
      <c r="GMA19" s="8"/>
      <c r="GMB19" s="8"/>
      <c r="GMC19" s="8"/>
      <c r="GMD19" s="8"/>
      <c r="GME19" s="8"/>
      <c r="GMF19" s="8"/>
      <c r="GMG19" s="8"/>
      <c r="GMH19" s="8"/>
      <c r="GMI19" s="8"/>
      <c r="GMJ19" s="8"/>
      <c r="GMK19" s="8"/>
      <c r="GML19" s="8"/>
      <c r="GMM19" s="8"/>
      <c r="GMN19" s="8"/>
      <c r="GMO19" s="8"/>
      <c r="GMP19" s="8"/>
      <c r="GMQ19" s="8"/>
      <c r="GMR19" s="8"/>
      <c r="GMS19" s="8"/>
      <c r="GMT19" s="8"/>
      <c r="GMU19" s="8"/>
      <c r="GMV19" s="8"/>
      <c r="GMW19" s="8"/>
      <c r="GMX19" s="8"/>
      <c r="GMY19" s="8"/>
      <c r="GMZ19" s="8"/>
      <c r="GNA19" s="8"/>
      <c r="GNB19" s="8"/>
      <c r="GNC19" s="8"/>
      <c r="GND19" s="8"/>
      <c r="GNE19" s="8"/>
      <c r="GNF19" s="8"/>
      <c r="GNG19" s="8"/>
      <c r="GNH19" s="8"/>
      <c r="GNI19" s="8"/>
      <c r="GNJ19" s="8"/>
      <c r="GNK19" s="8"/>
      <c r="GNL19" s="8"/>
      <c r="GNM19" s="8"/>
      <c r="GNN19" s="8"/>
      <c r="GNO19" s="8"/>
      <c r="GNP19" s="8"/>
      <c r="GNQ19" s="8"/>
      <c r="GNR19" s="8"/>
      <c r="GNS19" s="8"/>
      <c r="GNT19" s="8"/>
      <c r="GNU19" s="8"/>
      <c r="GNV19" s="8"/>
      <c r="GNW19" s="8"/>
      <c r="GNX19" s="8"/>
      <c r="GNY19" s="8"/>
      <c r="GNZ19" s="8"/>
      <c r="GOA19" s="8"/>
      <c r="GOB19" s="8"/>
      <c r="GOC19" s="8"/>
      <c r="GOD19" s="8"/>
      <c r="GOE19" s="8"/>
      <c r="GOF19" s="8"/>
      <c r="GOG19" s="8"/>
      <c r="GOH19" s="8"/>
      <c r="GOI19" s="8"/>
      <c r="GOJ19" s="8"/>
      <c r="GOK19" s="8"/>
      <c r="GOL19" s="8"/>
      <c r="GOM19" s="8"/>
      <c r="GON19" s="8"/>
      <c r="GOO19" s="8"/>
      <c r="GOP19" s="8"/>
      <c r="GOQ19" s="8"/>
      <c r="GOR19" s="8"/>
      <c r="GOS19" s="8"/>
      <c r="GOT19" s="8"/>
      <c r="GOU19" s="8"/>
      <c r="GOV19" s="8"/>
      <c r="GOW19" s="8"/>
      <c r="GOX19" s="8"/>
      <c r="GOY19" s="8"/>
      <c r="GOZ19" s="8"/>
      <c r="GPA19" s="8"/>
      <c r="GPB19" s="8"/>
      <c r="GPC19" s="8"/>
      <c r="GPD19" s="8"/>
      <c r="GPE19" s="8"/>
      <c r="GPF19" s="8"/>
      <c r="GPG19" s="8"/>
      <c r="GPH19" s="8"/>
      <c r="GPI19" s="8"/>
      <c r="GPJ19" s="8"/>
      <c r="GPK19" s="8"/>
      <c r="GPL19" s="8"/>
      <c r="GPM19" s="8"/>
      <c r="GPN19" s="8"/>
      <c r="GPO19" s="8"/>
      <c r="GPP19" s="8"/>
      <c r="GPQ19" s="8"/>
      <c r="GPR19" s="8"/>
      <c r="GPS19" s="8"/>
      <c r="GPT19" s="8"/>
      <c r="GPU19" s="8"/>
      <c r="GPV19" s="8"/>
      <c r="GPW19" s="8"/>
      <c r="GPX19" s="8"/>
      <c r="GPY19" s="8"/>
      <c r="GPZ19" s="8"/>
      <c r="GQA19" s="8"/>
      <c r="GQB19" s="8"/>
      <c r="GQC19" s="8"/>
      <c r="GQD19" s="8"/>
      <c r="GQE19" s="8"/>
      <c r="GQF19" s="8"/>
      <c r="GQG19" s="8"/>
      <c r="GQH19" s="8"/>
      <c r="GQI19" s="8"/>
      <c r="GQJ19" s="8"/>
      <c r="GQK19" s="8"/>
      <c r="GQL19" s="8"/>
      <c r="GQM19" s="8"/>
      <c r="GQN19" s="8"/>
      <c r="GQO19" s="8"/>
      <c r="GQP19" s="8"/>
      <c r="GQQ19" s="8"/>
      <c r="GQR19" s="8"/>
      <c r="GQS19" s="8"/>
      <c r="GQT19" s="8"/>
      <c r="GQU19" s="8"/>
      <c r="GQV19" s="8"/>
      <c r="GQW19" s="8"/>
      <c r="GQX19" s="8"/>
      <c r="GQY19" s="8"/>
      <c r="GQZ19" s="8"/>
      <c r="GRA19" s="8"/>
      <c r="GRB19" s="8"/>
      <c r="GRC19" s="8"/>
      <c r="GRD19" s="8"/>
      <c r="GRE19" s="8"/>
      <c r="GRF19" s="8"/>
      <c r="GRG19" s="8"/>
      <c r="GRH19" s="8"/>
      <c r="GRI19" s="8"/>
      <c r="GRJ19" s="8"/>
      <c r="GRK19" s="8"/>
      <c r="GRL19" s="8"/>
      <c r="GRM19" s="8"/>
      <c r="GRN19" s="8"/>
      <c r="GRO19" s="8"/>
      <c r="GRP19" s="8"/>
      <c r="GRQ19" s="8"/>
      <c r="GRR19" s="8"/>
      <c r="GRS19" s="8"/>
      <c r="GRT19" s="8"/>
      <c r="GRU19" s="8"/>
      <c r="GRV19" s="8"/>
      <c r="GRW19" s="8"/>
      <c r="GRX19" s="8"/>
      <c r="GRY19" s="8"/>
      <c r="GRZ19" s="8"/>
      <c r="GSA19" s="8"/>
      <c r="GSB19" s="8"/>
      <c r="GSC19" s="8"/>
      <c r="GSD19" s="8"/>
      <c r="GSE19" s="8"/>
      <c r="GSF19" s="8"/>
      <c r="GSG19" s="8"/>
      <c r="GSH19" s="8"/>
      <c r="GSI19" s="8"/>
      <c r="GSJ19" s="8"/>
      <c r="GSK19" s="8"/>
      <c r="GSL19" s="8"/>
      <c r="GSM19" s="8"/>
      <c r="GSN19" s="8"/>
      <c r="GSO19" s="8"/>
      <c r="GSP19" s="8"/>
      <c r="GSQ19" s="8"/>
      <c r="GSR19" s="8"/>
      <c r="GSS19" s="8"/>
      <c r="GST19" s="8"/>
      <c r="GSU19" s="8"/>
      <c r="GSV19" s="8"/>
      <c r="GSW19" s="8"/>
      <c r="GSX19" s="8"/>
      <c r="GSY19" s="8"/>
      <c r="GSZ19" s="8"/>
      <c r="GTA19" s="8"/>
      <c r="GTB19" s="8"/>
      <c r="GTC19" s="8"/>
      <c r="GTD19" s="8"/>
      <c r="GTE19" s="8"/>
      <c r="GTF19" s="8"/>
      <c r="GTG19" s="8"/>
      <c r="GTH19" s="8"/>
      <c r="GTI19" s="8"/>
      <c r="GTJ19" s="8"/>
      <c r="GTK19" s="8"/>
      <c r="GTL19" s="8"/>
      <c r="GTM19" s="8"/>
      <c r="GTN19" s="8"/>
      <c r="GTO19" s="8"/>
      <c r="GTP19" s="8"/>
      <c r="GTQ19" s="8"/>
      <c r="GTR19" s="8"/>
      <c r="GTS19" s="8"/>
      <c r="GTT19" s="8"/>
      <c r="GTU19" s="8"/>
      <c r="GTV19" s="8"/>
      <c r="GTW19" s="8"/>
      <c r="GTX19" s="8"/>
      <c r="GTY19" s="8"/>
      <c r="GTZ19" s="8"/>
      <c r="GUA19" s="8"/>
      <c r="GUB19" s="8"/>
      <c r="GUC19" s="8"/>
      <c r="GUD19" s="8"/>
      <c r="GUE19" s="8"/>
      <c r="GUF19" s="8"/>
      <c r="GUG19" s="8"/>
      <c r="GUH19" s="8"/>
      <c r="GUI19" s="8"/>
      <c r="GUJ19" s="8"/>
      <c r="GUK19" s="8"/>
      <c r="GUL19" s="8"/>
      <c r="GUM19" s="8"/>
      <c r="GUN19" s="8"/>
      <c r="GUO19" s="8"/>
      <c r="GUP19" s="8"/>
      <c r="GUQ19" s="8"/>
      <c r="GUR19" s="8"/>
      <c r="GUS19" s="8"/>
      <c r="GUT19" s="8"/>
      <c r="GUU19" s="8"/>
      <c r="GUV19" s="8"/>
      <c r="GUW19" s="8"/>
      <c r="GUX19" s="8"/>
      <c r="GUY19" s="8"/>
      <c r="GUZ19" s="8"/>
      <c r="GVA19" s="8"/>
      <c r="GVB19" s="8"/>
      <c r="GVC19" s="8"/>
      <c r="GVD19" s="8"/>
      <c r="GVE19" s="8"/>
      <c r="GVF19" s="8"/>
      <c r="GVG19" s="8"/>
      <c r="GVH19" s="8"/>
      <c r="GVI19" s="8"/>
      <c r="GVJ19" s="8"/>
      <c r="GVK19" s="8"/>
      <c r="GVL19" s="8"/>
      <c r="GVM19" s="8"/>
      <c r="GVN19" s="8"/>
      <c r="GVO19" s="8"/>
      <c r="GVP19" s="8"/>
      <c r="GVQ19" s="8"/>
      <c r="GVR19" s="8"/>
      <c r="GVS19" s="8"/>
      <c r="GVT19" s="8"/>
      <c r="GVU19" s="8"/>
      <c r="GVV19" s="8"/>
      <c r="GVW19" s="8"/>
      <c r="GVX19" s="8"/>
      <c r="GVY19" s="8"/>
      <c r="GVZ19" s="8"/>
      <c r="GWA19" s="8"/>
      <c r="GWB19" s="8"/>
      <c r="GWC19" s="8"/>
      <c r="GWD19" s="8"/>
      <c r="GWE19" s="8"/>
      <c r="GWF19" s="8"/>
      <c r="GWG19" s="8"/>
      <c r="GWH19" s="8"/>
      <c r="GWI19" s="8"/>
      <c r="GWJ19" s="8"/>
      <c r="GWK19" s="8"/>
      <c r="GWL19" s="8"/>
      <c r="GWM19" s="8"/>
      <c r="GWN19" s="8"/>
      <c r="GWO19" s="8"/>
      <c r="GWP19" s="8"/>
      <c r="GWQ19" s="8"/>
      <c r="GWR19" s="8"/>
      <c r="GWS19" s="8"/>
      <c r="GWT19" s="8"/>
      <c r="GWU19" s="8"/>
      <c r="GWV19" s="8"/>
      <c r="GWW19" s="8"/>
      <c r="GWX19" s="8"/>
      <c r="GWY19" s="8"/>
      <c r="GWZ19" s="8"/>
      <c r="GXA19" s="8"/>
      <c r="GXB19" s="8"/>
      <c r="GXC19" s="8"/>
      <c r="GXD19" s="8"/>
      <c r="GXE19" s="8"/>
      <c r="GXF19" s="8"/>
      <c r="GXG19" s="8"/>
      <c r="GXH19" s="8"/>
      <c r="GXI19" s="8"/>
      <c r="GXJ19" s="8"/>
      <c r="GXK19" s="8"/>
      <c r="GXL19" s="8"/>
      <c r="GXM19" s="8"/>
      <c r="GXN19" s="8"/>
      <c r="GXO19" s="8"/>
      <c r="GXP19" s="8"/>
      <c r="GXQ19" s="8"/>
      <c r="GXR19" s="8"/>
      <c r="GXS19" s="8"/>
      <c r="GXT19" s="8"/>
      <c r="GXU19" s="8"/>
      <c r="GXV19" s="8"/>
      <c r="GXW19" s="8"/>
      <c r="GXX19" s="8"/>
      <c r="GXY19" s="8"/>
      <c r="GXZ19" s="8"/>
      <c r="GYA19" s="8"/>
      <c r="GYB19" s="8"/>
      <c r="GYC19" s="8"/>
      <c r="GYD19" s="8"/>
      <c r="GYE19" s="8"/>
      <c r="GYF19" s="8"/>
      <c r="GYG19" s="8"/>
      <c r="GYH19" s="8"/>
      <c r="GYI19" s="8"/>
      <c r="GYJ19" s="8"/>
      <c r="GYK19" s="8"/>
      <c r="GYL19" s="8"/>
      <c r="GYM19" s="8"/>
      <c r="GYN19" s="8"/>
      <c r="GYO19" s="8"/>
      <c r="GYP19" s="8"/>
      <c r="GYQ19" s="8"/>
      <c r="GYR19" s="8"/>
      <c r="GYS19" s="8"/>
      <c r="GYT19" s="8"/>
      <c r="GYU19" s="8"/>
      <c r="GYV19" s="8"/>
      <c r="GYW19" s="8"/>
      <c r="GYX19" s="8"/>
      <c r="GYY19" s="8"/>
      <c r="GYZ19" s="8"/>
      <c r="GZA19" s="8"/>
      <c r="GZB19" s="8"/>
      <c r="GZC19" s="8"/>
      <c r="GZD19" s="8"/>
      <c r="GZE19" s="8"/>
      <c r="GZF19" s="8"/>
      <c r="GZG19" s="8"/>
      <c r="GZH19" s="8"/>
      <c r="GZI19" s="8"/>
      <c r="GZJ19" s="8"/>
      <c r="GZK19" s="8"/>
      <c r="GZL19" s="8"/>
      <c r="GZM19" s="8"/>
      <c r="GZN19" s="8"/>
      <c r="GZO19" s="8"/>
      <c r="GZP19" s="8"/>
      <c r="GZQ19" s="8"/>
      <c r="GZR19" s="8"/>
      <c r="GZS19" s="8"/>
      <c r="GZT19" s="8"/>
      <c r="GZU19" s="8"/>
      <c r="GZV19" s="8"/>
      <c r="GZW19" s="8"/>
      <c r="GZX19" s="8"/>
      <c r="GZY19" s="8"/>
      <c r="GZZ19" s="8"/>
      <c r="HAA19" s="8"/>
      <c r="HAB19" s="8"/>
      <c r="HAC19" s="8"/>
      <c r="HAD19" s="8"/>
      <c r="HAE19" s="8"/>
      <c r="HAF19" s="8"/>
      <c r="HAG19" s="8"/>
      <c r="HAH19" s="8"/>
      <c r="HAI19" s="8"/>
      <c r="HAJ19" s="8"/>
      <c r="HAK19" s="8"/>
      <c r="HAL19" s="8"/>
      <c r="HAM19" s="8"/>
      <c r="HAN19" s="8"/>
      <c r="HAO19" s="8"/>
      <c r="HAP19" s="8"/>
      <c r="HAQ19" s="8"/>
      <c r="HAR19" s="8"/>
      <c r="HAS19" s="8"/>
      <c r="HAT19" s="8"/>
      <c r="HAU19" s="8"/>
      <c r="HAV19" s="8"/>
      <c r="HAW19" s="8"/>
      <c r="HAX19" s="8"/>
      <c r="HAY19" s="8"/>
      <c r="HAZ19" s="8"/>
      <c r="HBA19" s="8"/>
      <c r="HBB19" s="8"/>
      <c r="HBC19" s="8"/>
      <c r="HBD19" s="8"/>
      <c r="HBE19" s="8"/>
      <c r="HBF19" s="8"/>
      <c r="HBG19" s="8"/>
      <c r="HBH19" s="8"/>
      <c r="HBI19" s="8"/>
      <c r="HBJ19" s="8"/>
      <c r="HBK19" s="8"/>
      <c r="HBL19" s="8"/>
      <c r="HBM19" s="8"/>
      <c r="HBN19" s="8"/>
      <c r="HBO19" s="8"/>
      <c r="HBP19" s="8"/>
      <c r="HBQ19" s="8"/>
      <c r="HBR19" s="8"/>
      <c r="HBS19" s="8"/>
      <c r="HBT19" s="8"/>
      <c r="HBU19" s="8"/>
      <c r="HBV19" s="8"/>
      <c r="HBW19" s="8"/>
      <c r="HBX19" s="8"/>
      <c r="HBY19" s="8"/>
      <c r="HBZ19" s="8"/>
      <c r="HCA19" s="8"/>
      <c r="HCB19" s="8"/>
      <c r="HCC19" s="8"/>
      <c r="HCD19" s="8"/>
      <c r="HCE19" s="8"/>
      <c r="HCF19" s="8"/>
      <c r="HCG19" s="8"/>
      <c r="HCH19" s="8"/>
      <c r="HCI19" s="8"/>
      <c r="HCJ19" s="8"/>
      <c r="HCK19" s="8"/>
      <c r="HCL19" s="8"/>
      <c r="HCM19" s="8"/>
      <c r="HCN19" s="8"/>
      <c r="HCO19" s="8"/>
      <c r="HCP19" s="8"/>
      <c r="HCQ19" s="8"/>
      <c r="HCR19" s="8"/>
      <c r="HCS19" s="8"/>
      <c r="HCT19" s="8"/>
      <c r="HCU19" s="8"/>
      <c r="HCV19" s="8"/>
      <c r="HCW19" s="8"/>
      <c r="HCX19" s="8"/>
      <c r="HCY19" s="8"/>
      <c r="HCZ19" s="8"/>
      <c r="HDA19" s="8"/>
      <c r="HDB19" s="8"/>
      <c r="HDC19" s="8"/>
      <c r="HDD19" s="8"/>
      <c r="HDE19" s="8"/>
      <c r="HDF19" s="8"/>
      <c r="HDG19" s="8"/>
      <c r="HDH19" s="8"/>
      <c r="HDI19" s="8"/>
      <c r="HDJ19" s="8"/>
      <c r="HDK19" s="8"/>
      <c r="HDL19" s="8"/>
      <c r="HDM19" s="8"/>
      <c r="HDN19" s="8"/>
      <c r="HDO19" s="8"/>
      <c r="HDP19" s="8"/>
      <c r="HDQ19" s="8"/>
      <c r="HDR19" s="8"/>
      <c r="HDS19" s="8"/>
      <c r="HDT19" s="8"/>
      <c r="HDU19" s="8"/>
      <c r="HDV19" s="8"/>
      <c r="HDW19" s="8"/>
      <c r="HDX19" s="8"/>
      <c r="HDY19" s="8"/>
      <c r="HDZ19" s="8"/>
      <c r="HEA19" s="8"/>
      <c r="HEB19" s="8"/>
      <c r="HEC19" s="8"/>
      <c r="HED19" s="8"/>
      <c r="HEE19" s="8"/>
      <c r="HEF19" s="8"/>
      <c r="HEG19" s="8"/>
      <c r="HEH19" s="8"/>
      <c r="HEI19" s="8"/>
      <c r="HEJ19" s="8"/>
      <c r="HEK19" s="8"/>
      <c r="HEL19" s="8"/>
      <c r="HEM19" s="8"/>
      <c r="HEN19" s="8"/>
      <c r="HEO19" s="8"/>
      <c r="HEP19" s="8"/>
      <c r="HEQ19" s="8"/>
      <c r="HER19" s="8"/>
      <c r="HES19" s="8"/>
      <c r="HET19" s="8"/>
      <c r="HEU19" s="8"/>
      <c r="HEV19" s="8"/>
      <c r="HEW19" s="8"/>
      <c r="HEX19" s="8"/>
      <c r="HEY19" s="8"/>
      <c r="HEZ19" s="8"/>
      <c r="HFA19" s="8"/>
      <c r="HFB19" s="8"/>
      <c r="HFC19" s="8"/>
      <c r="HFD19" s="8"/>
      <c r="HFE19" s="8"/>
      <c r="HFF19" s="8"/>
      <c r="HFG19" s="8"/>
      <c r="HFH19" s="8"/>
      <c r="HFI19" s="8"/>
      <c r="HFJ19" s="8"/>
      <c r="HFK19" s="8"/>
      <c r="HFL19" s="8"/>
      <c r="HFM19" s="8"/>
      <c r="HFN19" s="8"/>
      <c r="HFO19" s="8"/>
      <c r="HFP19" s="8"/>
      <c r="HFQ19" s="8"/>
      <c r="HFR19" s="8"/>
      <c r="HFS19" s="8"/>
      <c r="HFT19" s="8"/>
      <c r="HFU19" s="8"/>
      <c r="HFV19" s="8"/>
      <c r="HFW19" s="8"/>
      <c r="HFX19" s="8"/>
      <c r="HFY19" s="8"/>
      <c r="HFZ19" s="8"/>
      <c r="HGA19" s="8"/>
      <c r="HGB19" s="8"/>
      <c r="HGC19" s="8"/>
      <c r="HGD19" s="8"/>
      <c r="HGE19" s="8"/>
      <c r="HGF19" s="8"/>
      <c r="HGG19" s="8"/>
      <c r="HGH19" s="8"/>
      <c r="HGI19" s="8"/>
      <c r="HGJ19" s="8"/>
      <c r="HGK19" s="8"/>
      <c r="HGL19" s="8"/>
      <c r="HGM19" s="8"/>
      <c r="HGN19" s="8"/>
      <c r="HGO19" s="8"/>
      <c r="HGP19" s="8"/>
      <c r="HGQ19" s="8"/>
      <c r="HGR19" s="8"/>
      <c r="HGS19" s="8"/>
      <c r="HGT19" s="8"/>
      <c r="HGU19" s="8"/>
      <c r="HGV19" s="8"/>
      <c r="HGW19" s="8"/>
      <c r="HGX19" s="8"/>
      <c r="HGY19" s="8"/>
      <c r="HGZ19" s="8"/>
      <c r="HHA19" s="8"/>
      <c r="HHB19" s="8"/>
      <c r="HHC19" s="8"/>
      <c r="HHD19" s="8"/>
      <c r="HHE19" s="8"/>
      <c r="HHF19" s="8"/>
      <c r="HHG19" s="8"/>
      <c r="HHH19" s="8"/>
      <c r="HHI19" s="8"/>
      <c r="HHJ19" s="8"/>
      <c r="HHK19" s="8"/>
      <c r="HHL19" s="8"/>
      <c r="HHM19" s="8"/>
      <c r="HHN19" s="8"/>
      <c r="HHO19" s="8"/>
      <c r="HHP19" s="8"/>
      <c r="HHQ19" s="8"/>
      <c r="HHR19" s="8"/>
      <c r="HHS19" s="8"/>
      <c r="HHT19" s="8"/>
      <c r="HHU19" s="8"/>
      <c r="HHV19" s="8"/>
      <c r="HHW19" s="8"/>
      <c r="HHX19" s="8"/>
      <c r="HHY19" s="8"/>
      <c r="HHZ19" s="8"/>
      <c r="HIA19" s="8"/>
      <c r="HIB19" s="8"/>
      <c r="HIC19" s="8"/>
      <c r="HID19" s="8"/>
      <c r="HIE19" s="8"/>
      <c r="HIF19" s="8"/>
      <c r="HIG19" s="8"/>
      <c r="HIH19" s="8"/>
      <c r="HII19" s="8"/>
      <c r="HIJ19" s="8"/>
      <c r="HIK19" s="8"/>
      <c r="HIL19" s="8"/>
      <c r="HIM19" s="8"/>
      <c r="HIN19" s="8"/>
      <c r="HIO19" s="8"/>
      <c r="HIP19" s="8"/>
      <c r="HIQ19" s="8"/>
      <c r="HIR19" s="8"/>
      <c r="HIS19" s="8"/>
      <c r="HIT19" s="8"/>
      <c r="HIU19" s="8"/>
      <c r="HIV19" s="8"/>
      <c r="HIW19" s="8"/>
      <c r="HIX19" s="8"/>
      <c r="HIY19" s="8"/>
      <c r="HIZ19" s="8"/>
      <c r="HJA19" s="8"/>
      <c r="HJB19" s="8"/>
      <c r="HJC19" s="8"/>
      <c r="HJD19" s="8"/>
      <c r="HJE19" s="8"/>
      <c r="HJF19" s="8"/>
      <c r="HJG19" s="8"/>
      <c r="HJH19" s="8"/>
      <c r="HJI19" s="8"/>
      <c r="HJJ19" s="8"/>
      <c r="HJK19" s="8"/>
      <c r="HJL19" s="8"/>
      <c r="HJM19" s="8"/>
      <c r="HJN19" s="8"/>
      <c r="HJO19" s="8"/>
      <c r="HJP19" s="8"/>
      <c r="HJQ19" s="8"/>
      <c r="HJR19" s="8"/>
      <c r="HJS19" s="8"/>
      <c r="HJT19" s="8"/>
      <c r="HJU19" s="8"/>
      <c r="HJV19" s="8"/>
      <c r="HJW19" s="8"/>
      <c r="HJX19" s="8"/>
      <c r="HJY19" s="8"/>
      <c r="HJZ19" s="8"/>
      <c r="HKA19" s="8"/>
      <c r="HKB19" s="8"/>
      <c r="HKC19" s="8"/>
      <c r="HKD19" s="8"/>
      <c r="HKE19" s="8"/>
      <c r="HKF19" s="8"/>
      <c r="HKG19" s="8"/>
      <c r="HKH19" s="8"/>
      <c r="HKI19" s="8"/>
      <c r="HKJ19" s="8"/>
      <c r="HKK19" s="8"/>
      <c r="HKL19" s="8"/>
      <c r="HKM19" s="8"/>
      <c r="HKN19" s="8"/>
      <c r="HKO19" s="8"/>
      <c r="HKP19" s="8"/>
      <c r="HKQ19" s="8"/>
      <c r="HKR19" s="8"/>
      <c r="HKS19" s="8"/>
      <c r="HKT19" s="8"/>
      <c r="HKU19" s="8"/>
      <c r="HKV19" s="8"/>
      <c r="HKW19" s="8"/>
      <c r="HKX19" s="8"/>
      <c r="HKY19" s="8"/>
      <c r="HKZ19" s="8"/>
      <c r="HLA19" s="8"/>
      <c r="HLB19" s="8"/>
      <c r="HLC19" s="8"/>
      <c r="HLD19" s="8"/>
      <c r="HLE19" s="8"/>
      <c r="HLF19" s="8"/>
      <c r="HLG19" s="8"/>
      <c r="HLH19" s="8"/>
      <c r="HLI19" s="8"/>
      <c r="HLJ19" s="8"/>
      <c r="HLK19" s="8"/>
      <c r="HLL19" s="8"/>
      <c r="HLM19" s="8"/>
      <c r="HLN19" s="8"/>
      <c r="HLO19" s="8"/>
      <c r="HLP19" s="8"/>
      <c r="HLQ19" s="8"/>
      <c r="HLR19" s="8"/>
      <c r="HLS19" s="8"/>
      <c r="HLT19" s="8"/>
      <c r="HLU19" s="8"/>
      <c r="HLV19" s="8"/>
      <c r="HLW19" s="8"/>
      <c r="HLX19" s="8"/>
      <c r="HLY19" s="8"/>
      <c r="HLZ19" s="8"/>
      <c r="HMA19" s="8"/>
      <c r="HMB19" s="8"/>
      <c r="HMC19" s="8"/>
      <c r="HMD19" s="8"/>
      <c r="HME19" s="8"/>
      <c r="HMF19" s="8"/>
      <c r="HMG19" s="8"/>
      <c r="HMH19" s="8"/>
      <c r="HMI19" s="8"/>
      <c r="HMJ19" s="8"/>
      <c r="HMK19" s="8"/>
      <c r="HML19" s="8"/>
      <c r="HMM19" s="8"/>
      <c r="HMN19" s="8"/>
      <c r="HMO19" s="8"/>
      <c r="HMP19" s="8"/>
      <c r="HMQ19" s="8"/>
      <c r="HMR19" s="8"/>
      <c r="HMS19" s="8"/>
      <c r="HMT19" s="8"/>
      <c r="HMU19" s="8"/>
      <c r="HMV19" s="8"/>
      <c r="HMW19" s="8"/>
      <c r="HMX19" s="8"/>
      <c r="HMY19" s="8"/>
      <c r="HMZ19" s="8"/>
      <c r="HNA19" s="8"/>
      <c r="HNB19" s="8"/>
      <c r="HNC19" s="8"/>
      <c r="HND19" s="8"/>
      <c r="HNE19" s="8"/>
      <c r="HNF19" s="8"/>
      <c r="HNG19" s="8"/>
      <c r="HNH19" s="8"/>
      <c r="HNI19" s="8"/>
      <c r="HNJ19" s="8"/>
      <c r="HNK19" s="8"/>
      <c r="HNL19" s="8"/>
      <c r="HNM19" s="8"/>
      <c r="HNN19" s="8"/>
      <c r="HNO19" s="8"/>
      <c r="HNP19" s="8"/>
      <c r="HNQ19" s="8"/>
      <c r="HNR19" s="8"/>
      <c r="HNS19" s="8"/>
      <c r="HNT19" s="8"/>
      <c r="HNU19" s="8"/>
      <c r="HNV19" s="8"/>
      <c r="HNW19" s="8"/>
      <c r="HNX19" s="8"/>
      <c r="HNY19" s="8"/>
      <c r="HNZ19" s="8"/>
      <c r="HOA19" s="8"/>
      <c r="HOB19" s="8"/>
      <c r="HOC19" s="8"/>
      <c r="HOD19" s="8"/>
      <c r="HOE19" s="8"/>
      <c r="HOF19" s="8"/>
      <c r="HOG19" s="8"/>
      <c r="HOH19" s="8"/>
      <c r="HOI19" s="8"/>
      <c r="HOJ19" s="8"/>
      <c r="HOK19" s="8"/>
      <c r="HOL19" s="8"/>
      <c r="HOM19" s="8"/>
      <c r="HON19" s="8"/>
      <c r="HOO19" s="8"/>
      <c r="HOP19" s="8"/>
      <c r="HOQ19" s="8"/>
      <c r="HOR19" s="8"/>
      <c r="HOS19" s="8"/>
      <c r="HOT19" s="8"/>
      <c r="HOU19" s="8"/>
      <c r="HOV19" s="8"/>
      <c r="HOW19" s="8"/>
      <c r="HOX19" s="8"/>
      <c r="HOY19" s="8"/>
      <c r="HOZ19" s="8"/>
      <c r="HPA19" s="8"/>
      <c r="HPB19" s="8"/>
      <c r="HPC19" s="8"/>
      <c r="HPD19" s="8"/>
      <c r="HPE19" s="8"/>
      <c r="HPF19" s="8"/>
      <c r="HPG19" s="8"/>
      <c r="HPH19" s="8"/>
      <c r="HPI19" s="8"/>
      <c r="HPJ19" s="8"/>
      <c r="HPK19" s="8"/>
      <c r="HPL19" s="8"/>
      <c r="HPM19" s="8"/>
      <c r="HPN19" s="8"/>
      <c r="HPO19" s="8"/>
      <c r="HPP19" s="8"/>
      <c r="HPQ19" s="8"/>
      <c r="HPR19" s="8"/>
      <c r="HPS19" s="8"/>
      <c r="HPT19" s="8"/>
      <c r="HPU19" s="8"/>
      <c r="HPV19" s="8"/>
      <c r="HPW19" s="8"/>
      <c r="HPX19" s="8"/>
      <c r="HPY19" s="8"/>
      <c r="HPZ19" s="8"/>
      <c r="HQA19" s="8"/>
      <c r="HQB19" s="8"/>
      <c r="HQC19" s="8"/>
      <c r="HQD19" s="8"/>
      <c r="HQE19" s="8"/>
      <c r="HQF19" s="8"/>
      <c r="HQG19" s="8"/>
      <c r="HQH19" s="8"/>
      <c r="HQI19" s="8"/>
      <c r="HQJ19" s="8"/>
      <c r="HQK19" s="8"/>
      <c r="HQL19" s="8"/>
      <c r="HQM19" s="8"/>
      <c r="HQN19" s="8"/>
      <c r="HQO19" s="8"/>
      <c r="HQP19" s="8"/>
      <c r="HQQ19" s="8"/>
      <c r="HQR19" s="8"/>
      <c r="HQS19" s="8"/>
      <c r="HQT19" s="8"/>
      <c r="HQU19" s="8"/>
      <c r="HQV19" s="8"/>
      <c r="HQW19" s="8"/>
      <c r="HQX19" s="8"/>
      <c r="HQY19" s="8"/>
      <c r="HQZ19" s="8"/>
      <c r="HRA19" s="8"/>
      <c r="HRB19" s="8"/>
      <c r="HRC19" s="8"/>
      <c r="HRD19" s="8"/>
      <c r="HRE19" s="8"/>
      <c r="HRF19" s="8"/>
      <c r="HRG19" s="8"/>
      <c r="HRH19" s="8"/>
      <c r="HRI19" s="8"/>
      <c r="HRJ19" s="8"/>
      <c r="HRK19" s="8"/>
      <c r="HRL19" s="8"/>
      <c r="HRM19" s="8"/>
      <c r="HRN19" s="8"/>
      <c r="HRO19" s="8"/>
      <c r="HRP19" s="8"/>
      <c r="HRQ19" s="8"/>
      <c r="HRR19" s="8"/>
      <c r="HRS19" s="8"/>
      <c r="HRT19" s="8"/>
      <c r="HRU19" s="8"/>
      <c r="HRV19" s="8"/>
      <c r="HRW19" s="8"/>
      <c r="HRX19" s="8"/>
      <c r="HRY19" s="8"/>
      <c r="HRZ19" s="8"/>
      <c r="HSA19" s="8"/>
      <c r="HSB19" s="8"/>
      <c r="HSC19" s="8"/>
      <c r="HSD19" s="8"/>
      <c r="HSE19" s="8"/>
      <c r="HSF19" s="8"/>
      <c r="HSG19" s="8"/>
      <c r="HSH19" s="8"/>
      <c r="HSI19" s="8"/>
      <c r="HSJ19" s="8"/>
      <c r="HSK19" s="8"/>
      <c r="HSL19" s="8"/>
      <c r="HSM19" s="8"/>
      <c r="HSN19" s="8"/>
      <c r="HSO19" s="8"/>
      <c r="HSP19" s="8"/>
      <c r="HSQ19" s="8"/>
      <c r="HSR19" s="8"/>
      <c r="HSS19" s="8"/>
      <c r="HST19" s="8"/>
      <c r="HSU19" s="8"/>
      <c r="HSV19" s="8"/>
      <c r="HSW19" s="8"/>
      <c r="HSX19" s="8"/>
      <c r="HSY19" s="8"/>
      <c r="HSZ19" s="8"/>
      <c r="HTA19" s="8"/>
      <c r="HTB19" s="8"/>
      <c r="HTC19" s="8"/>
      <c r="HTD19" s="8"/>
      <c r="HTE19" s="8"/>
      <c r="HTF19" s="8"/>
      <c r="HTG19" s="8"/>
      <c r="HTH19" s="8"/>
      <c r="HTI19" s="8"/>
      <c r="HTJ19" s="8"/>
      <c r="HTK19" s="8"/>
      <c r="HTL19" s="8"/>
      <c r="HTM19" s="8"/>
      <c r="HTN19" s="8"/>
      <c r="HTO19" s="8"/>
      <c r="HTP19" s="8"/>
      <c r="HTQ19" s="8"/>
      <c r="HTR19" s="8"/>
      <c r="HTS19" s="8"/>
      <c r="HTT19" s="8"/>
      <c r="HTU19" s="8"/>
      <c r="HTV19" s="8"/>
      <c r="HTW19" s="8"/>
      <c r="HTX19" s="8"/>
      <c r="HTY19" s="8"/>
      <c r="HTZ19" s="8"/>
      <c r="HUA19" s="8"/>
      <c r="HUB19" s="8"/>
      <c r="HUC19" s="8"/>
      <c r="HUD19" s="8"/>
      <c r="HUE19" s="8"/>
      <c r="HUF19" s="8"/>
      <c r="HUG19" s="8"/>
      <c r="HUH19" s="8"/>
      <c r="HUI19" s="8"/>
      <c r="HUJ19" s="8"/>
      <c r="HUK19" s="8"/>
      <c r="HUL19" s="8"/>
      <c r="HUM19" s="8"/>
      <c r="HUN19" s="8"/>
      <c r="HUO19" s="8"/>
      <c r="HUP19" s="8"/>
      <c r="HUQ19" s="8"/>
      <c r="HUR19" s="8"/>
      <c r="HUS19" s="8"/>
      <c r="HUT19" s="8"/>
      <c r="HUU19" s="8"/>
      <c r="HUV19" s="8"/>
      <c r="HUW19" s="8"/>
      <c r="HUX19" s="8"/>
      <c r="HUY19" s="8"/>
      <c r="HUZ19" s="8"/>
      <c r="HVA19" s="8"/>
      <c r="HVB19" s="8"/>
      <c r="HVC19" s="8"/>
      <c r="HVD19" s="8"/>
      <c r="HVE19" s="8"/>
      <c r="HVF19" s="8"/>
      <c r="HVG19" s="8"/>
      <c r="HVH19" s="8"/>
      <c r="HVI19" s="8"/>
      <c r="HVJ19" s="8"/>
      <c r="HVK19" s="8"/>
      <c r="HVL19" s="8"/>
      <c r="HVM19" s="8"/>
      <c r="HVN19" s="8"/>
      <c r="HVO19" s="8"/>
      <c r="HVP19" s="8"/>
      <c r="HVQ19" s="8"/>
      <c r="HVR19" s="8"/>
      <c r="HVS19" s="8"/>
      <c r="HVT19" s="8"/>
      <c r="HVU19" s="8"/>
      <c r="HVV19" s="8"/>
      <c r="HVW19" s="8"/>
      <c r="HVX19" s="8"/>
      <c r="HVY19" s="8"/>
      <c r="HVZ19" s="8"/>
      <c r="HWA19" s="8"/>
      <c r="HWB19" s="8"/>
      <c r="HWC19" s="8"/>
      <c r="HWD19" s="8"/>
      <c r="HWE19" s="8"/>
      <c r="HWF19" s="8"/>
      <c r="HWG19" s="8"/>
      <c r="HWH19" s="8"/>
      <c r="HWI19" s="8"/>
      <c r="HWJ19" s="8"/>
      <c r="HWK19" s="8"/>
      <c r="HWL19" s="8"/>
      <c r="HWM19" s="8"/>
      <c r="HWN19" s="8"/>
      <c r="HWO19" s="8"/>
      <c r="HWP19" s="8"/>
      <c r="HWQ19" s="8"/>
      <c r="HWR19" s="8"/>
      <c r="HWS19" s="8"/>
      <c r="HWT19" s="8"/>
      <c r="HWU19" s="8"/>
      <c r="HWV19" s="8"/>
      <c r="HWW19" s="8"/>
      <c r="HWX19" s="8"/>
      <c r="HWY19" s="8"/>
      <c r="HWZ19" s="8"/>
      <c r="HXA19" s="8"/>
      <c r="HXB19" s="8"/>
      <c r="HXC19" s="8"/>
      <c r="HXD19" s="8"/>
      <c r="HXE19" s="8"/>
      <c r="HXF19" s="8"/>
      <c r="HXG19" s="8"/>
      <c r="HXH19" s="8"/>
      <c r="HXI19" s="8"/>
      <c r="HXJ19" s="8"/>
      <c r="HXK19" s="8"/>
      <c r="HXL19" s="8"/>
      <c r="HXM19" s="8"/>
      <c r="HXN19" s="8"/>
      <c r="HXO19" s="8"/>
      <c r="HXP19" s="8"/>
      <c r="HXQ19" s="8"/>
      <c r="HXR19" s="8"/>
      <c r="HXS19" s="8"/>
      <c r="HXT19" s="8"/>
      <c r="HXU19" s="8"/>
      <c r="HXV19" s="8"/>
      <c r="HXW19" s="8"/>
      <c r="HXX19" s="8"/>
      <c r="HXY19" s="8"/>
      <c r="HXZ19" s="8"/>
      <c r="HYA19" s="8"/>
      <c r="HYB19" s="8"/>
      <c r="HYC19" s="8"/>
      <c r="HYD19" s="8"/>
      <c r="HYE19" s="8"/>
      <c r="HYF19" s="8"/>
      <c r="HYG19" s="8"/>
      <c r="HYH19" s="8"/>
      <c r="HYI19" s="8"/>
      <c r="HYJ19" s="8"/>
      <c r="HYK19" s="8"/>
      <c r="HYL19" s="8"/>
      <c r="HYM19" s="8"/>
      <c r="HYN19" s="8"/>
      <c r="HYO19" s="8"/>
      <c r="HYP19" s="8"/>
      <c r="HYQ19" s="8"/>
      <c r="HYR19" s="8"/>
      <c r="HYS19" s="8"/>
      <c r="HYT19" s="8"/>
      <c r="HYU19" s="8"/>
      <c r="HYV19" s="8"/>
      <c r="HYW19" s="8"/>
      <c r="HYX19" s="8"/>
      <c r="HYY19" s="8"/>
      <c r="HYZ19" s="8"/>
      <c r="HZA19" s="8"/>
      <c r="HZB19" s="8"/>
      <c r="HZC19" s="8"/>
      <c r="HZD19" s="8"/>
      <c r="HZE19" s="8"/>
      <c r="HZF19" s="8"/>
      <c r="HZG19" s="8"/>
      <c r="HZH19" s="8"/>
      <c r="HZI19" s="8"/>
      <c r="HZJ19" s="8"/>
      <c r="HZK19" s="8"/>
      <c r="HZL19" s="8"/>
      <c r="HZM19" s="8"/>
      <c r="HZN19" s="8"/>
      <c r="HZO19" s="8"/>
      <c r="HZP19" s="8"/>
      <c r="HZQ19" s="8"/>
      <c r="HZR19" s="8"/>
      <c r="HZS19" s="8"/>
      <c r="HZT19" s="8"/>
      <c r="HZU19" s="8"/>
      <c r="HZV19" s="8"/>
      <c r="HZW19" s="8"/>
      <c r="HZX19" s="8"/>
      <c r="HZY19" s="8"/>
      <c r="HZZ19" s="8"/>
      <c r="IAA19" s="8"/>
      <c r="IAB19" s="8"/>
      <c r="IAC19" s="8"/>
      <c r="IAD19" s="8"/>
      <c r="IAE19" s="8"/>
      <c r="IAF19" s="8"/>
      <c r="IAG19" s="8"/>
      <c r="IAH19" s="8"/>
      <c r="IAI19" s="8"/>
      <c r="IAJ19" s="8"/>
      <c r="IAK19" s="8"/>
      <c r="IAL19" s="8"/>
      <c r="IAM19" s="8"/>
      <c r="IAN19" s="8"/>
      <c r="IAO19" s="8"/>
      <c r="IAP19" s="8"/>
      <c r="IAQ19" s="8"/>
      <c r="IAR19" s="8"/>
      <c r="IAS19" s="8"/>
      <c r="IAT19" s="8"/>
      <c r="IAU19" s="8"/>
      <c r="IAV19" s="8"/>
      <c r="IAW19" s="8"/>
      <c r="IAX19" s="8"/>
      <c r="IAY19" s="8"/>
      <c r="IAZ19" s="8"/>
      <c r="IBA19" s="8"/>
      <c r="IBB19" s="8"/>
      <c r="IBC19" s="8"/>
      <c r="IBD19" s="8"/>
      <c r="IBE19" s="8"/>
      <c r="IBF19" s="8"/>
      <c r="IBG19" s="8"/>
      <c r="IBH19" s="8"/>
      <c r="IBI19" s="8"/>
      <c r="IBJ19" s="8"/>
      <c r="IBK19" s="8"/>
      <c r="IBL19" s="8"/>
      <c r="IBM19" s="8"/>
      <c r="IBN19" s="8"/>
      <c r="IBO19" s="8"/>
      <c r="IBP19" s="8"/>
      <c r="IBQ19" s="8"/>
      <c r="IBR19" s="8"/>
      <c r="IBS19" s="8"/>
      <c r="IBT19" s="8"/>
      <c r="IBU19" s="8"/>
      <c r="IBV19" s="8"/>
      <c r="IBW19" s="8"/>
      <c r="IBX19" s="8"/>
      <c r="IBY19" s="8"/>
      <c r="IBZ19" s="8"/>
      <c r="ICA19" s="8"/>
      <c r="ICB19" s="8"/>
      <c r="ICC19" s="8"/>
      <c r="ICD19" s="8"/>
      <c r="ICE19" s="8"/>
      <c r="ICF19" s="8"/>
      <c r="ICG19" s="8"/>
      <c r="ICH19" s="8"/>
      <c r="ICI19" s="8"/>
      <c r="ICJ19" s="8"/>
      <c r="ICK19" s="8"/>
      <c r="ICL19" s="8"/>
      <c r="ICM19" s="8"/>
      <c r="ICN19" s="8"/>
      <c r="ICO19" s="8"/>
      <c r="ICP19" s="8"/>
      <c r="ICQ19" s="8"/>
      <c r="ICR19" s="8"/>
      <c r="ICS19" s="8"/>
      <c r="ICT19" s="8"/>
      <c r="ICU19" s="8"/>
      <c r="ICV19" s="8"/>
      <c r="ICW19" s="8"/>
      <c r="ICX19" s="8"/>
      <c r="ICY19" s="8"/>
      <c r="ICZ19" s="8"/>
      <c r="IDA19" s="8"/>
      <c r="IDB19" s="8"/>
      <c r="IDC19" s="8"/>
      <c r="IDD19" s="8"/>
      <c r="IDE19" s="8"/>
      <c r="IDF19" s="8"/>
      <c r="IDG19" s="8"/>
      <c r="IDH19" s="8"/>
      <c r="IDI19" s="8"/>
      <c r="IDJ19" s="8"/>
      <c r="IDK19" s="8"/>
      <c r="IDL19" s="8"/>
      <c r="IDM19" s="8"/>
      <c r="IDN19" s="8"/>
      <c r="IDO19" s="8"/>
      <c r="IDP19" s="8"/>
      <c r="IDQ19" s="8"/>
      <c r="IDR19" s="8"/>
      <c r="IDS19" s="8"/>
      <c r="IDT19" s="8"/>
      <c r="IDU19" s="8"/>
      <c r="IDV19" s="8"/>
      <c r="IDW19" s="8"/>
      <c r="IDX19" s="8"/>
      <c r="IDY19" s="8"/>
      <c r="IDZ19" s="8"/>
      <c r="IEA19" s="8"/>
      <c r="IEB19" s="8"/>
      <c r="IEC19" s="8"/>
      <c r="IED19" s="8"/>
      <c r="IEE19" s="8"/>
      <c r="IEF19" s="8"/>
      <c r="IEG19" s="8"/>
      <c r="IEH19" s="8"/>
      <c r="IEI19" s="8"/>
      <c r="IEJ19" s="8"/>
      <c r="IEK19" s="8"/>
      <c r="IEL19" s="8"/>
      <c r="IEM19" s="8"/>
      <c r="IEN19" s="8"/>
      <c r="IEO19" s="8"/>
      <c r="IEP19" s="8"/>
      <c r="IEQ19" s="8"/>
      <c r="IER19" s="8"/>
      <c r="IES19" s="8"/>
      <c r="IET19" s="8"/>
      <c r="IEU19" s="8"/>
      <c r="IEV19" s="8"/>
      <c r="IEW19" s="8"/>
      <c r="IEX19" s="8"/>
      <c r="IEY19" s="8"/>
      <c r="IEZ19" s="8"/>
      <c r="IFA19" s="8"/>
      <c r="IFB19" s="8"/>
      <c r="IFC19" s="8"/>
      <c r="IFD19" s="8"/>
      <c r="IFE19" s="8"/>
      <c r="IFF19" s="8"/>
      <c r="IFG19" s="8"/>
      <c r="IFH19" s="8"/>
      <c r="IFI19" s="8"/>
      <c r="IFJ19" s="8"/>
      <c r="IFK19" s="8"/>
      <c r="IFL19" s="8"/>
      <c r="IFM19" s="8"/>
      <c r="IFN19" s="8"/>
      <c r="IFO19" s="8"/>
      <c r="IFP19" s="8"/>
      <c r="IFQ19" s="8"/>
      <c r="IFR19" s="8"/>
      <c r="IFS19" s="8"/>
      <c r="IFT19" s="8"/>
      <c r="IFU19" s="8"/>
      <c r="IFV19" s="8"/>
      <c r="IFW19" s="8"/>
      <c r="IFX19" s="8"/>
      <c r="IFY19" s="8"/>
      <c r="IFZ19" s="8"/>
      <c r="IGA19" s="8"/>
      <c r="IGB19" s="8"/>
      <c r="IGC19" s="8"/>
      <c r="IGD19" s="8"/>
      <c r="IGE19" s="8"/>
      <c r="IGF19" s="8"/>
      <c r="IGG19" s="8"/>
      <c r="IGH19" s="8"/>
      <c r="IGI19" s="8"/>
      <c r="IGJ19" s="8"/>
      <c r="IGK19" s="8"/>
      <c r="IGL19" s="8"/>
      <c r="IGM19" s="8"/>
      <c r="IGN19" s="8"/>
      <c r="IGO19" s="8"/>
      <c r="IGP19" s="8"/>
      <c r="IGQ19" s="8"/>
      <c r="IGR19" s="8"/>
      <c r="IGS19" s="8"/>
      <c r="IGT19" s="8"/>
      <c r="IGU19" s="8"/>
      <c r="IGV19" s="8"/>
      <c r="IGW19" s="8"/>
      <c r="IGX19" s="8"/>
      <c r="IGY19" s="8"/>
      <c r="IGZ19" s="8"/>
      <c r="IHA19" s="8"/>
      <c r="IHB19" s="8"/>
      <c r="IHC19" s="8"/>
      <c r="IHD19" s="8"/>
      <c r="IHE19" s="8"/>
      <c r="IHF19" s="8"/>
      <c r="IHG19" s="8"/>
      <c r="IHH19" s="8"/>
      <c r="IHI19" s="8"/>
      <c r="IHJ19" s="8"/>
      <c r="IHK19" s="8"/>
      <c r="IHL19" s="8"/>
      <c r="IHM19" s="8"/>
      <c r="IHN19" s="8"/>
      <c r="IHO19" s="8"/>
      <c r="IHP19" s="8"/>
      <c r="IHQ19" s="8"/>
      <c r="IHR19" s="8"/>
      <c r="IHS19" s="8"/>
      <c r="IHT19" s="8"/>
      <c r="IHU19" s="8"/>
      <c r="IHV19" s="8"/>
      <c r="IHW19" s="8"/>
      <c r="IHX19" s="8"/>
      <c r="IHY19" s="8"/>
      <c r="IHZ19" s="8"/>
      <c r="IIA19" s="8"/>
      <c r="IIB19" s="8"/>
      <c r="IIC19" s="8"/>
      <c r="IID19" s="8"/>
      <c r="IIE19" s="8"/>
      <c r="IIF19" s="8"/>
      <c r="IIG19" s="8"/>
      <c r="IIH19" s="8"/>
      <c r="III19" s="8"/>
      <c r="IIJ19" s="8"/>
      <c r="IIK19" s="8"/>
      <c r="IIL19" s="8"/>
      <c r="IIM19" s="8"/>
      <c r="IIN19" s="8"/>
      <c r="IIO19" s="8"/>
      <c r="IIP19" s="8"/>
      <c r="IIQ19" s="8"/>
      <c r="IIR19" s="8"/>
      <c r="IIS19" s="8"/>
      <c r="IIT19" s="8"/>
      <c r="IIU19" s="8"/>
      <c r="IIV19" s="8"/>
      <c r="IIW19" s="8"/>
      <c r="IIX19" s="8"/>
      <c r="IIY19" s="8"/>
      <c r="IIZ19" s="8"/>
      <c r="IJA19" s="8"/>
      <c r="IJB19" s="8"/>
      <c r="IJC19" s="8"/>
      <c r="IJD19" s="8"/>
      <c r="IJE19" s="8"/>
      <c r="IJF19" s="8"/>
      <c r="IJG19" s="8"/>
      <c r="IJH19" s="8"/>
      <c r="IJI19" s="8"/>
      <c r="IJJ19" s="8"/>
      <c r="IJK19" s="8"/>
      <c r="IJL19" s="8"/>
      <c r="IJM19" s="8"/>
      <c r="IJN19" s="8"/>
      <c r="IJO19" s="8"/>
      <c r="IJP19" s="8"/>
      <c r="IJQ19" s="8"/>
      <c r="IJR19" s="8"/>
      <c r="IJS19" s="8"/>
      <c r="IJT19" s="8"/>
      <c r="IJU19" s="8"/>
      <c r="IJV19" s="8"/>
      <c r="IJW19" s="8"/>
      <c r="IJX19" s="8"/>
      <c r="IJY19" s="8"/>
      <c r="IJZ19" s="8"/>
      <c r="IKA19" s="8"/>
      <c r="IKB19" s="8"/>
      <c r="IKC19" s="8"/>
      <c r="IKD19" s="8"/>
      <c r="IKE19" s="8"/>
      <c r="IKF19" s="8"/>
      <c r="IKG19" s="8"/>
      <c r="IKH19" s="8"/>
      <c r="IKI19" s="8"/>
      <c r="IKJ19" s="8"/>
      <c r="IKK19" s="8"/>
      <c r="IKL19" s="8"/>
      <c r="IKM19" s="8"/>
      <c r="IKN19" s="8"/>
      <c r="IKO19" s="8"/>
      <c r="IKP19" s="8"/>
      <c r="IKQ19" s="8"/>
      <c r="IKR19" s="8"/>
      <c r="IKS19" s="8"/>
      <c r="IKT19" s="8"/>
      <c r="IKU19" s="8"/>
      <c r="IKV19" s="8"/>
      <c r="IKW19" s="8"/>
      <c r="IKX19" s="8"/>
      <c r="IKY19" s="8"/>
      <c r="IKZ19" s="8"/>
      <c r="ILA19" s="8"/>
      <c r="ILB19" s="8"/>
      <c r="ILC19" s="8"/>
      <c r="ILD19" s="8"/>
      <c r="ILE19" s="8"/>
      <c r="ILF19" s="8"/>
      <c r="ILG19" s="8"/>
      <c r="ILH19" s="8"/>
      <c r="ILI19" s="8"/>
      <c r="ILJ19" s="8"/>
      <c r="ILK19" s="8"/>
      <c r="ILL19" s="8"/>
      <c r="ILM19" s="8"/>
      <c r="ILN19" s="8"/>
      <c r="ILO19" s="8"/>
      <c r="ILP19" s="8"/>
      <c r="ILQ19" s="8"/>
      <c r="ILR19" s="8"/>
      <c r="ILS19" s="8"/>
      <c r="ILT19" s="8"/>
      <c r="ILU19" s="8"/>
      <c r="ILV19" s="8"/>
      <c r="ILW19" s="8"/>
      <c r="ILX19" s="8"/>
      <c r="ILY19" s="8"/>
      <c r="ILZ19" s="8"/>
      <c r="IMA19" s="8"/>
      <c r="IMB19" s="8"/>
      <c r="IMC19" s="8"/>
      <c r="IMD19" s="8"/>
      <c r="IME19" s="8"/>
      <c r="IMF19" s="8"/>
      <c r="IMG19" s="8"/>
      <c r="IMH19" s="8"/>
      <c r="IMI19" s="8"/>
      <c r="IMJ19" s="8"/>
      <c r="IMK19" s="8"/>
      <c r="IML19" s="8"/>
      <c r="IMM19" s="8"/>
      <c r="IMN19" s="8"/>
      <c r="IMO19" s="8"/>
      <c r="IMP19" s="8"/>
      <c r="IMQ19" s="8"/>
      <c r="IMR19" s="8"/>
      <c r="IMS19" s="8"/>
      <c r="IMT19" s="8"/>
      <c r="IMU19" s="8"/>
      <c r="IMV19" s="8"/>
      <c r="IMW19" s="8"/>
      <c r="IMX19" s="8"/>
      <c r="IMY19" s="8"/>
      <c r="IMZ19" s="8"/>
      <c r="INA19" s="8"/>
      <c r="INB19" s="8"/>
      <c r="INC19" s="8"/>
      <c r="IND19" s="8"/>
      <c r="INE19" s="8"/>
      <c r="INF19" s="8"/>
      <c r="ING19" s="8"/>
      <c r="INH19" s="8"/>
      <c r="INI19" s="8"/>
      <c r="INJ19" s="8"/>
      <c r="INK19" s="8"/>
      <c r="INL19" s="8"/>
      <c r="INM19" s="8"/>
      <c r="INN19" s="8"/>
      <c r="INO19" s="8"/>
      <c r="INP19" s="8"/>
      <c r="INQ19" s="8"/>
      <c r="INR19" s="8"/>
      <c r="INS19" s="8"/>
      <c r="INT19" s="8"/>
      <c r="INU19" s="8"/>
      <c r="INV19" s="8"/>
      <c r="INW19" s="8"/>
      <c r="INX19" s="8"/>
      <c r="INY19" s="8"/>
      <c r="INZ19" s="8"/>
      <c r="IOA19" s="8"/>
      <c r="IOB19" s="8"/>
      <c r="IOC19" s="8"/>
      <c r="IOD19" s="8"/>
      <c r="IOE19" s="8"/>
      <c r="IOF19" s="8"/>
      <c r="IOG19" s="8"/>
      <c r="IOH19" s="8"/>
      <c r="IOI19" s="8"/>
      <c r="IOJ19" s="8"/>
      <c r="IOK19" s="8"/>
      <c r="IOL19" s="8"/>
      <c r="IOM19" s="8"/>
      <c r="ION19" s="8"/>
      <c r="IOO19" s="8"/>
      <c r="IOP19" s="8"/>
      <c r="IOQ19" s="8"/>
      <c r="IOR19" s="8"/>
      <c r="IOS19" s="8"/>
      <c r="IOT19" s="8"/>
      <c r="IOU19" s="8"/>
      <c r="IOV19" s="8"/>
      <c r="IOW19" s="8"/>
      <c r="IOX19" s="8"/>
      <c r="IOY19" s="8"/>
      <c r="IOZ19" s="8"/>
      <c r="IPA19" s="8"/>
      <c r="IPB19" s="8"/>
      <c r="IPC19" s="8"/>
      <c r="IPD19" s="8"/>
      <c r="IPE19" s="8"/>
      <c r="IPF19" s="8"/>
      <c r="IPG19" s="8"/>
      <c r="IPH19" s="8"/>
      <c r="IPI19" s="8"/>
      <c r="IPJ19" s="8"/>
      <c r="IPK19" s="8"/>
      <c r="IPL19" s="8"/>
      <c r="IPM19" s="8"/>
      <c r="IPN19" s="8"/>
      <c r="IPO19" s="8"/>
      <c r="IPP19" s="8"/>
      <c r="IPQ19" s="8"/>
      <c r="IPR19" s="8"/>
      <c r="IPS19" s="8"/>
      <c r="IPT19" s="8"/>
      <c r="IPU19" s="8"/>
      <c r="IPV19" s="8"/>
      <c r="IPW19" s="8"/>
      <c r="IPX19" s="8"/>
      <c r="IPY19" s="8"/>
      <c r="IPZ19" s="8"/>
      <c r="IQA19" s="8"/>
      <c r="IQB19" s="8"/>
      <c r="IQC19" s="8"/>
      <c r="IQD19" s="8"/>
      <c r="IQE19" s="8"/>
      <c r="IQF19" s="8"/>
      <c r="IQG19" s="8"/>
      <c r="IQH19" s="8"/>
      <c r="IQI19" s="8"/>
      <c r="IQJ19" s="8"/>
      <c r="IQK19" s="8"/>
      <c r="IQL19" s="8"/>
      <c r="IQM19" s="8"/>
      <c r="IQN19" s="8"/>
      <c r="IQO19" s="8"/>
      <c r="IQP19" s="8"/>
      <c r="IQQ19" s="8"/>
      <c r="IQR19" s="8"/>
      <c r="IQS19" s="8"/>
      <c r="IQT19" s="8"/>
      <c r="IQU19" s="8"/>
      <c r="IQV19" s="8"/>
      <c r="IQW19" s="8"/>
      <c r="IQX19" s="8"/>
      <c r="IQY19" s="8"/>
      <c r="IQZ19" s="8"/>
      <c r="IRA19" s="8"/>
      <c r="IRB19" s="8"/>
      <c r="IRC19" s="8"/>
      <c r="IRD19" s="8"/>
      <c r="IRE19" s="8"/>
      <c r="IRF19" s="8"/>
      <c r="IRG19" s="8"/>
      <c r="IRH19" s="8"/>
      <c r="IRI19" s="8"/>
      <c r="IRJ19" s="8"/>
      <c r="IRK19" s="8"/>
      <c r="IRL19" s="8"/>
      <c r="IRM19" s="8"/>
      <c r="IRN19" s="8"/>
      <c r="IRO19" s="8"/>
      <c r="IRP19" s="8"/>
      <c r="IRQ19" s="8"/>
      <c r="IRR19" s="8"/>
      <c r="IRS19" s="8"/>
      <c r="IRT19" s="8"/>
      <c r="IRU19" s="8"/>
      <c r="IRV19" s="8"/>
      <c r="IRW19" s="8"/>
      <c r="IRX19" s="8"/>
      <c r="IRY19" s="8"/>
      <c r="IRZ19" s="8"/>
      <c r="ISA19" s="8"/>
      <c r="ISB19" s="8"/>
      <c r="ISC19" s="8"/>
      <c r="ISD19" s="8"/>
      <c r="ISE19" s="8"/>
      <c r="ISF19" s="8"/>
      <c r="ISG19" s="8"/>
      <c r="ISH19" s="8"/>
      <c r="ISI19" s="8"/>
      <c r="ISJ19" s="8"/>
      <c r="ISK19" s="8"/>
      <c r="ISL19" s="8"/>
      <c r="ISM19" s="8"/>
      <c r="ISN19" s="8"/>
      <c r="ISO19" s="8"/>
      <c r="ISP19" s="8"/>
      <c r="ISQ19" s="8"/>
      <c r="ISR19" s="8"/>
      <c r="ISS19" s="8"/>
      <c r="IST19" s="8"/>
      <c r="ISU19" s="8"/>
      <c r="ISV19" s="8"/>
      <c r="ISW19" s="8"/>
      <c r="ISX19" s="8"/>
      <c r="ISY19" s="8"/>
      <c r="ISZ19" s="8"/>
      <c r="ITA19" s="8"/>
      <c r="ITB19" s="8"/>
      <c r="ITC19" s="8"/>
      <c r="ITD19" s="8"/>
      <c r="ITE19" s="8"/>
      <c r="ITF19" s="8"/>
      <c r="ITG19" s="8"/>
      <c r="ITH19" s="8"/>
      <c r="ITI19" s="8"/>
      <c r="ITJ19" s="8"/>
      <c r="ITK19" s="8"/>
      <c r="ITL19" s="8"/>
      <c r="ITM19" s="8"/>
      <c r="ITN19" s="8"/>
      <c r="ITO19" s="8"/>
      <c r="ITP19" s="8"/>
      <c r="ITQ19" s="8"/>
      <c r="ITR19" s="8"/>
      <c r="ITS19" s="8"/>
      <c r="ITT19" s="8"/>
      <c r="ITU19" s="8"/>
      <c r="ITV19" s="8"/>
      <c r="ITW19" s="8"/>
      <c r="ITX19" s="8"/>
      <c r="ITY19" s="8"/>
      <c r="ITZ19" s="8"/>
      <c r="IUA19" s="8"/>
      <c r="IUB19" s="8"/>
      <c r="IUC19" s="8"/>
      <c r="IUD19" s="8"/>
      <c r="IUE19" s="8"/>
      <c r="IUF19" s="8"/>
      <c r="IUG19" s="8"/>
      <c r="IUH19" s="8"/>
      <c r="IUI19" s="8"/>
      <c r="IUJ19" s="8"/>
      <c r="IUK19" s="8"/>
      <c r="IUL19" s="8"/>
      <c r="IUM19" s="8"/>
      <c r="IUN19" s="8"/>
      <c r="IUO19" s="8"/>
      <c r="IUP19" s="8"/>
      <c r="IUQ19" s="8"/>
      <c r="IUR19" s="8"/>
      <c r="IUS19" s="8"/>
      <c r="IUT19" s="8"/>
      <c r="IUU19" s="8"/>
      <c r="IUV19" s="8"/>
      <c r="IUW19" s="8"/>
      <c r="IUX19" s="8"/>
      <c r="IUY19" s="8"/>
      <c r="IUZ19" s="8"/>
      <c r="IVA19" s="8"/>
      <c r="IVB19" s="8"/>
      <c r="IVC19" s="8"/>
      <c r="IVD19" s="8"/>
      <c r="IVE19" s="8"/>
      <c r="IVF19" s="8"/>
      <c r="IVG19" s="8"/>
      <c r="IVH19" s="8"/>
      <c r="IVI19" s="8"/>
      <c r="IVJ19" s="8"/>
      <c r="IVK19" s="8"/>
      <c r="IVL19" s="8"/>
      <c r="IVM19" s="8"/>
      <c r="IVN19" s="8"/>
      <c r="IVO19" s="8"/>
      <c r="IVP19" s="8"/>
      <c r="IVQ19" s="8"/>
      <c r="IVR19" s="8"/>
      <c r="IVS19" s="8"/>
      <c r="IVT19" s="8"/>
      <c r="IVU19" s="8"/>
      <c r="IVV19" s="8"/>
      <c r="IVW19" s="8"/>
      <c r="IVX19" s="8"/>
      <c r="IVY19" s="8"/>
      <c r="IVZ19" s="8"/>
      <c r="IWA19" s="8"/>
      <c r="IWB19" s="8"/>
      <c r="IWC19" s="8"/>
      <c r="IWD19" s="8"/>
      <c r="IWE19" s="8"/>
      <c r="IWF19" s="8"/>
      <c r="IWG19" s="8"/>
      <c r="IWH19" s="8"/>
      <c r="IWI19" s="8"/>
      <c r="IWJ19" s="8"/>
      <c r="IWK19" s="8"/>
      <c r="IWL19" s="8"/>
      <c r="IWM19" s="8"/>
      <c r="IWN19" s="8"/>
      <c r="IWO19" s="8"/>
      <c r="IWP19" s="8"/>
      <c r="IWQ19" s="8"/>
      <c r="IWR19" s="8"/>
      <c r="IWS19" s="8"/>
      <c r="IWT19" s="8"/>
      <c r="IWU19" s="8"/>
      <c r="IWV19" s="8"/>
      <c r="IWW19" s="8"/>
      <c r="IWX19" s="8"/>
      <c r="IWY19" s="8"/>
      <c r="IWZ19" s="8"/>
      <c r="IXA19" s="8"/>
      <c r="IXB19" s="8"/>
      <c r="IXC19" s="8"/>
      <c r="IXD19" s="8"/>
      <c r="IXE19" s="8"/>
      <c r="IXF19" s="8"/>
      <c r="IXG19" s="8"/>
      <c r="IXH19" s="8"/>
      <c r="IXI19" s="8"/>
      <c r="IXJ19" s="8"/>
      <c r="IXK19" s="8"/>
      <c r="IXL19" s="8"/>
      <c r="IXM19" s="8"/>
      <c r="IXN19" s="8"/>
      <c r="IXO19" s="8"/>
      <c r="IXP19" s="8"/>
      <c r="IXQ19" s="8"/>
      <c r="IXR19" s="8"/>
      <c r="IXS19" s="8"/>
      <c r="IXT19" s="8"/>
      <c r="IXU19" s="8"/>
      <c r="IXV19" s="8"/>
      <c r="IXW19" s="8"/>
      <c r="IXX19" s="8"/>
      <c r="IXY19" s="8"/>
      <c r="IXZ19" s="8"/>
      <c r="IYA19" s="8"/>
      <c r="IYB19" s="8"/>
      <c r="IYC19" s="8"/>
      <c r="IYD19" s="8"/>
      <c r="IYE19" s="8"/>
      <c r="IYF19" s="8"/>
      <c r="IYG19" s="8"/>
      <c r="IYH19" s="8"/>
      <c r="IYI19" s="8"/>
      <c r="IYJ19" s="8"/>
      <c r="IYK19" s="8"/>
      <c r="IYL19" s="8"/>
      <c r="IYM19" s="8"/>
      <c r="IYN19" s="8"/>
      <c r="IYO19" s="8"/>
      <c r="IYP19" s="8"/>
      <c r="IYQ19" s="8"/>
      <c r="IYR19" s="8"/>
      <c r="IYS19" s="8"/>
      <c r="IYT19" s="8"/>
      <c r="IYU19" s="8"/>
      <c r="IYV19" s="8"/>
      <c r="IYW19" s="8"/>
      <c r="IYX19" s="8"/>
      <c r="IYY19" s="8"/>
      <c r="IYZ19" s="8"/>
      <c r="IZA19" s="8"/>
      <c r="IZB19" s="8"/>
      <c r="IZC19" s="8"/>
      <c r="IZD19" s="8"/>
      <c r="IZE19" s="8"/>
      <c r="IZF19" s="8"/>
      <c r="IZG19" s="8"/>
      <c r="IZH19" s="8"/>
      <c r="IZI19" s="8"/>
      <c r="IZJ19" s="8"/>
      <c r="IZK19" s="8"/>
      <c r="IZL19" s="8"/>
      <c r="IZM19" s="8"/>
      <c r="IZN19" s="8"/>
      <c r="IZO19" s="8"/>
      <c r="IZP19" s="8"/>
      <c r="IZQ19" s="8"/>
      <c r="IZR19" s="8"/>
      <c r="IZS19" s="8"/>
      <c r="IZT19" s="8"/>
      <c r="IZU19" s="8"/>
      <c r="IZV19" s="8"/>
      <c r="IZW19" s="8"/>
      <c r="IZX19" s="8"/>
      <c r="IZY19" s="8"/>
      <c r="IZZ19" s="8"/>
      <c r="JAA19" s="8"/>
      <c r="JAB19" s="8"/>
      <c r="JAC19" s="8"/>
      <c r="JAD19" s="8"/>
      <c r="JAE19" s="8"/>
      <c r="JAF19" s="8"/>
      <c r="JAG19" s="8"/>
      <c r="JAH19" s="8"/>
      <c r="JAI19" s="8"/>
      <c r="JAJ19" s="8"/>
      <c r="JAK19" s="8"/>
      <c r="JAL19" s="8"/>
      <c r="JAM19" s="8"/>
      <c r="JAN19" s="8"/>
      <c r="JAO19" s="8"/>
      <c r="JAP19" s="8"/>
      <c r="JAQ19" s="8"/>
      <c r="JAR19" s="8"/>
      <c r="JAS19" s="8"/>
      <c r="JAT19" s="8"/>
      <c r="JAU19" s="8"/>
      <c r="JAV19" s="8"/>
      <c r="JAW19" s="8"/>
      <c r="JAX19" s="8"/>
      <c r="JAY19" s="8"/>
      <c r="JAZ19" s="8"/>
      <c r="JBA19" s="8"/>
      <c r="JBB19" s="8"/>
      <c r="JBC19" s="8"/>
      <c r="JBD19" s="8"/>
      <c r="JBE19" s="8"/>
      <c r="JBF19" s="8"/>
      <c r="JBG19" s="8"/>
      <c r="JBH19" s="8"/>
      <c r="JBI19" s="8"/>
      <c r="JBJ19" s="8"/>
      <c r="JBK19" s="8"/>
      <c r="JBL19" s="8"/>
      <c r="JBM19" s="8"/>
      <c r="JBN19" s="8"/>
      <c r="JBO19" s="8"/>
      <c r="JBP19" s="8"/>
      <c r="JBQ19" s="8"/>
      <c r="JBR19" s="8"/>
      <c r="JBS19" s="8"/>
      <c r="JBT19" s="8"/>
      <c r="JBU19" s="8"/>
      <c r="JBV19" s="8"/>
      <c r="JBW19" s="8"/>
      <c r="JBX19" s="8"/>
      <c r="JBY19" s="8"/>
      <c r="JBZ19" s="8"/>
      <c r="JCA19" s="8"/>
      <c r="JCB19" s="8"/>
      <c r="JCC19" s="8"/>
      <c r="JCD19" s="8"/>
      <c r="JCE19" s="8"/>
      <c r="JCF19" s="8"/>
      <c r="JCG19" s="8"/>
      <c r="JCH19" s="8"/>
      <c r="JCI19" s="8"/>
      <c r="JCJ19" s="8"/>
      <c r="JCK19" s="8"/>
      <c r="JCL19" s="8"/>
      <c r="JCM19" s="8"/>
      <c r="JCN19" s="8"/>
      <c r="JCO19" s="8"/>
      <c r="JCP19" s="8"/>
      <c r="JCQ19" s="8"/>
      <c r="JCR19" s="8"/>
      <c r="JCS19" s="8"/>
      <c r="JCT19" s="8"/>
      <c r="JCU19" s="8"/>
      <c r="JCV19" s="8"/>
      <c r="JCW19" s="8"/>
      <c r="JCX19" s="8"/>
      <c r="JCY19" s="8"/>
      <c r="JCZ19" s="8"/>
      <c r="JDA19" s="8"/>
      <c r="JDB19" s="8"/>
      <c r="JDC19" s="8"/>
      <c r="JDD19" s="8"/>
      <c r="JDE19" s="8"/>
      <c r="JDF19" s="8"/>
      <c r="JDG19" s="8"/>
      <c r="JDH19" s="8"/>
      <c r="JDI19" s="8"/>
      <c r="JDJ19" s="8"/>
      <c r="JDK19" s="8"/>
      <c r="JDL19" s="8"/>
      <c r="JDM19" s="8"/>
      <c r="JDN19" s="8"/>
      <c r="JDO19" s="8"/>
      <c r="JDP19" s="8"/>
      <c r="JDQ19" s="8"/>
      <c r="JDR19" s="8"/>
      <c r="JDS19" s="8"/>
      <c r="JDT19" s="8"/>
      <c r="JDU19" s="8"/>
      <c r="JDV19" s="8"/>
      <c r="JDW19" s="8"/>
      <c r="JDX19" s="8"/>
      <c r="JDY19" s="8"/>
      <c r="JDZ19" s="8"/>
      <c r="JEA19" s="8"/>
      <c r="JEB19" s="8"/>
      <c r="JEC19" s="8"/>
      <c r="JED19" s="8"/>
      <c r="JEE19" s="8"/>
      <c r="JEF19" s="8"/>
      <c r="JEG19" s="8"/>
      <c r="JEH19" s="8"/>
      <c r="JEI19" s="8"/>
      <c r="JEJ19" s="8"/>
      <c r="JEK19" s="8"/>
      <c r="JEL19" s="8"/>
      <c r="JEM19" s="8"/>
      <c r="JEN19" s="8"/>
      <c r="JEO19" s="8"/>
      <c r="JEP19" s="8"/>
      <c r="JEQ19" s="8"/>
      <c r="JER19" s="8"/>
      <c r="JES19" s="8"/>
      <c r="JET19" s="8"/>
      <c r="JEU19" s="8"/>
      <c r="JEV19" s="8"/>
      <c r="JEW19" s="8"/>
      <c r="JEX19" s="8"/>
      <c r="JEY19" s="8"/>
      <c r="JEZ19" s="8"/>
      <c r="JFA19" s="8"/>
      <c r="JFB19" s="8"/>
      <c r="JFC19" s="8"/>
      <c r="JFD19" s="8"/>
      <c r="JFE19" s="8"/>
      <c r="JFF19" s="8"/>
      <c r="JFG19" s="8"/>
      <c r="JFH19" s="8"/>
      <c r="JFI19" s="8"/>
      <c r="JFJ19" s="8"/>
      <c r="JFK19" s="8"/>
      <c r="JFL19" s="8"/>
      <c r="JFM19" s="8"/>
      <c r="JFN19" s="8"/>
      <c r="JFO19" s="8"/>
      <c r="JFP19" s="8"/>
      <c r="JFQ19" s="8"/>
      <c r="JFR19" s="8"/>
      <c r="JFS19" s="8"/>
      <c r="JFT19" s="8"/>
      <c r="JFU19" s="8"/>
      <c r="JFV19" s="8"/>
      <c r="JFW19" s="8"/>
      <c r="JFX19" s="8"/>
      <c r="JFY19" s="8"/>
      <c r="JFZ19" s="8"/>
      <c r="JGA19" s="8"/>
      <c r="JGB19" s="8"/>
      <c r="JGC19" s="8"/>
      <c r="JGD19" s="8"/>
      <c r="JGE19" s="8"/>
      <c r="JGF19" s="8"/>
      <c r="JGG19" s="8"/>
      <c r="JGH19" s="8"/>
      <c r="JGI19" s="8"/>
      <c r="JGJ19" s="8"/>
      <c r="JGK19" s="8"/>
      <c r="JGL19" s="8"/>
      <c r="JGM19" s="8"/>
      <c r="JGN19" s="8"/>
      <c r="JGO19" s="8"/>
      <c r="JGP19" s="8"/>
      <c r="JGQ19" s="8"/>
      <c r="JGR19" s="8"/>
      <c r="JGS19" s="8"/>
      <c r="JGT19" s="8"/>
      <c r="JGU19" s="8"/>
      <c r="JGV19" s="8"/>
      <c r="JGW19" s="8"/>
      <c r="JGX19" s="8"/>
      <c r="JGY19" s="8"/>
      <c r="JGZ19" s="8"/>
      <c r="JHA19" s="8"/>
      <c r="JHB19" s="8"/>
      <c r="JHC19" s="8"/>
      <c r="JHD19" s="8"/>
      <c r="JHE19" s="8"/>
      <c r="JHF19" s="8"/>
      <c r="JHG19" s="8"/>
      <c r="JHH19" s="8"/>
      <c r="JHI19" s="8"/>
      <c r="JHJ19" s="8"/>
      <c r="JHK19" s="8"/>
      <c r="JHL19" s="8"/>
      <c r="JHM19" s="8"/>
      <c r="JHN19" s="8"/>
      <c r="JHO19" s="8"/>
      <c r="JHP19" s="8"/>
      <c r="JHQ19" s="8"/>
      <c r="JHR19" s="8"/>
      <c r="JHS19" s="8"/>
      <c r="JHT19" s="8"/>
      <c r="JHU19" s="8"/>
      <c r="JHV19" s="8"/>
      <c r="JHW19" s="8"/>
      <c r="JHX19" s="8"/>
      <c r="JHY19" s="8"/>
      <c r="JHZ19" s="8"/>
      <c r="JIA19" s="8"/>
      <c r="JIB19" s="8"/>
      <c r="JIC19" s="8"/>
      <c r="JID19" s="8"/>
      <c r="JIE19" s="8"/>
      <c r="JIF19" s="8"/>
      <c r="JIG19" s="8"/>
      <c r="JIH19" s="8"/>
      <c r="JII19" s="8"/>
      <c r="JIJ19" s="8"/>
      <c r="JIK19" s="8"/>
      <c r="JIL19" s="8"/>
      <c r="JIM19" s="8"/>
      <c r="JIN19" s="8"/>
      <c r="JIO19" s="8"/>
      <c r="JIP19" s="8"/>
      <c r="JIQ19" s="8"/>
      <c r="JIR19" s="8"/>
      <c r="JIS19" s="8"/>
      <c r="JIT19" s="8"/>
      <c r="JIU19" s="8"/>
      <c r="JIV19" s="8"/>
      <c r="JIW19" s="8"/>
      <c r="JIX19" s="8"/>
      <c r="JIY19" s="8"/>
      <c r="JIZ19" s="8"/>
      <c r="JJA19" s="8"/>
      <c r="JJB19" s="8"/>
      <c r="JJC19" s="8"/>
      <c r="JJD19" s="8"/>
      <c r="JJE19" s="8"/>
      <c r="JJF19" s="8"/>
      <c r="JJG19" s="8"/>
      <c r="JJH19" s="8"/>
      <c r="JJI19" s="8"/>
      <c r="JJJ19" s="8"/>
      <c r="JJK19" s="8"/>
      <c r="JJL19" s="8"/>
      <c r="JJM19" s="8"/>
      <c r="JJN19" s="8"/>
      <c r="JJO19" s="8"/>
      <c r="JJP19" s="8"/>
      <c r="JJQ19" s="8"/>
      <c r="JJR19" s="8"/>
      <c r="JJS19" s="8"/>
      <c r="JJT19" s="8"/>
      <c r="JJU19" s="8"/>
      <c r="JJV19" s="8"/>
      <c r="JJW19" s="8"/>
      <c r="JJX19" s="8"/>
      <c r="JJY19" s="8"/>
      <c r="JJZ19" s="8"/>
      <c r="JKA19" s="8"/>
      <c r="JKB19" s="8"/>
      <c r="JKC19" s="8"/>
      <c r="JKD19" s="8"/>
      <c r="JKE19" s="8"/>
      <c r="JKF19" s="8"/>
      <c r="JKG19" s="8"/>
      <c r="JKH19" s="8"/>
      <c r="JKI19" s="8"/>
      <c r="JKJ19" s="8"/>
      <c r="JKK19" s="8"/>
      <c r="JKL19" s="8"/>
      <c r="JKM19" s="8"/>
      <c r="JKN19" s="8"/>
      <c r="JKO19" s="8"/>
      <c r="JKP19" s="8"/>
      <c r="JKQ19" s="8"/>
      <c r="JKR19" s="8"/>
      <c r="JKS19" s="8"/>
      <c r="JKT19" s="8"/>
      <c r="JKU19" s="8"/>
      <c r="JKV19" s="8"/>
      <c r="JKW19" s="8"/>
      <c r="JKX19" s="8"/>
      <c r="JKY19" s="8"/>
      <c r="JKZ19" s="8"/>
      <c r="JLA19" s="8"/>
      <c r="JLB19" s="8"/>
      <c r="JLC19" s="8"/>
      <c r="JLD19" s="8"/>
      <c r="JLE19" s="8"/>
      <c r="JLF19" s="8"/>
      <c r="JLG19" s="8"/>
      <c r="JLH19" s="8"/>
      <c r="JLI19" s="8"/>
      <c r="JLJ19" s="8"/>
      <c r="JLK19" s="8"/>
      <c r="JLL19" s="8"/>
      <c r="JLM19" s="8"/>
      <c r="JLN19" s="8"/>
      <c r="JLO19" s="8"/>
      <c r="JLP19" s="8"/>
      <c r="JLQ19" s="8"/>
      <c r="JLR19" s="8"/>
      <c r="JLS19" s="8"/>
      <c r="JLT19" s="8"/>
      <c r="JLU19" s="8"/>
      <c r="JLV19" s="8"/>
      <c r="JLW19" s="8"/>
      <c r="JLX19" s="8"/>
      <c r="JLY19" s="8"/>
      <c r="JLZ19" s="8"/>
      <c r="JMA19" s="8"/>
      <c r="JMB19" s="8"/>
      <c r="JMC19" s="8"/>
      <c r="JMD19" s="8"/>
      <c r="JME19" s="8"/>
      <c r="JMF19" s="8"/>
      <c r="JMG19" s="8"/>
      <c r="JMH19" s="8"/>
      <c r="JMI19" s="8"/>
      <c r="JMJ19" s="8"/>
      <c r="JMK19" s="8"/>
      <c r="JML19" s="8"/>
      <c r="JMM19" s="8"/>
      <c r="JMN19" s="8"/>
      <c r="JMO19" s="8"/>
      <c r="JMP19" s="8"/>
      <c r="JMQ19" s="8"/>
      <c r="JMR19" s="8"/>
      <c r="JMS19" s="8"/>
      <c r="JMT19" s="8"/>
      <c r="JMU19" s="8"/>
      <c r="JMV19" s="8"/>
      <c r="JMW19" s="8"/>
      <c r="JMX19" s="8"/>
      <c r="JMY19" s="8"/>
      <c r="JMZ19" s="8"/>
      <c r="JNA19" s="8"/>
      <c r="JNB19" s="8"/>
      <c r="JNC19" s="8"/>
      <c r="JND19" s="8"/>
      <c r="JNE19" s="8"/>
      <c r="JNF19" s="8"/>
      <c r="JNG19" s="8"/>
      <c r="JNH19" s="8"/>
      <c r="JNI19" s="8"/>
      <c r="JNJ19" s="8"/>
      <c r="JNK19" s="8"/>
      <c r="JNL19" s="8"/>
      <c r="JNM19" s="8"/>
      <c r="JNN19" s="8"/>
      <c r="JNO19" s="8"/>
      <c r="JNP19" s="8"/>
      <c r="JNQ19" s="8"/>
      <c r="JNR19" s="8"/>
      <c r="JNS19" s="8"/>
      <c r="JNT19" s="8"/>
      <c r="JNU19" s="8"/>
      <c r="JNV19" s="8"/>
      <c r="JNW19" s="8"/>
      <c r="JNX19" s="8"/>
      <c r="JNY19" s="8"/>
      <c r="JNZ19" s="8"/>
      <c r="JOA19" s="8"/>
      <c r="JOB19" s="8"/>
      <c r="JOC19" s="8"/>
      <c r="JOD19" s="8"/>
      <c r="JOE19" s="8"/>
      <c r="JOF19" s="8"/>
      <c r="JOG19" s="8"/>
      <c r="JOH19" s="8"/>
      <c r="JOI19" s="8"/>
      <c r="JOJ19" s="8"/>
      <c r="JOK19" s="8"/>
      <c r="JOL19" s="8"/>
      <c r="JOM19" s="8"/>
      <c r="JON19" s="8"/>
      <c r="JOO19" s="8"/>
      <c r="JOP19" s="8"/>
      <c r="JOQ19" s="8"/>
      <c r="JOR19" s="8"/>
      <c r="JOS19" s="8"/>
      <c r="JOT19" s="8"/>
      <c r="JOU19" s="8"/>
      <c r="JOV19" s="8"/>
      <c r="JOW19" s="8"/>
      <c r="JOX19" s="8"/>
      <c r="JOY19" s="8"/>
      <c r="JOZ19" s="8"/>
      <c r="JPA19" s="8"/>
      <c r="JPB19" s="8"/>
      <c r="JPC19" s="8"/>
      <c r="JPD19" s="8"/>
      <c r="JPE19" s="8"/>
      <c r="JPF19" s="8"/>
      <c r="JPG19" s="8"/>
      <c r="JPH19" s="8"/>
      <c r="JPI19" s="8"/>
      <c r="JPJ19" s="8"/>
      <c r="JPK19" s="8"/>
      <c r="JPL19" s="8"/>
      <c r="JPM19" s="8"/>
      <c r="JPN19" s="8"/>
      <c r="JPO19" s="8"/>
      <c r="JPP19" s="8"/>
      <c r="JPQ19" s="8"/>
      <c r="JPR19" s="8"/>
      <c r="JPS19" s="8"/>
      <c r="JPT19" s="8"/>
      <c r="JPU19" s="8"/>
      <c r="JPV19" s="8"/>
      <c r="JPW19" s="8"/>
      <c r="JPX19" s="8"/>
      <c r="JPY19" s="8"/>
      <c r="JPZ19" s="8"/>
      <c r="JQA19" s="8"/>
      <c r="JQB19" s="8"/>
      <c r="JQC19" s="8"/>
      <c r="JQD19" s="8"/>
      <c r="JQE19" s="8"/>
      <c r="JQF19" s="8"/>
      <c r="JQG19" s="8"/>
      <c r="JQH19" s="8"/>
      <c r="JQI19" s="8"/>
      <c r="JQJ19" s="8"/>
      <c r="JQK19" s="8"/>
      <c r="JQL19" s="8"/>
      <c r="JQM19" s="8"/>
      <c r="JQN19" s="8"/>
      <c r="JQO19" s="8"/>
      <c r="JQP19" s="8"/>
      <c r="JQQ19" s="8"/>
      <c r="JQR19" s="8"/>
      <c r="JQS19" s="8"/>
      <c r="JQT19" s="8"/>
      <c r="JQU19" s="8"/>
      <c r="JQV19" s="8"/>
      <c r="JQW19" s="8"/>
      <c r="JQX19" s="8"/>
      <c r="JQY19" s="8"/>
      <c r="JQZ19" s="8"/>
      <c r="JRA19" s="8"/>
      <c r="JRB19" s="8"/>
      <c r="JRC19" s="8"/>
      <c r="JRD19" s="8"/>
      <c r="JRE19" s="8"/>
      <c r="JRF19" s="8"/>
      <c r="JRG19" s="8"/>
      <c r="JRH19" s="8"/>
      <c r="JRI19" s="8"/>
      <c r="JRJ19" s="8"/>
      <c r="JRK19" s="8"/>
      <c r="JRL19" s="8"/>
      <c r="JRM19" s="8"/>
      <c r="JRN19" s="8"/>
      <c r="JRO19" s="8"/>
      <c r="JRP19" s="8"/>
      <c r="JRQ19" s="8"/>
      <c r="JRR19" s="8"/>
      <c r="JRS19" s="8"/>
      <c r="JRT19" s="8"/>
      <c r="JRU19" s="8"/>
      <c r="JRV19" s="8"/>
      <c r="JRW19" s="8"/>
      <c r="JRX19" s="8"/>
      <c r="JRY19" s="8"/>
      <c r="JRZ19" s="8"/>
      <c r="JSA19" s="8"/>
      <c r="JSB19" s="8"/>
      <c r="JSC19" s="8"/>
      <c r="JSD19" s="8"/>
      <c r="JSE19" s="8"/>
      <c r="JSF19" s="8"/>
      <c r="JSG19" s="8"/>
      <c r="JSH19" s="8"/>
      <c r="JSI19" s="8"/>
      <c r="JSJ19" s="8"/>
      <c r="JSK19" s="8"/>
      <c r="JSL19" s="8"/>
      <c r="JSM19" s="8"/>
      <c r="JSN19" s="8"/>
      <c r="JSO19" s="8"/>
      <c r="JSP19" s="8"/>
      <c r="JSQ19" s="8"/>
      <c r="JSR19" s="8"/>
      <c r="JSS19" s="8"/>
      <c r="JST19" s="8"/>
      <c r="JSU19" s="8"/>
      <c r="JSV19" s="8"/>
      <c r="JSW19" s="8"/>
      <c r="JSX19" s="8"/>
      <c r="JSY19" s="8"/>
      <c r="JSZ19" s="8"/>
      <c r="JTA19" s="8"/>
      <c r="JTB19" s="8"/>
      <c r="JTC19" s="8"/>
      <c r="JTD19" s="8"/>
      <c r="JTE19" s="8"/>
      <c r="JTF19" s="8"/>
      <c r="JTG19" s="8"/>
      <c r="JTH19" s="8"/>
      <c r="JTI19" s="8"/>
      <c r="JTJ19" s="8"/>
      <c r="JTK19" s="8"/>
      <c r="JTL19" s="8"/>
      <c r="JTM19" s="8"/>
      <c r="JTN19" s="8"/>
      <c r="JTO19" s="8"/>
      <c r="JTP19" s="8"/>
      <c r="JTQ19" s="8"/>
      <c r="JTR19" s="8"/>
      <c r="JTS19" s="8"/>
      <c r="JTT19" s="8"/>
      <c r="JTU19" s="8"/>
      <c r="JTV19" s="8"/>
      <c r="JTW19" s="8"/>
      <c r="JTX19" s="8"/>
      <c r="JTY19" s="8"/>
      <c r="JTZ19" s="8"/>
      <c r="JUA19" s="8"/>
      <c r="JUB19" s="8"/>
      <c r="JUC19" s="8"/>
      <c r="JUD19" s="8"/>
      <c r="JUE19" s="8"/>
      <c r="JUF19" s="8"/>
      <c r="JUG19" s="8"/>
      <c r="JUH19" s="8"/>
      <c r="JUI19" s="8"/>
      <c r="JUJ19" s="8"/>
      <c r="JUK19" s="8"/>
      <c r="JUL19" s="8"/>
      <c r="JUM19" s="8"/>
      <c r="JUN19" s="8"/>
      <c r="JUO19" s="8"/>
      <c r="JUP19" s="8"/>
      <c r="JUQ19" s="8"/>
      <c r="JUR19" s="8"/>
      <c r="JUS19" s="8"/>
      <c r="JUT19" s="8"/>
      <c r="JUU19" s="8"/>
      <c r="JUV19" s="8"/>
      <c r="JUW19" s="8"/>
      <c r="JUX19" s="8"/>
      <c r="JUY19" s="8"/>
      <c r="JUZ19" s="8"/>
      <c r="JVA19" s="8"/>
      <c r="JVB19" s="8"/>
      <c r="JVC19" s="8"/>
      <c r="JVD19" s="8"/>
      <c r="JVE19" s="8"/>
      <c r="JVF19" s="8"/>
      <c r="JVG19" s="8"/>
      <c r="JVH19" s="8"/>
      <c r="JVI19" s="8"/>
      <c r="JVJ19" s="8"/>
      <c r="JVK19" s="8"/>
      <c r="JVL19" s="8"/>
      <c r="JVM19" s="8"/>
      <c r="JVN19" s="8"/>
      <c r="JVO19" s="8"/>
      <c r="JVP19" s="8"/>
      <c r="JVQ19" s="8"/>
      <c r="JVR19" s="8"/>
      <c r="JVS19" s="8"/>
      <c r="JVT19" s="8"/>
      <c r="JVU19" s="8"/>
      <c r="JVV19" s="8"/>
      <c r="JVW19" s="8"/>
      <c r="JVX19" s="8"/>
      <c r="JVY19" s="8"/>
      <c r="JVZ19" s="8"/>
      <c r="JWA19" s="8"/>
      <c r="JWB19" s="8"/>
      <c r="JWC19" s="8"/>
      <c r="JWD19" s="8"/>
      <c r="JWE19" s="8"/>
      <c r="JWF19" s="8"/>
      <c r="JWG19" s="8"/>
      <c r="JWH19" s="8"/>
      <c r="JWI19" s="8"/>
      <c r="JWJ19" s="8"/>
      <c r="JWK19" s="8"/>
      <c r="JWL19" s="8"/>
      <c r="JWM19" s="8"/>
      <c r="JWN19" s="8"/>
      <c r="JWO19" s="8"/>
      <c r="JWP19" s="8"/>
      <c r="JWQ19" s="8"/>
      <c r="JWR19" s="8"/>
      <c r="JWS19" s="8"/>
      <c r="JWT19" s="8"/>
      <c r="JWU19" s="8"/>
      <c r="JWV19" s="8"/>
      <c r="JWW19" s="8"/>
      <c r="JWX19" s="8"/>
      <c r="JWY19" s="8"/>
      <c r="JWZ19" s="8"/>
      <c r="JXA19" s="8"/>
      <c r="JXB19" s="8"/>
      <c r="JXC19" s="8"/>
      <c r="JXD19" s="8"/>
      <c r="JXE19" s="8"/>
      <c r="JXF19" s="8"/>
      <c r="JXG19" s="8"/>
      <c r="JXH19" s="8"/>
      <c r="JXI19" s="8"/>
      <c r="JXJ19" s="8"/>
      <c r="JXK19" s="8"/>
      <c r="JXL19" s="8"/>
      <c r="JXM19" s="8"/>
      <c r="JXN19" s="8"/>
      <c r="JXO19" s="8"/>
      <c r="JXP19" s="8"/>
      <c r="JXQ19" s="8"/>
      <c r="JXR19" s="8"/>
      <c r="JXS19" s="8"/>
      <c r="JXT19" s="8"/>
      <c r="JXU19" s="8"/>
      <c r="JXV19" s="8"/>
      <c r="JXW19" s="8"/>
      <c r="JXX19" s="8"/>
      <c r="JXY19" s="8"/>
      <c r="JXZ19" s="8"/>
      <c r="JYA19" s="8"/>
      <c r="JYB19" s="8"/>
      <c r="JYC19" s="8"/>
      <c r="JYD19" s="8"/>
      <c r="JYE19" s="8"/>
      <c r="JYF19" s="8"/>
      <c r="JYG19" s="8"/>
      <c r="JYH19" s="8"/>
      <c r="JYI19" s="8"/>
      <c r="JYJ19" s="8"/>
      <c r="JYK19" s="8"/>
      <c r="JYL19" s="8"/>
      <c r="JYM19" s="8"/>
      <c r="JYN19" s="8"/>
      <c r="JYO19" s="8"/>
      <c r="JYP19" s="8"/>
      <c r="JYQ19" s="8"/>
      <c r="JYR19" s="8"/>
      <c r="JYS19" s="8"/>
      <c r="JYT19" s="8"/>
      <c r="JYU19" s="8"/>
      <c r="JYV19" s="8"/>
      <c r="JYW19" s="8"/>
      <c r="JYX19" s="8"/>
      <c r="JYY19" s="8"/>
      <c r="JYZ19" s="8"/>
      <c r="JZA19" s="8"/>
      <c r="JZB19" s="8"/>
      <c r="JZC19" s="8"/>
      <c r="JZD19" s="8"/>
      <c r="JZE19" s="8"/>
      <c r="JZF19" s="8"/>
      <c r="JZG19" s="8"/>
      <c r="JZH19" s="8"/>
      <c r="JZI19" s="8"/>
      <c r="JZJ19" s="8"/>
      <c r="JZK19" s="8"/>
      <c r="JZL19" s="8"/>
      <c r="JZM19" s="8"/>
      <c r="JZN19" s="8"/>
      <c r="JZO19" s="8"/>
      <c r="JZP19" s="8"/>
      <c r="JZQ19" s="8"/>
      <c r="JZR19" s="8"/>
      <c r="JZS19" s="8"/>
      <c r="JZT19" s="8"/>
      <c r="JZU19" s="8"/>
      <c r="JZV19" s="8"/>
      <c r="JZW19" s="8"/>
      <c r="JZX19" s="8"/>
      <c r="JZY19" s="8"/>
      <c r="JZZ19" s="8"/>
      <c r="KAA19" s="8"/>
      <c r="KAB19" s="8"/>
      <c r="KAC19" s="8"/>
      <c r="KAD19" s="8"/>
      <c r="KAE19" s="8"/>
      <c r="KAF19" s="8"/>
      <c r="KAG19" s="8"/>
      <c r="KAH19" s="8"/>
      <c r="KAI19" s="8"/>
      <c r="KAJ19" s="8"/>
      <c r="KAK19" s="8"/>
      <c r="KAL19" s="8"/>
      <c r="KAM19" s="8"/>
      <c r="KAN19" s="8"/>
      <c r="KAO19" s="8"/>
      <c r="KAP19" s="8"/>
      <c r="KAQ19" s="8"/>
      <c r="KAR19" s="8"/>
      <c r="KAS19" s="8"/>
      <c r="KAT19" s="8"/>
      <c r="KAU19" s="8"/>
      <c r="KAV19" s="8"/>
      <c r="KAW19" s="8"/>
      <c r="KAX19" s="8"/>
      <c r="KAY19" s="8"/>
      <c r="KAZ19" s="8"/>
      <c r="KBA19" s="8"/>
      <c r="KBB19" s="8"/>
      <c r="KBC19" s="8"/>
      <c r="KBD19" s="8"/>
      <c r="KBE19" s="8"/>
      <c r="KBF19" s="8"/>
      <c r="KBG19" s="8"/>
      <c r="KBH19" s="8"/>
      <c r="KBI19" s="8"/>
      <c r="KBJ19" s="8"/>
      <c r="KBK19" s="8"/>
      <c r="KBL19" s="8"/>
      <c r="KBM19" s="8"/>
      <c r="KBN19" s="8"/>
      <c r="KBO19" s="8"/>
      <c r="KBP19" s="8"/>
      <c r="KBQ19" s="8"/>
      <c r="KBR19" s="8"/>
      <c r="KBS19" s="8"/>
      <c r="KBT19" s="8"/>
      <c r="KBU19" s="8"/>
      <c r="KBV19" s="8"/>
      <c r="KBW19" s="8"/>
      <c r="KBX19" s="8"/>
      <c r="KBY19" s="8"/>
      <c r="KBZ19" s="8"/>
      <c r="KCA19" s="8"/>
      <c r="KCB19" s="8"/>
      <c r="KCC19" s="8"/>
      <c r="KCD19" s="8"/>
      <c r="KCE19" s="8"/>
      <c r="KCF19" s="8"/>
      <c r="KCG19" s="8"/>
      <c r="KCH19" s="8"/>
      <c r="KCI19" s="8"/>
      <c r="KCJ19" s="8"/>
      <c r="KCK19" s="8"/>
      <c r="KCL19" s="8"/>
      <c r="KCM19" s="8"/>
      <c r="KCN19" s="8"/>
      <c r="KCO19" s="8"/>
      <c r="KCP19" s="8"/>
      <c r="KCQ19" s="8"/>
      <c r="KCR19" s="8"/>
      <c r="KCS19" s="8"/>
      <c r="KCT19" s="8"/>
      <c r="KCU19" s="8"/>
      <c r="KCV19" s="8"/>
      <c r="KCW19" s="8"/>
      <c r="KCX19" s="8"/>
      <c r="KCY19" s="8"/>
      <c r="KCZ19" s="8"/>
      <c r="KDA19" s="8"/>
      <c r="KDB19" s="8"/>
      <c r="KDC19" s="8"/>
      <c r="KDD19" s="8"/>
      <c r="KDE19" s="8"/>
      <c r="KDF19" s="8"/>
      <c r="KDG19" s="8"/>
      <c r="KDH19" s="8"/>
      <c r="KDI19" s="8"/>
      <c r="KDJ19" s="8"/>
      <c r="KDK19" s="8"/>
      <c r="KDL19" s="8"/>
      <c r="KDM19" s="8"/>
      <c r="KDN19" s="8"/>
      <c r="KDO19" s="8"/>
      <c r="KDP19" s="8"/>
      <c r="KDQ19" s="8"/>
      <c r="KDR19" s="8"/>
      <c r="KDS19" s="8"/>
      <c r="KDT19" s="8"/>
      <c r="KDU19" s="8"/>
      <c r="KDV19" s="8"/>
      <c r="KDW19" s="8"/>
      <c r="KDX19" s="8"/>
      <c r="KDY19" s="8"/>
      <c r="KDZ19" s="8"/>
      <c r="KEA19" s="8"/>
      <c r="KEB19" s="8"/>
      <c r="KEC19" s="8"/>
      <c r="KED19" s="8"/>
      <c r="KEE19" s="8"/>
      <c r="KEF19" s="8"/>
      <c r="KEG19" s="8"/>
      <c r="KEH19" s="8"/>
      <c r="KEI19" s="8"/>
      <c r="KEJ19" s="8"/>
      <c r="KEK19" s="8"/>
      <c r="KEL19" s="8"/>
      <c r="KEM19" s="8"/>
      <c r="KEN19" s="8"/>
      <c r="KEO19" s="8"/>
      <c r="KEP19" s="8"/>
      <c r="KEQ19" s="8"/>
      <c r="KER19" s="8"/>
      <c r="KES19" s="8"/>
      <c r="KET19" s="8"/>
      <c r="KEU19" s="8"/>
      <c r="KEV19" s="8"/>
      <c r="KEW19" s="8"/>
      <c r="KEX19" s="8"/>
      <c r="KEY19" s="8"/>
      <c r="KEZ19" s="8"/>
      <c r="KFA19" s="8"/>
      <c r="KFB19" s="8"/>
      <c r="KFC19" s="8"/>
      <c r="KFD19" s="8"/>
      <c r="KFE19" s="8"/>
      <c r="KFF19" s="8"/>
      <c r="KFG19" s="8"/>
      <c r="KFH19" s="8"/>
      <c r="KFI19" s="8"/>
      <c r="KFJ19" s="8"/>
      <c r="KFK19" s="8"/>
      <c r="KFL19" s="8"/>
      <c r="KFM19" s="8"/>
      <c r="KFN19" s="8"/>
      <c r="KFO19" s="8"/>
      <c r="KFP19" s="8"/>
      <c r="KFQ19" s="8"/>
      <c r="KFR19" s="8"/>
      <c r="KFS19" s="8"/>
      <c r="KFT19" s="8"/>
      <c r="KFU19" s="8"/>
      <c r="KFV19" s="8"/>
      <c r="KFW19" s="8"/>
      <c r="KFX19" s="8"/>
      <c r="KFY19" s="8"/>
      <c r="KFZ19" s="8"/>
      <c r="KGA19" s="8"/>
      <c r="KGB19" s="8"/>
      <c r="KGC19" s="8"/>
      <c r="KGD19" s="8"/>
      <c r="KGE19" s="8"/>
      <c r="KGF19" s="8"/>
      <c r="KGG19" s="8"/>
      <c r="KGH19" s="8"/>
      <c r="KGI19" s="8"/>
      <c r="KGJ19" s="8"/>
      <c r="KGK19" s="8"/>
      <c r="KGL19" s="8"/>
      <c r="KGM19" s="8"/>
      <c r="KGN19" s="8"/>
      <c r="KGO19" s="8"/>
      <c r="KGP19" s="8"/>
      <c r="KGQ19" s="8"/>
      <c r="KGR19" s="8"/>
      <c r="KGS19" s="8"/>
      <c r="KGT19" s="8"/>
      <c r="KGU19" s="8"/>
      <c r="KGV19" s="8"/>
      <c r="KGW19" s="8"/>
      <c r="KGX19" s="8"/>
      <c r="KGY19" s="8"/>
      <c r="KGZ19" s="8"/>
      <c r="KHA19" s="8"/>
      <c r="KHB19" s="8"/>
      <c r="KHC19" s="8"/>
      <c r="KHD19" s="8"/>
      <c r="KHE19" s="8"/>
      <c r="KHF19" s="8"/>
      <c r="KHG19" s="8"/>
      <c r="KHH19" s="8"/>
      <c r="KHI19" s="8"/>
      <c r="KHJ19" s="8"/>
      <c r="KHK19" s="8"/>
      <c r="KHL19" s="8"/>
      <c r="KHM19" s="8"/>
      <c r="KHN19" s="8"/>
      <c r="KHO19" s="8"/>
      <c r="KHP19" s="8"/>
      <c r="KHQ19" s="8"/>
      <c r="KHR19" s="8"/>
      <c r="KHS19" s="8"/>
      <c r="KHT19" s="8"/>
      <c r="KHU19" s="8"/>
      <c r="KHV19" s="8"/>
      <c r="KHW19" s="8"/>
      <c r="KHX19" s="8"/>
      <c r="KHY19" s="8"/>
      <c r="KHZ19" s="8"/>
      <c r="KIA19" s="8"/>
      <c r="KIB19" s="8"/>
      <c r="KIC19" s="8"/>
      <c r="KID19" s="8"/>
      <c r="KIE19" s="8"/>
      <c r="KIF19" s="8"/>
      <c r="KIG19" s="8"/>
      <c r="KIH19" s="8"/>
      <c r="KII19" s="8"/>
      <c r="KIJ19" s="8"/>
      <c r="KIK19" s="8"/>
      <c r="KIL19" s="8"/>
      <c r="KIM19" s="8"/>
      <c r="KIN19" s="8"/>
      <c r="KIO19" s="8"/>
      <c r="KIP19" s="8"/>
      <c r="KIQ19" s="8"/>
      <c r="KIR19" s="8"/>
      <c r="KIS19" s="8"/>
      <c r="KIT19" s="8"/>
      <c r="KIU19" s="8"/>
      <c r="KIV19" s="8"/>
      <c r="KIW19" s="8"/>
      <c r="KIX19" s="8"/>
      <c r="KIY19" s="8"/>
      <c r="KIZ19" s="8"/>
      <c r="KJA19" s="8"/>
      <c r="KJB19" s="8"/>
      <c r="KJC19" s="8"/>
      <c r="KJD19" s="8"/>
      <c r="KJE19" s="8"/>
      <c r="KJF19" s="8"/>
      <c r="KJG19" s="8"/>
      <c r="KJH19" s="8"/>
      <c r="KJI19" s="8"/>
      <c r="KJJ19" s="8"/>
      <c r="KJK19" s="8"/>
      <c r="KJL19" s="8"/>
      <c r="KJM19" s="8"/>
      <c r="KJN19" s="8"/>
      <c r="KJO19" s="8"/>
      <c r="KJP19" s="8"/>
      <c r="KJQ19" s="8"/>
      <c r="KJR19" s="8"/>
      <c r="KJS19" s="8"/>
      <c r="KJT19" s="8"/>
      <c r="KJU19" s="8"/>
      <c r="KJV19" s="8"/>
      <c r="KJW19" s="8"/>
      <c r="KJX19" s="8"/>
      <c r="KJY19" s="8"/>
      <c r="KJZ19" s="8"/>
      <c r="KKA19" s="8"/>
      <c r="KKB19" s="8"/>
      <c r="KKC19" s="8"/>
      <c r="KKD19" s="8"/>
      <c r="KKE19" s="8"/>
      <c r="KKF19" s="8"/>
      <c r="KKG19" s="8"/>
      <c r="KKH19" s="8"/>
      <c r="KKI19" s="8"/>
      <c r="KKJ19" s="8"/>
      <c r="KKK19" s="8"/>
      <c r="KKL19" s="8"/>
      <c r="KKM19" s="8"/>
      <c r="KKN19" s="8"/>
      <c r="KKO19" s="8"/>
      <c r="KKP19" s="8"/>
      <c r="KKQ19" s="8"/>
      <c r="KKR19" s="8"/>
      <c r="KKS19" s="8"/>
      <c r="KKT19" s="8"/>
      <c r="KKU19" s="8"/>
      <c r="KKV19" s="8"/>
      <c r="KKW19" s="8"/>
      <c r="KKX19" s="8"/>
      <c r="KKY19" s="8"/>
      <c r="KKZ19" s="8"/>
      <c r="KLA19" s="8"/>
      <c r="KLB19" s="8"/>
      <c r="KLC19" s="8"/>
      <c r="KLD19" s="8"/>
      <c r="KLE19" s="8"/>
      <c r="KLF19" s="8"/>
      <c r="KLG19" s="8"/>
      <c r="KLH19" s="8"/>
      <c r="KLI19" s="8"/>
      <c r="KLJ19" s="8"/>
      <c r="KLK19" s="8"/>
      <c r="KLL19" s="8"/>
      <c r="KLM19" s="8"/>
      <c r="KLN19" s="8"/>
      <c r="KLO19" s="8"/>
      <c r="KLP19" s="8"/>
      <c r="KLQ19" s="8"/>
      <c r="KLR19" s="8"/>
      <c r="KLS19" s="8"/>
      <c r="KLT19" s="8"/>
      <c r="KLU19" s="8"/>
      <c r="KLV19" s="8"/>
      <c r="KLW19" s="8"/>
      <c r="KLX19" s="8"/>
      <c r="KLY19" s="8"/>
      <c r="KLZ19" s="8"/>
      <c r="KMA19" s="8"/>
      <c r="KMB19" s="8"/>
      <c r="KMC19" s="8"/>
      <c r="KMD19" s="8"/>
      <c r="KME19" s="8"/>
      <c r="KMF19" s="8"/>
      <c r="KMG19" s="8"/>
      <c r="KMH19" s="8"/>
      <c r="KMI19" s="8"/>
      <c r="KMJ19" s="8"/>
      <c r="KMK19" s="8"/>
      <c r="KML19" s="8"/>
      <c r="KMM19" s="8"/>
      <c r="KMN19" s="8"/>
      <c r="KMO19" s="8"/>
      <c r="KMP19" s="8"/>
      <c r="KMQ19" s="8"/>
      <c r="KMR19" s="8"/>
      <c r="KMS19" s="8"/>
      <c r="KMT19" s="8"/>
      <c r="KMU19" s="8"/>
      <c r="KMV19" s="8"/>
      <c r="KMW19" s="8"/>
      <c r="KMX19" s="8"/>
      <c r="KMY19" s="8"/>
      <c r="KMZ19" s="8"/>
      <c r="KNA19" s="8"/>
      <c r="KNB19" s="8"/>
      <c r="KNC19" s="8"/>
      <c r="KND19" s="8"/>
      <c r="KNE19" s="8"/>
      <c r="KNF19" s="8"/>
      <c r="KNG19" s="8"/>
      <c r="KNH19" s="8"/>
      <c r="KNI19" s="8"/>
      <c r="KNJ19" s="8"/>
      <c r="KNK19" s="8"/>
      <c r="KNL19" s="8"/>
      <c r="KNM19" s="8"/>
      <c r="KNN19" s="8"/>
      <c r="KNO19" s="8"/>
      <c r="KNP19" s="8"/>
      <c r="KNQ19" s="8"/>
      <c r="KNR19" s="8"/>
      <c r="KNS19" s="8"/>
      <c r="KNT19" s="8"/>
      <c r="KNU19" s="8"/>
      <c r="KNV19" s="8"/>
      <c r="KNW19" s="8"/>
      <c r="KNX19" s="8"/>
      <c r="KNY19" s="8"/>
      <c r="KNZ19" s="8"/>
      <c r="KOA19" s="8"/>
      <c r="KOB19" s="8"/>
      <c r="KOC19" s="8"/>
      <c r="KOD19" s="8"/>
      <c r="KOE19" s="8"/>
      <c r="KOF19" s="8"/>
      <c r="KOG19" s="8"/>
      <c r="KOH19" s="8"/>
      <c r="KOI19" s="8"/>
      <c r="KOJ19" s="8"/>
      <c r="KOK19" s="8"/>
      <c r="KOL19" s="8"/>
      <c r="KOM19" s="8"/>
      <c r="KON19" s="8"/>
      <c r="KOO19" s="8"/>
      <c r="KOP19" s="8"/>
      <c r="KOQ19" s="8"/>
      <c r="KOR19" s="8"/>
      <c r="KOS19" s="8"/>
      <c r="KOT19" s="8"/>
      <c r="KOU19" s="8"/>
      <c r="KOV19" s="8"/>
      <c r="KOW19" s="8"/>
      <c r="KOX19" s="8"/>
      <c r="KOY19" s="8"/>
      <c r="KOZ19" s="8"/>
      <c r="KPA19" s="8"/>
      <c r="KPB19" s="8"/>
      <c r="KPC19" s="8"/>
      <c r="KPD19" s="8"/>
      <c r="KPE19" s="8"/>
      <c r="KPF19" s="8"/>
      <c r="KPG19" s="8"/>
      <c r="KPH19" s="8"/>
      <c r="KPI19" s="8"/>
      <c r="KPJ19" s="8"/>
      <c r="KPK19" s="8"/>
      <c r="KPL19" s="8"/>
      <c r="KPM19" s="8"/>
      <c r="KPN19" s="8"/>
      <c r="KPO19" s="8"/>
      <c r="KPP19" s="8"/>
      <c r="KPQ19" s="8"/>
      <c r="KPR19" s="8"/>
      <c r="KPS19" s="8"/>
      <c r="KPT19" s="8"/>
      <c r="KPU19" s="8"/>
      <c r="KPV19" s="8"/>
      <c r="KPW19" s="8"/>
      <c r="KPX19" s="8"/>
      <c r="KPY19" s="8"/>
      <c r="KPZ19" s="8"/>
      <c r="KQA19" s="8"/>
      <c r="KQB19" s="8"/>
      <c r="KQC19" s="8"/>
      <c r="KQD19" s="8"/>
      <c r="KQE19" s="8"/>
      <c r="KQF19" s="8"/>
      <c r="KQG19" s="8"/>
      <c r="KQH19" s="8"/>
      <c r="KQI19" s="8"/>
      <c r="KQJ19" s="8"/>
      <c r="KQK19" s="8"/>
      <c r="KQL19" s="8"/>
      <c r="KQM19" s="8"/>
      <c r="KQN19" s="8"/>
      <c r="KQO19" s="8"/>
      <c r="KQP19" s="8"/>
      <c r="KQQ19" s="8"/>
      <c r="KQR19" s="8"/>
      <c r="KQS19" s="8"/>
      <c r="KQT19" s="8"/>
      <c r="KQU19" s="8"/>
      <c r="KQV19" s="8"/>
      <c r="KQW19" s="8"/>
      <c r="KQX19" s="8"/>
      <c r="KQY19" s="8"/>
      <c r="KQZ19" s="8"/>
      <c r="KRA19" s="8"/>
      <c r="KRB19" s="8"/>
      <c r="KRC19" s="8"/>
      <c r="KRD19" s="8"/>
      <c r="KRE19" s="8"/>
      <c r="KRF19" s="8"/>
      <c r="KRG19" s="8"/>
      <c r="KRH19" s="8"/>
      <c r="KRI19" s="8"/>
      <c r="KRJ19" s="8"/>
      <c r="KRK19" s="8"/>
      <c r="KRL19" s="8"/>
      <c r="KRM19" s="8"/>
      <c r="KRN19" s="8"/>
      <c r="KRO19" s="8"/>
      <c r="KRP19" s="8"/>
      <c r="KRQ19" s="8"/>
      <c r="KRR19" s="8"/>
      <c r="KRS19" s="8"/>
      <c r="KRT19" s="8"/>
      <c r="KRU19" s="8"/>
      <c r="KRV19" s="8"/>
      <c r="KRW19" s="8"/>
      <c r="KRX19" s="8"/>
      <c r="KRY19" s="8"/>
      <c r="KRZ19" s="8"/>
      <c r="KSA19" s="8"/>
      <c r="KSB19" s="8"/>
      <c r="KSC19" s="8"/>
      <c r="KSD19" s="8"/>
      <c r="KSE19" s="8"/>
      <c r="KSF19" s="8"/>
      <c r="KSG19" s="8"/>
      <c r="KSH19" s="8"/>
      <c r="KSI19" s="8"/>
      <c r="KSJ19" s="8"/>
      <c r="KSK19" s="8"/>
      <c r="KSL19" s="8"/>
      <c r="KSM19" s="8"/>
      <c r="KSN19" s="8"/>
      <c r="KSO19" s="8"/>
      <c r="KSP19" s="8"/>
      <c r="KSQ19" s="8"/>
      <c r="KSR19" s="8"/>
      <c r="KSS19" s="8"/>
      <c r="KST19" s="8"/>
      <c r="KSU19" s="8"/>
      <c r="KSV19" s="8"/>
      <c r="KSW19" s="8"/>
      <c r="KSX19" s="8"/>
      <c r="KSY19" s="8"/>
      <c r="KSZ19" s="8"/>
      <c r="KTA19" s="8"/>
      <c r="KTB19" s="8"/>
      <c r="KTC19" s="8"/>
      <c r="KTD19" s="8"/>
      <c r="KTE19" s="8"/>
      <c r="KTF19" s="8"/>
      <c r="KTG19" s="8"/>
      <c r="KTH19" s="8"/>
      <c r="KTI19" s="8"/>
      <c r="KTJ19" s="8"/>
      <c r="KTK19" s="8"/>
      <c r="KTL19" s="8"/>
      <c r="KTM19" s="8"/>
      <c r="KTN19" s="8"/>
      <c r="KTO19" s="8"/>
      <c r="KTP19" s="8"/>
      <c r="KTQ19" s="8"/>
      <c r="KTR19" s="8"/>
      <c r="KTS19" s="8"/>
      <c r="KTT19" s="8"/>
      <c r="KTU19" s="8"/>
      <c r="KTV19" s="8"/>
      <c r="KTW19" s="8"/>
      <c r="KTX19" s="8"/>
      <c r="KTY19" s="8"/>
      <c r="KTZ19" s="8"/>
      <c r="KUA19" s="8"/>
      <c r="KUB19" s="8"/>
      <c r="KUC19" s="8"/>
      <c r="KUD19" s="8"/>
      <c r="KUE19" s="8"/>
      <c r="KUF19" s="8"/>
      <c r="KUG19" s="8"/>
      <c r="KUH19" s="8"/>
      <c r="KUI19" s="8"/>
      <c r="KUJ19" s="8"/>
      <c r="KUK19" s="8"/>
      <c r="KUL19" s="8"/>
      <c r="KUM19" s="8"/>
      <c r="KUN19" s="8"/>
      <c r="KUO19" s="8"/>
      <c r="KUP19" s="8"/>
      <c r="KUQ19" s="8"/>
      <c r="KUR19" s="8"/>
      <c r="KUS19" s="8"/>
      <c r="KUT19" s="8"/>
      <c r="KUU19" s="8"/>
      <c r="KUV19" s="8"/>
      <c r="KUW19" s="8"/>
      <c r="KUX19" s="8"/>
      <c r="KUY19" s="8"/>
      <c r="KUZ19" s="8"/>
      <c r="KVA19" s="8"/>
      <c r="KVB19" s="8"/>
      <c r="KVC19" s="8"/>
      <c r="KVD19" s="8"/>
      <c r="KVE19" s="8"/>
      <c r="KVF19" s="8"/>
      <c r="KVG19" s="8"/>
      <c r="KVH19" s="8"/>
      <c r="KVI19" s="8"/>
      <c r="KVJ19" s="8"/>
      <c r="KVK19" s="8"/>
      <c r="KVL19" s="8"/>
      <c r="KVM19" s="8"/>
      <c r="KVN19" s="8"/>
      <c r="KVO19" s="8"/>
      <c r="KVP19" s="8"/>
      <c r="KVQ19" s="8"/>
      <c r="KVR19" s="8"/>
      <c r="KVS19" s="8"/>
      <c r="KVT19" s="8"/>
      <c r="KVU19" s="8"/>
      <c r="KVV19" s="8"/>
      <c r="KVW19" s="8"/>
      <c r="KVX19" s="8"/>
      <c r="KVY19" s="8"/>
      <c r="KVZ19" s="8"/>
      <c r="KWA19" s="8"/>
      <c r="KWB19" s="8"/>
      <c r="KWC19" s="8"/>
      <c r="KWD19" s="8"/>
      <c r="KWE19" s="8"/>
      <c r="KWF19" s="8"/>
      <c r="KWG19" s="8"/>
      <c r="KWH19" s="8"/>
      <c r="KWI19" s="8"/>
      <c r="KWJ19" s="8"/>
      <c r="KWK19" s="8"/>
      <c r="KWL19" s="8"/>
      <c r="KWM19" s="8"/>
      <c r="KWN19" s="8"/>
      <c r="KWO19" s="8"/>
      <c r="KWP19" s="8"/>
      <c r="KWQ19" s="8"/>
      <c r="KWR19" s="8"/>
      <c r="KWS19" s="8"/>
      <c r="KWT19" s="8"/>
      <c r="KWU19" s="8"/>
      <c r="KWV19" s="8"/>
      <c r="KWW19" s="8"/>
      <c r="KWX19" s="8"/>
      <c r="KWY19" s="8"/>
      <c r="KWZ19" s="8"/>
      <c r="KXA19" s="8"/>
      <c r="KXB19" s="8"/>
      <c r="KXC19" s="8"/>
      <c r="KXD19" s="8"/>
      <c r="KXE19" s="8"/>
      <c r="KXF19" s="8"/>
      <c r="KXG19" s="8"/>
      <c r="KXH19" s="8"/>
      <c r="KXI19" s="8"/>
      <c r="KXJ19" s="8"/>
      <c r="KXK19" s="8"/>
      <c r="KXL19" s="8"/>
      <c r="KXM19" s="8"/>
      <c r="KXN19" s="8"/>
      <c r="KXO19" s="8"/>
      <c r="KXP19" s="8"/>
      <c r="KXQ19" s="8"/>
      <c r="KXR19" s="8"/>
      <c r="KXS19" s="8"/>
      <c r="KXT19" s="8"/>
      <c r="KXU19" s="8"/>
      <c r="KXV19" s="8"/>
      <c r="KXW19" s="8"/>
      <c r="KXX19" s="8"/>
      <c r="KXY19" s="8"/>
      <c r="KXZ19" s="8"/>
      <c r="KYA19" s="8"/>
      <c r="KYB19" s="8"/>
      <c r="KYC19" s="8"/>
      <c r="KYD19" s="8"/>
      <c r="KYE19" s="8"/>
      <c r="KYF19" s="8"/>
      <c r="KYG19" s="8"/>
      <c r="KYH19" s="8"/>
      <c r="KYI19" s="8"/>
      <c r="KYJ19" s="8"/>
      <c r="KYK19" s="8"/>
      <c r="KYL19" s="8"/>
      <c r="KYM19" s="8"/>
      <c r="KYN19" s="8"/>
      <c r="KYO19" s="8"/>
      <c r="KYP19" s="8"/>
      <c r="KYQ19" s="8"/>
      <c r="KYR19" s="8"/>
      <c r="KYS19" s="8"/>
      <c r="KYT19" s="8"/>
      <c r="KYU19" s="8"/>
      <c r="KYV19" s="8"/>
      <c r="KYW19" s="8"/>
      <c r="KYX19" s="8"/>
      <c r="KYY19" s="8"/>
      <c r="KYZ19" s="8"/>
      <c r="KZA19" s="8"/>
      <c r="KZB19" s="8"/>
      <c r="KZC19" s="8"/>
      <c r="KZD19" s="8"/>
      <c r="KZE19" s="8"/>
      <c r="KZF19" s="8"/>
      <c r="KZG19" s="8"/>
      <c r="KZH19" s="8"/>
      <c r="KZI19" s="8"/>
      <c r="KZJ19" s="8"/>
      <c r="KZK19" s="8"/>
      <c r="KZL19" s="8"/>
      <c r="KZM19" s="8"/>
      <c r="KZN19" s="8"/>
      <c r="KZO19" s="8"/>
      <c r="KZP19" s="8"/>
      <c r="KZQ19" s="8"/>
      <c r="KZR19" s="8"/>
      <c r="KZS19" s="8"/>
      <c r="KZT19" s="8"/>
      <c r="KZU19" s="8"/>
      <c r="KZV19" s="8"/>
      <c r="KZW19" s="8"/>
      <c r="KZX19" s="8"/>
      <c r="KZY19" s="8"/>
      <c r="KZZ19" s="8"/>
      <c r="LAA19" s="8"/>
      <c r="LAB19" s="8"/>
      <c r="LAC19" s="8"/>
      <c r="LAD19" s="8"/>
      <c r="LAE19" s="8"/>
      <c r="LAF19" s="8"/>
      <c r="LAG19" s="8"/>
      <c r="LAH19" s="8"/>
      <c r="LAI19" s="8"/>
      <c r="LAJ19" s="8"/>
      <c r="LAK19" s="8"/>
      <c r="LAL19" s="8"/>
      <c r="LAM19" s="8"/>
      <c r="LAN19" s="8"/>
      <c r="LAO19" s="8"/>
      <c r="LAP19" s="8"/>
      <c r="LAQ19" s="8"/>
      <c r="LAR19" s="8"/>
      <c r="LAS19" s="8"/>
      <c r="LAT19" s="8"/>
      <c r="LAU19" s="8"/>
      <c r="LAV19" s="8"/>
      <c r="LAW19" s="8"/>
      <c r="LAX19" s="8"/>
      <c r="LAY19" s="8"/>
      <c r="LAZ19" s="8"/>
      <c r="LBA19" s="8"/>
      <c r="LBB19" s="8"/>
      <c r="LBC19" s="8"/>
      <c r="LBD19" s="8"/>
      <c r="LBE19" s="8"/>
      <c r="LBF19" s="8"/>
      <c r="LBG19" s="8"/>
      <c r="LBH19" s="8"/>
      <c r="LBI19" s="8"/>
      <c r="LBJ19" s="8"/>
      <c r="LBK19" s="8"/>
      <c r="LBL19" s="8"/>
      <c r="LBM19" s="8"/>
      <c r="LBN19" s="8"/>
      <c r="LBO19" s="8"/>
      <c r="LBP19" s="8"/>
      <c r="LBQ19" s="8"/>
      <c r="LBR19" s="8"/>
      <c r="LBS19" s="8"/>
      <c r="LBT19" s="8"/>
      <c r="LBU19" s="8"/>
      <c r="LBV19" s="8"/>
      <c r="LBW19" s="8"/>
      <c r="LBX19" s="8"/>
      <c r="LBY19" s="8"/>
      <c r="LBZ19" s="8"/>
      <c r="LCA19" s="8"/>
      <c r="LCB19" s="8"/>
      <c r="LCC19" s="8"/>
      <c r="LCD19" s="8"/>
      <c r="LCE19" s="8"/>
      <c r="LCF19" s="8"/>
      <c r="LCG19" s="8"/>
      <c r="LCH19" s="8"/>
      <c r="LCI19" s="8"/>
      <c r="LCJ19" s="8"/>
      <c r="LCK19" s="8"/>
      <c r="LCL19" s="8"/>
      <c r="LCM19" s="8"/>
      <c r="LCN19" s="8"/>
      <c r="LCO19" s="8"/>
      <c r="LCP19" s="8"/>
      <c r="LCQ19" s="8"/>
      <c r="LCR19" s="8"/>
      <c r="LCS19" s="8"/>
      <c r="LCT19" s="8"/>
      <c r="LCU19" s="8"/>
      <c r="LCV19" s="8"/>
      <c r="LCW19" s="8"/>
      <c r="LCX19" s="8"/>
      <c r="LCY19" s="8"/>
      <c r="LCZ19" s="8"/>
      <c r="LDA19" s="8"/>
      <c r="LDB19" s="8"/>
      <c r="LDC19" s="8"/>
      <c r="LDD19" s="8"/>
      <c r="LDE19" s="8"/>
      <c r="LDF19" s="8"/>
      <c r="LDG19" s="8"/>
      <c r="LDH19" s="8"/>
      <c r="LDI19" s="8"/>
      <c r="LDJ19" s="8"/>
      <c r="LDK19" s="8"/>
      <c r="LDL19" s="8"/>
      <c r="LDM19" s="8"/>
      <c r="LDN19" s="8"/>
      <c r="LDO19" s="8"/>
      <c r="LDP19" s="8"/>
      <c r="LDQ19" s="8"/>
      <c r="LDR19" s="8"/>
      <c r="LDS19" s="8"/>
      <c r="LDT19" s="8"/>
      <c r="LDU19" s="8"/>
      <c r="LDV19" s="8"/>
      <c r="LDW19" s="8"/>
      <c r="LDX19" s="8"/>
      <c r="LDY19" s="8"/>
      <c r="LDZ19" s="8"/>
      <c r="LEA19" s="8"/>
      <c r="LEB19" s="8"/>
      <c r="LEC19" s="8"/>
      <c r="LED19" s="8"/>
      <c r="LEE19" s="8"/>
      <c r="LEF19" s="8"/>
      <c r="LEG19" s="8"/>
      <c r="LEH19" s="8"/>
      <c r="LEI19" s="8"/>
      <c r="LEJ19" s="8"/>
      <c r="LEK19" s="8"/>
      <c r="LEL19" s="8"/>
      <c r="LEM19" s="8"/>
      <c r="LEN19" s="8"/>
      <c r="LEO19" s="8"/>
      <c r="LEP19" s="8"/>
      <c r="LEQ19" s="8"/>
      <c r="LER19" s="8"/>
      <c r="LES19" s="8"/>
      <c r="LET19" s="8"/>
      <c r="LEU19" s="8"/>
      <c r="LEV19" s="8"/>
      <c r="LEW19" s="8"/>
      <c r="LEX19" s="8"/>
      <c r="LEY19" s="8"/>
      <c r="LEZ19" s="8"/>
      <c r="LFA19" s="8"/>
      <c r="LFB19" s="8"/>
      <c r="LFC19" s="8"/>
      <c r="LFD19" s="8"/>
      <c r="LFE19" s="8"/>
      <c r="LFF19" s="8"/>
      <c r="LFG19" s="8"/>
      <c r="LFH19" s="8"/>
      <c r="LFI19" s="8"/>
      <c r="LFJ19" s="8"/>
      <c r="LFK19" s="8"/>
      <c r="LFL19" s="8"/>
      <c r="LFM19" s="8"/>
      <c r="LFN19" s="8"/>
      <c r="LFO19" s="8"/>
      <c r="LFP19" s="8"/>
      <c r="LFQ19" s="8"/>
      <c r="LFR19" s="8"/>
      <c r="LFS19" s="8"/>
      <c r="LFT19" s="8"/>
      <c r="LFU19" s="8"/>
      <c r="LFV19" s="8"/>
      <c r="LFW19" s="8"/>
      <c r="LFX19" s="8"/>
      <c r="LFY19" s="8"/>
      <c r="LFZ19" s="8"/>
      <c r="LGA19" s="8"/>
      <c r="LGB19" s="8"/>
      <c r="LGC19" s="8"/>
      <c r="LGD19" s="8"/>
      <c r="LGE19" s="8"/>
      <c r="LGF19" s="8"/>
      <c r="LGG19" s="8"/>
      <c r="LGH19" s="8"/>
      <c r="LGI19" s="8"/>
      <c r="LGJ19" s="8"/>
      <c r="LGK19" s="8"/>
      <c r="LGL19" s="8"/>
      <c r="LGM19" s="8"/>
      <c r="LGN19" s="8"/>
      <c r="LGO19" s="8"/>
      <c r="LGP19" s="8"/>
      <c r="LGQ19" s="8"/>
      <c r="LGR19" s="8"/>
      <c r="LGS19" s="8"/>
      <c r="LGT19" s="8"/>
      <c r="LGU19" s="8"/>
      <c r="LGV19" s="8"/>
      <c r="LGW19" s="8"/>
      <c r="LGX19" s="8"/>
      <c r="LGY19" s="8"/>
      <c r="LGZ19" s="8"/>
      <c r="LHA19" s="8"/>
      <c r="LHB19" s="8"/>
      <c r="LHC19" s="8"/>
      <c r="LHD19" s="8"/>
      <c r="LHE19" s="8"/>
      <c r="LHF19" s="8"/>
      <c r="LHG19" s="8"/>
      <c r="LHH19" s="8"/>
      <c r="LHI19" s="8"/>
      <c r="LHJ19" s="8"/>
      <c r="LHK19" s="8"/>
      <c r="LHL19" s="8"/>
      <c r="LHM19" s="8"/>
      <c r="LHN19" s="8"/>
      <c r="LHO19" s="8"/>
      <c r="LHP19" s="8"/>
      <c r="LHQ19" s="8"/>
      <c r="LHR19" s="8"/>
      <c r="LHS19" s="8"/>
      <c r="LHT19" s="8"/>
      <c r="LHU19" s="8"/>
      <c r="LHV19" s="8"/>
      <c r="LHW19" s="8"/>
      <c r="LHX19" s="8"/>
      <c r="LHY19" s="8"/>
      <c r="LHZ19" s="8"/>
      <c r="LIA19" s="8"/>
      <c r="LIB19" s="8"/>
      <c r="LIC19" s="8"/>
      <c r="LID19" s="8"/>
      <c r="LIE19" s="8"/>
      <c r="LIF19" s="8"/>
      <c r="LIG19" s="8"/>
      <c r="LIH19" s="8"/>
      <c r="LII19" s="8"/>
      <c r="LIJ19" s="8"/>
      <c r="LIK19" s="8"/>
      <c r="LIL19" s="8"/>
      <c r="LIM19" s="8"/>
      <c r="LIN19" s="8"/>
      <c r="LIO19" s="8"/>
      <c r="LIP19" s="8"/>
      <c r="LIQ19" s="8"/>
      <c r="LIR19" s="8"/>
      <c r="LIS19" s="8"/>
      <c r="LIT19" s="8"/>
      <c r="LIU19" s="8"/>
      <c r="LIV19" s="8"/>
      <c r="LIW19" s="8"/>
      <c r="LIX19" s="8"/>
      <c r="LIY19" s="8"/>
      <c r="LIZ19" s="8"/>
      <c r="LJA19" s="8"/>
      <c r="LJB19" s="8"/>
      <c r="LJC19" s="8"/>
      <c r="LJD19" s="8"/>
      <c r="LJE19" s="8"/>
      <c r="LJF19" s="8"/>
      <c r="LJG19" s="8"/>
      <c r="LJH19" s="8"/>
      <c r="LJI19" s="8"/>
      <c r="LJJ19" s="8"/>
      <c r="LJK19" s="8"/>
      <c r="LJL19" s="8"/>
      <c r="LJM19" s="8"/>
      <c r="LJN19" s="8"/>
      <c r="LJO19" s="8"/>
      <c r="LJP19" s="8"/>
      <c r="LJQ19" s="8"/>
      <c r="LJR19" s="8"/>
      <c r="LJS19" s="8"/>
      <c r="LJT19" s="8"/>
      <c r="LJU19" s="8"/>
      <c r="LJV19" s="8"/>
      <c r="LJW19" s="8"/>
      <c r="LJX19" s="8"/>
      <c r="LJY19" s="8"/>
      <c r="LJZ19" s="8"/>
      <c r="LKA19" s="8"/>
      <c r="LKB19" s="8"/>
      <c r="LKC19" s="8"/>
      <c r="LKD19" s="8"/>
      <c r="LKE19" s="8"/>
      <c r="LKF19" s="8"/>
      <c r="LKG19" s="8"/>
      <c r="LKH19" s="8"/>
      <c r="LKI19" s="8"/>
      <c r="LKJ19" s="8"/>
      <c r="LKK19" s="8"/>
      <c r="LKL19" s="8"/>
      <c r="LKM19" s="8"/>
      <c r="LKN19" s="8"/>
      <c r="LKO19" s="8"/>
      <c r="LKP19" s="8"/>
      <c r="LKQ19" s="8"/>
      <c r="LKR19" s="8"/>
      <c r="LKS19" s="8"/>
      <c r="LKT19" s="8"/>
      <c r="LKU19" s="8"/>
      <c r="LKV19" s="8"/>
      <c r="LKW19" s="8"/>
      <c r="LKX19" s="8"/>
      <c r="LKY19" s="8"/>
      <c r="LKZ19" s="8"/>
      <c r="LLA19" s="8"/>
      <c r="LLB19" s="8"/>
      <c r="LLC19" s="8"/>
      <c r="LLD19" s="8"/>
      <c r="LLE19" s="8"/>
      <c r="LLF19" s="8"/>
      <c r="LLG19" s="8"/>
      <c r="LLH19" s="8"/>
      <c r="LLI19" s="8"/>
      <c r="LLJ19" s="8"/>
      <c r="LLK19" s="8"/>
      <c r="LLL19" s="8"/>
      <c r="LLM19" s="8"/>
      <c r="LLN19" s="8"/>
      <c r="LLO19" s="8"/>
      <c r="LLP19" s="8"/>
      <c r="LLQ19" s="8"/>
      <c r="LLR19" s="8"/>
      <c r="LLS19" s="8"/>
      <c r="LLT19" s="8"/>
      <c r="LLU19" s="8"/>
      <c r="LLV19" s="8"/>
      <c r="LLW19" s="8"/>
      <c r="LLX19" s="8"/>
      <c r="LLY19" s="8"/>
      <c r="LLZ19" s="8"/>
      <c r="LMA19" s="8"/>
      <c r="LMB19" s="8"/>
      <c r="LMC19" s="8"/>
      <c r="LMD19" s="8"/>
      <c r="LME19" s="8"/>
      <c r="LMF19" s="8"/>
      <c r="LMG19" s="8"/>
      <c r="LMH19" s="8"/>
      <c r="LMI19" s="8"/>
      <c r="LMJ19" s="8"/>
      <c r="LMK19" s="8"/>
      <c r="LML19" s="8"/>
      <c r="LMM19" s="8"/>
      <c r="LMN19" s="8"/>
      <c r="LMO19" s="8"/>
      <c r="LMP19" s="8"/>
      <c r="LMQ19" s="8"/>
      <c r="LMR19" s="8"/>
      <c r="LMS19" s="8"/>
      <c r="LMT19" s="8"/>
      <c r="LMU19" s="8"/>
      <c r="LMV19" s="8"/>
      <c r="LMW19" s="8"/>
      <c r="LMX19" s="8"/>
      <c r="LMY19" s="8"/>
      <c r="LMZ19" s="8"/>
      <c r="LNA19" s="8"/>
      <c r="LNB19" s="8"/>
      <c r="LNC19" s="8"/>
      <c r="LND19" s="8"/>
      <c r="LNE19" s="8"/>
      <c r="LNF19" s="8"/>
      <c r="LNG19" s="8"/>
      <c r="LNH19" s="8"/>
      <c r="LNI19" s="8"/>
      <c r="LNJ19" s="8"/>
      <c r="LNK19" s="8"/>
      <c r="LNL19" s="8"/>
      <c r="LNM19" s="8"/>
      <c r="LNN19" s="8"/>
      <c r="LNO19" s="8"/>
      <c r="LNP19" s="8"/>
      <c r="LNQ19" s="8"/>
      <c r="LNR19" s="8"/>
      <c r="LNS19" s="8"/>
      <c r="LNT19" s="8"/>
      <c r="LNU19" s="8"/>
      <c r="LNV19" s="8"/>
      <c r="LNW19" s="8"/>
      <c r="LNX19" s="8"/>
      <c r="LNY19" s="8"/>
      <c r="LNZ19" s="8"/>
      <c r="LOA19" s="8"/>
      <c r="LOB19" s="8"/>
      <c r="LOC19" s="8"/>
      <c r="LOD19" s="8"/>
      <c r="LOE19" s="8"/>
      <c r="LOF19" s="8"/>
      <c r="LOG19" s="8"/>
      <c r="LOH19" s="8"/>
      <c r="LOI19" s="8"/>
      <c r="LOJ19" s="8"/>
      <c r="LOK19" s="8"/>
      <c r="LOL19" s="8"/>
      <c r="LOM19" s="8"/>
      <c r="LON19" s="8"/>
      <c r="LOO19" s="8"/>
      <c r="LOP19" s="8"/>
      <c r="LOQ19" s="8"/>
      <c r="LOR19" s="8"/>
      <c r="LOS19" s="8"/>
      <c r="LOT19" s="8"/>
      <c r="LOU19" s="8"/>
      <c r="LOV19" s="8"/>
      <c r="LOW19" s="8"/>
      <c r="LOX19" s="8"/>
      <c r="LOY19" s="8"/>
      <c r="LOZ19" s="8"/>
      <c r="LPA19" s="8"/>
      <c r="LPB19" s="8"/>
      <c r="LPC19" s="8"/>
      <c r="LPD19" s="8"/>
      <c r="LPE19" s="8"/>
      <c r="LPF19" s="8"/>
      <c r="LPG19" s="8"/>
      <c r="LPH19" s="8"/>
      <c r="LPI19" s="8"/>
      <c r="LPJ19" s="8"/>
      <c r="LPK19" s="8"/>
      <c r="LPL19" s="8"/>
      <c r="LPM19" s="8"/>
      <c r="LPN19" s="8"/>
      <c r="LPO19" s="8"/>
      <c r="LPP19" s="8"/>
      <c r="LPQ19" s="8"/>
      <c r="LPR19" s="8"/>
      <c r="LPS19" s="8"/>
      <c r="LPT19" s="8"/>
      <c r="LPU19" s="8"/>
      <c r="LPV19" s="8"/>
      <c r="LPW19" s="8"/>
      <c r="LPX19" s="8"/>
      <c r="LPY19" s="8"/>
      <c r="LPZ19" s="8"/>
      <c r="LQA19" s="8"/>
      <c r="LQB19" s="8"/>
      <c r="LQC19" s="8"/>
      <c r="LQD19" s="8"/>
      <c r="LQE19" s="8"/>
      <c r="LQF19" s="8"/>
      <c r="LQG19" s="8"/>
      <c r="LQH19" s="8"/>
      <c r="LQI19" s="8"/>
      <c r="LQJ19" s="8"/>
      <c r="LQK19" s="8"/>
      <c r="LQL19" s="8"/>
      <c r="LQM19" s="8"/>
      <c r="LQN19" s="8"/>
      <c r="LQO19" s="8"/>
      <c r="LQP19" s="8"/>
      <c r="LQQ19" s="8"/>
      <c r="LQR19" s="8"/>
      <c r="LQS19" s="8"/>
      <c r="LQT19" s="8"/>
      <c r="LQU19" s="8"/>
      <c r="LQV19" s="8"/>
      <c r="LQW19" s="8"/>
      <c r="LQX19" s="8"/>
      <c r="LQY19" s="8"/>
      <c r="LQZ19" s="8"/>
      <c r="LRA19" s="8"/>
      <c r="LRB19" s="8"/>
      <c r="LRC19" s="8"/>
      <c r="LRD19" s="8"/>
      <c r="LRE19" s="8"/>
      <c r="LRF19" s="8"/>
      <c r="LRG19" s="8"/>
      <c r="LRH19" s="8"/>
      <c r="LRI19" s="8"/>
      <c r="LRJ19" s="8"/>
      <c r="LRK19" s="8"/>
      <c r="LRL19" s="8"/>
      <c r="LRM19" s="8"/>
      <c r="LRN19" s="8"/>
      <c r="LRO19" s="8"/>
      <c r="LRP19" s="8"/>
      <c r="LRQ19" s="8"/>
      <c r="LRR19" s="8"/>
      <c r="LRS19" s="8"/>
      <c r="LRT19" s="8"/>
      <c r="LRU19" s="8"/>
      <c r="LRV19" s="8"/>
      <c r="LRW19" s="8"/>
      <c r="LRX19" s="8"/>
      <c r="LRY19" s="8"/>
      <c r="LRZ19" s="8"/>
      <c r="LSA19" s="8"/>
      <c r="LSB19" s="8"/>
      <c r="LSC19" s="8"/>
      <c r="LSD19" s="8"/>
      <c r="LSE19" s="8"/>
      <c r="LSF19" s="8"/>
      <c r="LSG19" s="8"/>
      <c r="LSH19" s="8"/>
      <c r="LSI19" s="8"/>
      <c r="LSJ19" s="8"/>
      <c r="LSK19" s="8"/>
      <c r="LSL19" s="8"/>
      <c r="LSM19" s="8"/>
      <c r="LSN19" s="8"/>
      <c r="LSO19" s="8"/>
      <c r="LSP19" s="8"/>
      <c r="LSQ19" s="8"/>
      <c r="LSR19" s="8"/>
      <c r="LSS19" s="8"/>
      <c r="LST19" s="8"/>
      <c r="LSU19" s="8"/>
      <c r="LSV19" s="8"/>
      <c r="LSW19" s="8"/>
      <c r="LSX19" s="8"/>
      <c r="LSY19" s="8"/>
      <c r="LSZ19" s="8"/>
      <c r="LTA19" s="8"/>
      <c r="LTB19" s="8"/>
      <c r="LTC19" s="8"/>
      <c r="LTD19" s="8"/>
      <c r="LTE19" s="8"/>
      <c r="LTF19" s="8"/>
      <c r="LTG19" s="8"/>
      <c r="LTH19" s="8"/>
      <c r="LTI19" s="8"/>
      <c r="LTJ19" s="8"/>
      <c r="LTK19" s="8"/>
      <c r="LTL19" s="8"/>
      <c r="LTM19" s="8"/>
      <c r="LTN19" s="8"/>
      <c r="LTO19" s="8"/>
      <c r="LTP19" s="8"/>
      <c r="LTQ19" s="8"/>
      <c r="LTR19" s="8"/>
      <c r="LTS19" s="8"/>
      <c r="LTT19" s="8"/>
      <c r="LTU19" s="8"/>
      <c r="LTV19" s="8"/>
      <c r="LTW19" s="8"/>
      <c r="LTX19" s="8"/>
      <c r="LTY19" s="8"/>
      <c r="LTZ19" s="8"/>
      <c r="LUA19" s="8"/>
      <c r="LUB19" s="8"/>
      <c r="LUC19" s="8"/>
      <c r="LUD19" s="8"/>
      <c r="LUE19" s="8"/>
      <c r="LUF19" s="8"/>
      <c r="LUG19" s="8"/>
      <c r="LUH19" s="8"/>
      <c r="LUI19" s="8"/>
      <c r="LUJ19" s="8"/>
      <c r="LUK19" s="8"/>
      <c r="LUL19" s="8"/>
      <c r="LUM19" s="8"/>
      <c r="LUN19" s="8"/>
      <c r="LUO19" s="8"/>
      <c r="LUP19" s="8"/>
      <c r="LUQ19" s="8"/>
      <c r="LUR19" s="8"/>
      <c r="LUS19" s="8"/>
      <c r="LUT19" s="8"/>
      <c r="LUU19" s="8"/>
      <c r="LUV19" s="8"/>
      <c r="LUW19" s="8"/>
      <c r="LUX19" s="8"/>
      <c r="LUY19" s="8"/>
      <c r="LUZ19" s="8"/>
      <c r="LVA19" s="8"/>
      <c r="LVB19" s="8"/>
      <c r="LVC19" s="8"/>
      <c r="LVD19" s="8"/>
      <c r="LVE19" s="8"/>
      <c r="LVF19" s="8"/>
      <c r="LVG19" s="8"/>
      <c r="LVH19" s="8"/>
      <c r="LVI19" s="8"/>
      <c r="LVJ19" s="8"/>
      <c r="LVK19" s="8"/>
      <c r="LVL19" s="8"/>
      <c r="LVM19" s="8"/>
      <c r="LVN19" s="8"/>
      <c r="LVO19" s="8"/>
      <c r="LVP19" s="8"/>
      <c r="LVQ19" s="8"/>
      <c r="LVR19" s="8"/>
      <c r="LVS19" s="8"/>
      <c r="LVT19" s="8"/>
      <c r="LVU19" s="8"/>
      <c r="LVV19" s="8"/>
      <c r="LVW19" s="8"/>
      <c r="LVX19" s="8"/>
      <c r="LVY19" s="8"/>
      <c r="LVZ19" s="8"/>
      <c r="LWA19" s="8"/>
      <c r="LWB19" s="8"/>
      <c r="LWC19" s="8"/>
      <c r="LWD19" s="8"/>
      <c r="LWE19" s="8"/>
      <c r="LWF19" s="8"/>
      <c r="LWG19" s="8"/>
      <c r="LWH19" s="8"/>
      <c r="LWI19" s="8"/>
      <c r="LWJ19" s="8"/>
      <c r="LWK19" s="8"/>
      <c r="LWL19" s="8"/>
      <c r="LWM19" s="8"/>
      <c r="LWN19" s="8"/>
      <c r="LWO19" s="8"/>
      <c r="LWP19" s="8"/>
      <c r="LWQ19" s="8"/>
      <c r="LWR19" s="8"/>
      <c r="LWS19" s="8"/>
      <c r="LWT19" s="8"/>
      <c r="LWU19" s="8"/>
      <c r="LWV19" s="8"/>
      <c r="LWW19" s="8"/>
      <c r="LWX19" s="8"/>
      <c r="LWY19" s="8"/>
      <c r="LWZ19" s="8"/>
      <c r="LXA19" s="8"/>
      <c r="LXB19" s="8"/>
      <c r="LXC19" s="8"/>
      <c r="LXD19" s="8"/>
      <c r="LXE19" s="8"/>
      <c r="LXF19" s="8"/>
      <c r="LXG19" s="8"/>
      <c r="LXH19" s="8"/>
      <c r="LXI19" s="8"/>
      <c r="LXJ19" s="8"/>
      <c r="LXK19" s="8"/>
      <c r="LXL19" s="8"/>
      <c r="LXM19" s="8"/>
      <c r="LXN19" s="8"/>
      <c r="LXO19" s="8"/>
      <c r="LXP19" s="8"/>
      <c r="LXQ19" s="8"/>
      <c r="LXR19" s="8"/>
      <c r="LXS19" s="8"/>
      <c r="LXT19" s="8"/>
      <c r="LXU19" s="8"/>
      <c r="LXV19" s="8"/>
      <c r="LXW19" s="8"/>
      <c r="LXX19" s="8"/>
      <c r="LXY19" s="8"/>
      <c r="LXZ19" s="8"/>
      <c r="LYA19" s="8"/>
      <c r="LYB19" s="8"/>
      <c r="LYC19" s="8"/>
      <c r="LYD19" s="8"/>
      <c r="LYE19" s="8"/>
      <c r="LYF19" s="8"/>
      <c r="LYG19" s="8"/>
      <c r="LYH19" s="8"/>
      <c r="LYI19" s="8"/>
      <c r="LYJ19" s="8"/>
      <c r="LYK19" s="8"/>
      <c r="LYL19" s="8"/>
      <c r="LYM19" s="8"/>
      <c r="LYN19" s="8"/>
      <c r="LYO19" s="8"/>
      <c r="LYP19" s="8"/>
      <c r="LYQ19" s="8"/>
      <c r="LYR19" s="8"/>
      <c r="LYS19" s="8"/>
      <c r="LYT19" s="8"/>
      <c r="LYU19" s="8"/>
      <c r="LYV19" s="8"/>
      <c r="LYW19" s="8"/>
      <c r="LYX19" s="8"/>
      <c r="LYY19" s="8"/>
      <c r="LYZ19" s="8"/>
      <c r="LZA19" s="8"/>
      <c r="LZB19" s="8"/>
      <c r="LZC19" s="8"/>
      <c r="LZD19" s="8"/>
      <c r="LZE19" s="8"/>
      <c r="LZF19" s="8"/>
      <c r="LZG19" s="8"/>
      <c r="LZH19" s="8"/>
      <c r="LZI19" s="8"/>
      <c r="LZJ19" s="8"/>
      <c r="LZK19" s="8"/>
      <c r="LZL19" s="8"/>
      <c r="LZM19" s="8"/>
      <c r="LZN19" s="8"/>
      <c r="LZO19" s="8"/>
      <c r="LZP19" s="8"/>
      <c r="LZQ19" s="8"/>
      <c r="LZR19" s="8"/>
      <c r="LZS19" s="8"/>
      <c r="LZT19" s="8"/>
      <c r="LZU19" s="8"/>
      <c r="LZV19" s="8"/>
      <c r="LZW19" s="8"/>
      <c r="LZX19" s="8"/>
      <c r="LZY19" s="8"/>
      <c r="LZZ19" s="8"/>
      <c r="MAA19" s="8"/>
      <c r="MAB19" s="8"/>
      <c r="MAC19" s="8"/>
      <c r="MAD19" s="8"/>
      <c r="MAE19" s="8"/>
      <c r="MAF19" s="8"/>
      <c r="MAG19" s="8"/>
      <c r="MAH19" s="8"/>
      <c r="MAI19" s="8"/>
      <c r="MAJ19" s="8"/>
      <c r="MAK19" s="8"/>
      <c r="MAL19" s="8"/>
      <c r="MAM19" s="8"/>
      <c r="MAN19" s="8"/>
      <c r="MAO19" s="8"/>
      <c r="MAP19" s="8"/>
      <c r="MAQ19" s="8"/>
      <c r="MAR19" s="8"/>
      <c r="MAS19" s="8"/>
      <c r="MAT19" s="8"/>
      <c r="MAU19" s="8"/>
      <c r="MAV19" s="8"/>
      <c r="MAW19" s="8"/>
      <c r="MAX19" s="8"/>
      <c r="MAY19" s="8"/>
      <c r="MAZ19" s="8"/>
      <c r="MBA19" s="8"/>
      <c r="MBB19" s="8"/>
      <c r="MBC19" s="8"/>
      <c r="MBD19" s="8"/>
      <c r="MBE19" s="8"/>
      <c r="MBF19" s="8"/>
      <c r="MBG19" s="8"/>
      <c r="MBH19" s="8"/>
      <c r="MBI19" s="8"/>
      <c r="MBJ19" s="8"/>
      <c r="MBK19" s="8"/>
      <c r="MBL19" s="8"/>
      <c r="MBM19" s="8"/>
      <c r="MBN19" s="8"/>
      <c r="MBO19" s="8"/>
      <c r="MBP19" s="8"/>
      <c r="MBQ19" s="8"/>
      <c r="MBR19" s="8"/>
      <c r="MBS19" s="8"/>
      <c r="MBT19" s="8"/>
      <c r="MBU19" s="8"/>
      <c r="MBV19" s="8"/>
      <c r="MBW19" s="8"/>
      <c r="MBX19" s="8"/>
      <c r="MBY19" s="8"/>
      <c r="MBZ19" s="8"/>
      <c r="MCA19" s="8"/>
      <c r="MCB19" s="8"/>
      <c r="MCC19" s="8"/>
      <c r="MCD19" s="8"/>
      <c r="MCE19" s="8"/>
      <c r="MCF19" s="8"/>
      <c r="MCG19" s="8"/>
      <c r="MCH19" s="8"/>
      <c r="MCI19" s="8"/>
      <c r="MCJ19" s="8"/>
      <c r="MCK19" s="8"/>
      <c r="MCL19" s="8"/>
      <c r="MCM19" s="8"/>
      <c r="MCN19" s="8"/>
      <c r="MCO19" s="8"/>
      <c r="MCP19" s="8"/>
      <c r="MCQ19" s="8"/>
      <c r="MCR19" s="8"/>
      <c r="MCS19" s="8"/>
      <c r="MCT19" s="8"/>
      <c r="MCU19" s="8"/>
      <c r="MCV19" s="8"/>
      <c r="MCW19" s="8"/>
      <c r="MCX19" s="8"/>
      <c r="MCY19" s="8"/>
      <c r="MCZ19" s="8"/>
      <c r="MDA19" s="8"/>
      <c r="MDB19" s="8"/>
      <c r="MDC19" s="8"/>
      <c r="MDD19" s="8"/>
      <c r="MDE19" s="8"/>
      <c r="MDF19" s="8"/>
      <c r="MDG19" s="8"/>
      <c r="MDH19" s="8"/>
      <c r="MDI19" s="8"/>
      <c r="MDJ19" s="8"/>
      <c r="MDK19" s="8"/>
      <c r="MDL19" s="8"/>
      <c r="MDM19" s="8"/>
      <c r="MDN19" s="8"/>
      <c r="MDO19" s="8"/>
      <c r="MDP19" s="8"/>
      <c r="MDQ19" s="8"/>
      <c r="MDR19" s="8"/>
      <c r="MDS19" s="8"/>
      <c r="MDT19" s="8"/>
      <c r="MDU19" s="8"/>
      <c r="MDV19" s="8"/>
      <c r="MDW19" s="8"/>
      <c r="MDX19" s="8"/>
      <c r="MDY19" s="8"/>
      <c r="MDZ19" s="8"/>
      <c r="MEA19" s="8"/>
      <c r="MEB19" s="8"/>
      <c r="MEC19" s="8"/>
      <c r="MED19" s="8"/>
      <c r="MEE19" s="8"/>
      <c r="MEF19" s="8"/>
      <c r="MEG19" s="8"/>
      <c r="MEH19" s="8"/>
      <c r="MEI19" s="8"/>
      <c r="MEJ19" s="8"/>
      <c r="MEK19" s="8"/>
      <c r="MEL19" s="8"/>
      <c r="MEM19" s="8"/>
      <c r="MEN19" s="8"/>
      <c r="MEO19" s="8"/>
      <c r="MEP19" s="8"/>
      <c r="MEQ19" s="8"/>
      <c r="MER19" s="8"/>
      <c r="MES19" s="8"/>
      <c r="MET19" s="8"/>
      <c r="MEU19" s="8"/>
      <c r="MEV19" s="8"/>
      <c r="MEW19" s="8"/>
      <c r="MEX19" s="8"/>
      <c r="MEY19" s="8"/>
      <c r="MEZ19" s="8"/>
      <c r="MFA19" s="8"/>
      <c r="MFB19" s="8"/>
      <c r="MFC19" s="8"/>
      <c r="MFD19" s="8"/>
      <c r="MFE19" s="8"/>
      <c r="MFF19" s="8"/>
      <c r="MFG19" s="8"/>
      <c r="MFH19" s="8"/>
      <c r="MFI19" s="8"/>
      <c r="MFJ19" s="8"/>
      <c r="MFK19" s="8"/>
      <c r="MFL19" s="8"/>
      <c r="MFM19" s="8"/>
      <c r="MFN19" s="8"/>
      <c r="MFO19" s="8"/>
      <c r="MFP19" s="8"/>
      <c r="MFQ19" s="8"/>
      <c r="MFR19" s="8"/>
      <c r="MFS19" s="8"/>
      <c r="MFT19" s="8"/>
      <c r="MFU19" s="8"/>
      <c r="MFV19" s="8"/>
      <c r="MFW19" s="8"/>
      <c r="MFX19" s="8"/>
      <c r="MFY19" s="8"/>
      <c r="MFZ19" s="8"/>
      <c r="MGA19" s="8"/>
      <c r="MGB19" s="8"/>
      <c r="MGC19" s="8"/>
      <c r="MGD19" s="8"/>
      <c r="MGE19" s="8"/>
      <c r="MGF19" s="8"/>
      <c r="MGG19" s="8"/>
      <c r="MGH19" s="8"/>
      <c r="MGI19" s="8"/>
      <c r="MGJ19" s="8"/>
      <c r="MGK19" s="8"/>
      <c r="MGL19" s="8"/>
      <c r="MGM19" s="8"/>
      <c r="MGN19" s="8"/>
      <c r="MGO19" s="8"/>
      <c r="MGP19" s="8"/>
      <c r="MGQ19" s="8"/>
      <c r="MGR19" s="8"/>
      <c r="MGS19" s="8"/>
      <c r="MGT19" s="8"/>
      <c r="MGU19" s="8"/>
      <c r="MGV19" s="8"/>
      <c r="MGW19" s="8"/>
      <c r="MGX19" s="8"/>
      <c r="MGY19" s="8"/>
      <c r="MGZ19" s="8"/>
      <c r="MHA19" s="8"/>
      <c r="MHB19" s="8"/>
      <c r="MHC19" s="8"/>
      <c r="MHD19" s="8"/>
      <c r="MHE19" s="8"/>
      <c r="MHF19" s="8"/>
      <c r="MHG19" s="8"/>
      <c r="MHH19" s="8"/>
      <c r="MHI19" s="8"/>
      <c r="MHJ19" s="8"/>
      <c r="MHK19" s="8"/>
      <c r="MHL19" s="8"/>
      <c r="MHM19" s="8"/>
      <c r="MHN19" s="8"/>
      <c r="MHO19" s="8"/>
      <c r="MHP19" s="8"/>
      <c r="MHQ19" s="8"/>
      <c r="MHR19" s="8"/>
      <c r="MHS19" s="8"/>
      <c r="MHT19" s="8"/>
      <c r="MHU19" s="8"/>
      <c r="MHV19" s="8"/>
      <c r="MHW19" s="8"/>
      <c r="MHX19" s="8"/>
      <c r="MHY19" s="8"/>
      <c r="MHZ19" s="8"/>
      <c r="MIA19" s="8"/>
      <c r="MIB19" s="8"/>
      <c r="MIC19" s="8"/>
      <c r="MID19" s="8"/>
      <c r="MIE19" s="8"/>
      <c r="MIF19" s="8"/>
      <c r="MIG19" s="8"/>
      <c r="MIH19" s="8"/>
      <c r="MII19" s="8"/>
      <c r="MIJ19" s="8"/>
      <c r="MIK19" s="8"/>
      <c r="MIL19" s="8"/>
      <c r="MIM19" s="8"/>
      <c r="MIN19" s="8"/>
      <c r="MIO19" s="8"/>
      <c r="MIP19" s="8"/>
      <c r="MIQ19" s="8"/>
      <c r="MIR19" s="8"/>
      <c r="MIS19" s="8"/>
      <c r="MIT19" s="8"/>
      <c r="MIU19" s="8"/>
      <c r="MIV19" s="8"/>
      <c r="MIW19" s="8"/>
      <c r="MIX19" s="8"/>
      <c r="MIY19" s="8"/>
      <c r="MIZ19" s="8"/>
      <c r="MJA19" s="8"/>
      <c r="MJB19" s="8"/>
      <c r="MJC19" s="8"/>
      <c r="MJD19" s="8"/>
      <c r="MJE19" s="8"/>
      <c r="MJF19" s="8"/>
      <c r="MJG19" s="8"/>
      <c r="MJH19" s="8"/>
      <c r="MJI19" s="8"/>
      <c r="MJJ19" s="8"/>
      <c r="MJK19" s="8"/>
      <c r="MJL19" s="8"/>
      <c r="MJM19" s="8"/>
      <c r="MJN19" s="8"/>
      <c r="MJO19" s="8"/>
      <c r="MJP19" s="8"/>
      <c r="MJQ19" s="8"/>
      <c r="MJR19" s="8"/>
      <c r="MJS19" s="8"/>
      <c r="MJT19" s="8"/>
      <c r="MJU19" s="8"/>
      <c r="MJV19" s="8"/>
      <c r="MJW19" s="8"/>
      <c r="MJX19" s="8"/>
      <c r="MJY19" s="8"/>
      <c r="MJZ19" s="8"/>
      <c r="MKA19" s="8"/>
      <c r="MKB19" s="8"/>
      <c r="MKC19" s="8"/>
      <c r="MKD19" s="8"/>
      <c r="MKE19" s="8"/>
      <c r="MKF19" s="8"/>
      <c r="MKG19" s="8"/>
      <c r="MKH19" s="8"/>
      <c r="MKI19" s="8"/>
      <c r="MKJ19" s="8"/>
      <c r="MKK19" s="8"/>
      <c r="MKL19" s="8"/>
      <c r="MKM19" s="8"/>
      <c r="MKN19" s="8"/>
      <c r="MKO19" s="8"/>
      <c r="MKP19" s="8"/>
      <c r="MKQ19" s="8"/>
      <c r="MKR19" s="8"/>
      <c r="MKS19" s="8"/>
      <c r="MKT19" s="8"/>
      <c r="MKU19" s="8"/>
      <c r="MKV19" s="8"/>
      <c r="MKW19" s="8"/>
      <c r="MKX19" s="8"/>
      <c r="MKY19" s="8"/>
      <c r="MKZ19" s="8"/>
      <c r="MLA19" s="8"/>
      <c r="MLB19" s="8"/>
      <c r="MLC19" s="8"/>
      <c r="MLD19" s="8"/>
      <c r="MLE19" s="8"/>
      <c r="MLF19" s="8"/>
      <c r="MLG19" s="8"/>
      <c r="MLH19" s="8"/>
      <c r="MLI19" s="8"/>
      <c r="MLJ19" s="8"/>
      <c r="MLK19" s="8"/>
      <c r="MLL19" s="8"/>
      <c r="MLM19" s="8"/>
      <c r="MLN19" s="8"/>
      <c r="MLO19" s="8"/>
      <c r="MLP19" s="8"/>
      <c r="MLQ19" s="8"/>
      <c r="MLR19" s="8"/>
      <c r="MLS19" s="8"/>
      <c r="MLT19" s="8"/>
      <c r="MLU19" s="8"/>
      <c r="MLV19" s="8"/>
      <c r="MLW19" s="8"/>
      <c r="MLX19" s="8"/>
      <c r="MLY19" s="8"/>
      <c r="MLZ19" s="8"/>
      <c r="MMA19" s="8"/>
      <c r="MMB19" s="8"/>
      <c r="MMC19" s="8"/>
      <c r="MMD19" s="8"/>
      <c r="MME19" s="8"/>
      <c r="MMF19" s="8"/>
      <c r="MMG19" s="8"/>
      <c r="MMH19" s="8"/>
      <c r="MMI19" s="8"/>
      <c r="MMJ19" s="8"/>
      <c r="MMK19" s="8"/>
      <c r="MML19" s="8"/>
      <c r="MMM19" s="8"/>
      <c r="MMN19" s="8"/>
      <c r="MMO19" s="8"/>
      <c r="MMP19" s="8"/>
      <c r="MMQ19" s="8"/>
      <c r="MMR19" s="8"/>
      <c r="MMS19" s="8"/>
      <c r="MMT19" s="8"/>
      <c r="MMU19" s="8"/>
      <c r="MMV19" s="8"/>
      <c r="MMW19" s="8"/>
      <c r="MMX19" s="8"/>
      <c r="MMY19" s="8"/>
      <c r="MMZ19" s="8"/>
      <c r="MNA19" s="8"/>
      <c r="MNB19" s="8"/>
      <c r="MNC19" s="8"/>
      <c r="MND19" s="8"/>
      <c r="MNE19" s="8"/>
      <c r="MNF19" s="8"/>
      <c r="MNG19" s="8"/>
      <c r="MNH19" s="8"/>
      <c r="MNI19" s="8"/>
      <c r="MNJ19" s="8"/>
      <c r="MNK19" s="8"/>
      <c r="MNL19" s="8"/>
      <c r="MNM19" s="8"/>
      <c r="MNN19" s="8"/>
      <c r="MNO19" s="8"/>
      <c r="MNP19" s="8"/>
      <c r="MNQ19" s="8"/>
      <c r="MNR19" s="8"/>
      <c r="MNS19" s="8"/>
      <c r="MNT19" s="8"/>
      <c r="MNU19" s="8"/>
      <c r="MNV19" s="8"/>
      <c r="MNW19" s="8"/>
      <c r="MNX19" s="8"/>
      <c r="MNY19" s="8"/>
      <c r="MNZ19" s="8"/>
      <c r="MOA19" s="8"/>
      <c r="MOB19" s="8"/>
      <c r="MOC19" s="8"/>
      <c r="MOD19" s="8"/>
      <c r="MOE19" s="8"/>
      <c r="MOF19" s="8"/>
      <c r="MOG19" s="8"/>
      <c r="MOH19" s="8"/>
      <c r="MOI19" s="8"/>
      <c r="MOJ19" s="8"/>
      <c r="MOK19" s="8"/>
      <c r="MOL19" s="8"/>
      <c r="MOM19" s="8"/>
      <c r="MON19" s="8"/>
      <c r="MOO19" s="8"/>
      <c r="MOP19" s="8"/>
      <c r="MOQ19" s="8"/>
      <c r="MOR19" s="8"/>
      <c r="MOS19" s="8"/>
      <c r="MOT19" s="8"/>
      <c r="MOU19" s="8"/>
      <c r="MOV19" s="8"/>
      <c r="MOW19" s="8"/>
      <c r="MOX19" s="8"/>
      <c r="MOY19" s="8"/>
      <c r="MOZ19" s="8"/>
      <c r="MPA19" s="8"/>
      <c r="MPB19" s="8"/>
      <c r="MPC19" s="8"/>
      <c r="MPD19" s="8"/>
      <c r="MPE19" s="8"/>
      <c r="MPF19" s="8"/>
      <c r="MPG19" s="8"/>
      <c r="MPH19" s="8"/>
      <c r="MPI19" s="8"/>
      <c r="MPJ19" s="8"/>
      <c r="MPK19" s="8"/>
      <c r="MPL19" s="8"/>
      <c r="MPM19" s="8"/>
      <c r="MPN19" s="8"/>
      <c r="MPO19" s="8"/>
      <c r="MPP19" s="8"/>
      <c r="MPQ19" s="8"/>
      <c r="MPR19" s="8"/>
      <c r="MPS19" s="8"/>
      <c r="MPT19" s="8"/>
      <c r="MPU19" s="8"/>
      <c r="MPV19" s="8"/>
      <c r="MPW19" s="8"/>
      <c r="MPX19" s="8"/>
      <c r="MPY19" s="8"/>
      <c r="MPZ19" s="8"/>
      <c r="MQA19" s="8"/>
      <c r="MQB19" s="8"/>
      <c r="MQC19" s="8"/>
      <c r="MQD19" s="8"/>
      <c r="MQE19" s="8"/>
      <c r="MQF19" s="8"/>
      <c r="MQG19" s="8"/>
      <c r="MQH19" s="8"/>
      <c r="MQI19" s="8"/>
      <c r="MQJ19" s="8"/>
      <c r="MQK19" s="8"/>
      <c r="MQL19" s="8"/>
      <c r="MQM19" s="8"/>
      <c r="MQN19" s="8"/>
      <c r="MQO19" s="8"/>
      <c r="MQP19" s="8"/>
      <c r="MQQ19" s="8"/>
      <c r="MQR19" s="8"/>
      <c r="MQS19" s="8"/>
      <c r="MQT19" s="8"/>
      <c r="MQU19" s="8"/>
      <c r="MQV19" s="8"/>
      <c r="MQW19" s="8"/>
      <c r="MQX19" s="8"/>
      <c r="MQY19" s="8"/>
      <c r="MQZ19" s="8"/>
      <c r="MRA19" s="8"/>
      <c r="MRB19" s="8"/>
      <c r="MRC19" s="8"/>
      <c r="MRD19" s="8"/>
      <c r="MRE19" s="8"/>
      <c r="MRF19" s="8"/>
      <c r="MRG19" s="8"/>
      <c r="MRH19" s="8"/>
      <c r="MRI19" s="8"/>
      <c r="MRJ19" s="8"/>
      <c r="MRK19" s="8"/>
      <c r="MRL19" s="8"/>
      <c r="MRM19" s="8"/>
      <c r="MRN19" s="8"/>
      <c r="MRO19" s="8"/>
      <c r="MRP19" s="8"/>
      <c r="MRQ19" s="8"/>
      <c r="MRR19" s="8"/>
      <c r="MRS19" s="8"/>
      <c r="MRT19" s="8"/>
      <c r="MRU19" s="8"/>
      <c r="MRV19" s="8"/>
      <c r="MRW19" s="8"/>
      <c r="MRX19" s="8"/>
      <c r="MRY19" s="8"/>
      <c r="MRZ19" s="8"/>
      <c r="MSA19" s="8"/>
      <c r="MSB19" s="8"/>
      <c r="MSC19" s="8"/>
      <c r="MSD19" s="8"/>
      <c r="MSE19" s="8"/>
      <c r="MSF19" s="8"/>
      <c r="MSG19" s="8"/>
      <c r="MSH19" s="8"/>
      <c r="MSI19" s="8"/>
      <c r="MSJ19" s="8"/>
      <c r="MSK19" s="8"/>
      <c r="MSL19" s="8"/>
      <c r="MSM19" s="8"/>
      <c r="MSN19" s="8"/>
      <c r="MSO19" s="8"/>
      <c r="MSP19" s="8"/>
      <c r="MSQ19" s="8"/>
      <c r="MSR19" s="8"/>
      <c r="MSS19" s="8"/>
      <c r="MST19" s="8"/>
      <c r="MSU19" s="8"/>
      <c r="MSV19" s="8"/>
      <c r="MSW19" s="8"/>
      <c r="MSX19" s="8"/>
      <c r="MSY19" s="8"/>
      <c r="MSZ19" s="8"/>
      <c r="MTA19" s="8"/>
      <c r="MTB19" s="8"/>
      <c r="MTC19" s="8"/>
      <c r="MTD19" s="8"/>
      <c r="MTE19" s="8"/>
      <c r="MTF19" s="8"/>
      <c r="MTG19" s="8"/>
      <c r="MTH19" s="8"/>
      <c r="MTI19" s="8"/>
      <c r="MTJ19" s="8"/>
      <c r="MTK19" s="8"/>
      <c r="MTL19" s="8"/>
      <c r="MTM19" s="8"/>
      <c r="MTN19" s="8"/>
      <c r="MTO19" s="8"/>
      <c r="MTP19" s="8"/>
      <c r="MTQ19" s="8"/>
      <c r="MTR19" s="8"/>
      <c r="MTS19" s="8"/>
      <c r="MTT19" s="8"/>
      <c r="MTU19" s="8"/>
      <c r="MTV19" s="8"/>
      <c r="MTW19" s="8"/>
      <c r="MTX19" s="8"/>
      <c r="MTY19" s="8"/>
      <c r="MTZ19" s="8"/>
      <c r="MUA19" s="8"/>
      <c r="MUB19" s="8"/>
      <c r="MUC19" s="8"/>
      <c r="MUD19" s="8"/>
      <c r="MUE19" s="8"/>
      <c r="MUF19" s="8"/>
      <c r="MUG19" s="8"/>
      <c r="MUH19" s="8"/>
      <c r="MUI19" s="8"/>
      <c r="MUJ19" s="8"/>
      <c r="MUK19" s="8"/>
      <c r="MUL19" s="8"/>
      <c r="MUM19" s="8"/>
      <c r="MUN19" s="8"/>
      <c r="MUO19" s="8"/>
      <c r="MUP19" s="8"/>
      <c r="MUQ19" s="8"/>
      <c r="MUR19" s="8"/>
      <c r="MUS19" s="8"/>
      <c r="MUT19" s="8"/>
      <c r="MUU19" s="8"/>
      <c r="MUV19" s="8"/>
      <c r="MUW19" s="8"/>
      <c r="MUX19" s="8"/>
      <c r="MUY19" s="8"/>
      <c r="MUZ19" s="8"/>
      <c r="MVA19" s="8"/>
      <c r="MVB19" s="8"/>
      <c r="MVC19" s="8"/>
      <c r="MVD19" s="8"/>
      <c r="MVE19" s="8"/>
      <c r="MVF19" s="8"/>
      <c r="MVG19" s="8"/>
      <c r="MVH19" s="8"/>
      <c r="MVI19" s="8"/>
      <c r="MVJ19" s="8"/>
      <c r="MVK19" s="8"/>
      <c r="MVL19" s="8"/>
      <c r="MVM19" s="8"/>
      <c r="MVN19" s="8"/>
      <c r="MVO19" s="8"/>
      <c r="MVP19" s="8"/>
      <c r="MVQ19" s="8"/>
      <c r="MVR19" s="8"/>
      <c r="MVS19" s="8"/>
      <c r="MVT19" s="8"/>
      <c r="MVU19" s="8"/>
      <c r="MVV19" s="8"/>
      <c r="MVW19" s="8"/>
      <c r="MVX19" s="8"/>
      <c r="MVY19" s="8"/>
      <c r="MVZ19" s="8"/>
      <c r="MWA19" s="8"/>
      <c r="MWB19" s="8"/>
      <c r="MWC19" s="8"/>
      <c r="MWD19" s="8"/>
      <c r="MWE19" s="8"/>
      <c r="MWF19" s="8"/>
      <c r="MWG19" s="8"/>
      <c r="MWH19" s="8"/>
      <c r="MWI19" s="8"/>
      <c r="MWJ19" s="8"/>
      <c r="MWK19" s="8"/>
      <c r="MWL19" s="8"/>
      <c r="MWM19" s="8"/>
      <c r="MWN19" s="8"/>
      <c r="MWO19" s="8"/>
      <c r="MWP19" s="8"/>
      <c r="MWQ19" s="8"/>
      <c r="MWR19" s="8"/>
      <c r="MWS19" s="8"/>
      <c r="MWT19" s="8"/>
      <c r="MWU19" s="8"/>
      <c r="MWV19" s="8"/>
      <c r="MWW19" s="8"/>
      <c r="MWX19" s="8"/>
      <c r="MWY19" s="8"/>
      <c r="MWZ19" s="8"/>
      <c r="MXA19" s="8"/>
      <c r="MXB19" s="8"/>
      <c r="MXC19" s="8"/>
      <c r="MXD19" s="8"/>
      <c r="MXE19" s="8"/>
      <c r="MXF19" s="8"/>
      <c r="MXG19" s="8"/>
      <c r="MXH19" s="8"/>
      <c r="MXI19" s="8"/>
      <c r="MXJ19" s="8"/>
      <c r="MXK19" s="8"/>
      <c r="MXL19" s="8"/>
      <c r="MXM19" s="8"/>
      <c r="MXN19" s="8"/>
      <c r="MXO19" s="8"/>
      <c r="MXP19" s="8"/>
      <c r="MXQ19" s="8"/>
      <c r="MXR19" s="8"/>
      <c r="MXS19" s="8"/>
      <c r="MXT19" s="8"/>
      <c r="MXU19" s="8"/>
      <c r="MXV19" s="8"/>
      <c r="MXW19" s="8"/>
      <c r="MXX19" s="8"/>
      <c r="MXY19" s="8"/>
      <c r="MXZ19" s="8"/>
      <c r="MYA19" s="8"/>
      <c r="MYB19" s="8"/>
      <c r="MYC19" s="8"/>
      <c r="MYD19" s="8"/>
      <c r="MYE19" s="8"/>
      <c r="MYF19" s="8"/>
      <c r="MYG19" s="8"/>
      <c r="MYH19" s="8"/>
      <c r="MYI19" s="8"/>
      <c r="MYJ19" s="8"/>
      <c r="MYK19" s="8"/>
      <c r="MYL19" s="8"/>
      <c r="MYM19" s="8"/>
      <c r="MYN19" s="8"/>
      <c r="MYO19" s="8"/>
      <c r="MYP19" s="8"/>
      <c r="MYQ19" s="8"/>
      <c r="MYR19" s="8"/>
      <c r="MYS19" s="8"/>
      <c r="MYT19" s="8"/>
      <c r="MYU19" s="8"/>
      <c r="MYV19" s="8"/>
      <c r="MYW19" s="8"/>
      <c r="MYX19" s="8"/>
      <c r="MYY19" s="8"/>
      <c r="MYZ19" s="8"/>
      <c r="MZA19" s="8"/>
      <c r="MZB19" s="8"/>
      <c r="MZC19" s="8"/>
      <c r="MZD19" s="8"/>
      <c r="MZE19" s="8"/>
      <c r="MZF19" s="8"/>
      <c r="MZG19" s="8"/>
      <c r="MZH19" s="8"/>
      <c r="MZI19" s="8"/>
      <c r="MZJ19" s="8"/>
      <c r="MZK19" s="8"/>
      <c r="MZL19" s="8"/>
      <c r="MZM19" s="8"/>
      <c r="MZN19" s="8"/>
      <c r="MZO19" s="8"/>
      <c r="MZP19" s="8"/>
      <c r="MZQ19" s="8"/>
      <c r="MZR19" s="8"/>
      <c r="MZS19" s="8"/>
      <c r="MZT19" s="8"/>
      <c r="MZU19" s="8"/>
      <c r="MZV19" s="8"/>
      <c r="MZW19" s="8"/>
      <c r="MZX19" s="8"/>
      <c r="MZY19" s="8"/>
      <c r="MZZ19" s="8"/>
      <c r="NAA19" s="8"/>
      <c r="NAB19" s="8"/>
      <c r="NAC19" s="8"/>
      <c r="NAD19" s="8"/>
      <c r="NAE19" s="8"/>
      <c r="NAF19" s="8"/>
      <c r="NAG19" s="8"/>
      <c r="NAH19" s="8"/>
      <c r="NAI19" s="8"/>
      <c r="NAJ19" s="8"/>
      <c r="NAK19" s="8"/>
      <c r="NAL19" s="8"/>
      <c r="NAM19" s="8"/>
      <c r="NAN19" s="8"/>
      <c r="NAO19" s="8"/>
      <c r="NAP19" s="8"/>
      <c r="NAQ19" s="8"/>
      <c r="NAR19" s="8"/>
      <c r="NAS19" s="8"/>
      <c r="NAT19" s="8"/>
      <c r="NAU19" s="8"/>
      <c r="NAV19" s="8"/>
      <c r="NAW19" s="8"/>
      <c r="NAX19" s="8"/>
      <c r="NAY19" s="8"/>
      <c r="NAZ19" s="8"/>
      <c r="NBA19" s="8"/>
      <c r="NBB19" s="8"/>
      <c r="NBC19" s="8"/>
      <c r="NBD19" s="8"/>
      <c r="NBE19" s="8"/>
      <c r="NBF19" s="8"/>
      <c r="NBG19" s="8"/>
      <c r="NBH19" s="8"/>
      <c r="NBI19" s="8"/>
      <c r="NBJ19" s="8"/>
      <c r="NBK19" s="8"/>
      <c r="NBL19" s="8"/>
      <c r="NBM19" s="8"/>
      <c r="NBN19" s="8"/>
      <c r="NBO19" s="8"/>
      <c r="NBP19" s="8"/>
      <c r="NBQ19" s="8"/>
      <c r="NBR19" s="8"/>
      <c r="NBS19" s="8"/>
      <c r="NBT19" s="8"/>
      <c r="NBU19" s="8"/>
      <c r="NBV19" s="8"/>
      <c r="NBW19" s="8"/>
      <c r="NBX19" s="8"/>
      <c r="NBY19" s="8"/>
      <c r="NBZ19" s="8"/>
      <c r="NCA19" s="8"/>
      <c r="NCB19" s="8"/>
      <c r="NCC19" s="8"/>
      <c r="NCD19" s="8"/>
      <c r="NCE19" s="8"/>
      <c r="NCF19" s="8"/>
      <c r="NCG19" s="8"/>
      <c r="NCH19" s="8"/>
      <c r="NCI19" s="8"/>
      <c r="NCJ19" s="8"/>
      <c r="NCK19" s="8"/>
      <c r="NCL19" s="8"/>
      <c r="NCM19" s="8"/>
      <c r="NCN19" s="8"/>
      <c r="NCO19" s="8"/>
      <c r="NCP19" s="8"/>
      <c r="NCQ19" s="8"/>
      <c r="NCR19" s="8"/>
      <c r="NCS19" s="8"/>
      <c r="NCT19" s="8"/>
      <c r="NCU19" s="8"/>
      <c r="NCV19" s="8"/>
      <c r="NCW19" s="8"/>
      <c r="NCX19" s="8"/>
      <c r="NCY19" s="8"/>
      <c r="NCZ19" s="8"/>
      <c r="NDA19" s="8"/>
      <c r="NDB19" s="8"/>
      <c r="NDC19" s="8"/>
      <c r="NDD19" s="8"/>
      <c r="NDE19" s="8"/>
      <c r="NDF19" s="8"/>
      <c r="NDG19" s="8"/>
      <c r="NDH19" s="8"/>
      <c r="NDI19" s="8"/>
      <c r="NDJ19" s="8"/>
      <c r="NDK19" s="8"/>
      <c r="NDL19" s="8"/>
      <c r="NDM19" s="8"/>
      <c r="NDN19" s="8"/>
      <c r="NDO19" s="8"/>
      <c r="NDP19" s="8"/>
      <c r="NDQ19" s="8"/>
      <c r="NDR19" s="8"/>
      <c r="NDS19" s="8"/>
      <c r="NDT19" s="8"/>
      <c r="NDU19" s="8"/>
      <c r="NDV19" s="8"/>
      <c r="NDW19" s="8"/>
      <c r="NDX19" s="8"/>
      <c r="NDY19" s="8"/>
      <c r="NDZ19" s="8"/>
      <c r="NEA19" s="8"/>
      <c r="NEB19" s="8"/>
      <c r="NEC19" s="8"/>
      <c r="NED19" s="8"/>
      <c r="NEE19" s="8"/>
      <c r="NEF19" s="8"/>
      <c r="NEG19" s="8"/>
      <c r="NEH19" s="8"/>
      <c r="NEI19" s="8"/>
      <c r="NEJ19" s="8"/>
      <c r="NEK19" s="8"/>
      <c r="NEL19" s="8"/>
      <c r="NEM19" s="8"/>
      <c r="NEN19" s="8"/>
      <c r="NEO19" s="8"/>
      <c r="NEP19" s="8"/>
      <c r="NEQ19" s="8"/>
      <c r="NER19" s="8"/>
      <c r="NES19" s="8"/>
      <c r="NET19" s="8"/>
      <c r="NEU19" s="8"/>
      <c r="NEV19" s="8"/>
      <c r="NEW19" s="8"/>
      <c r="NEX19" s="8"/>
      <c r="NEY19" s="8"/>
      <c r="NEZ19" s="8"/>
      <c r="NFA19" s="8"/>
      <c r="NFB19" s="8"/>
      <c r="NFC19" s="8"/>
      <c r="NFD19" s="8"/>
      <c r="NFE19" s="8"/>
      <c r="NFF19" s="8"/>
      <c r="NFG19" s="8"/>
      <c r="NFH19" s="8"/>
      <c r="NFI19" s="8"/>
      <c r="NFJ19" s="8"/>
      <c r="NFK19" s="8"/>
      <c r="NFL19" s="8"/>
      <c r="NFM19" s="8"/>
      <c r="NFN19" s="8"/>
      <c r="NFO19" s="8"/>
      <c r="NFP19" s="8"/>
      <c r="NFQ19" s="8"/>
      <c r="NFR19" s="8"/>
      <c r="NFS19" s="8"/>
      <c r="NFT19" s="8"/>
      <c r="NFU19" s="8"/>
      <c r="NFV19" s="8"/>
      <c r="NFW19" s="8"/>
      <c r="NFX19" s="8"/>
      <c r="NFY19" s="8"/>
      <c r="NFZ19" s="8"/>
      <c r="NGA19" s="8"/>
      <c r="NGB19" s="8"/>
      <c r="NGC19" s="8"/>
      <c r="NGD19" s="8"/>
      <c r="NGE19" s="8"/>
      <c r="NGF19" s="8"/>
      <c r="NGG19" s="8"/>
      <c r="NGH19" s="8"/>
      <c r="NGI19" s="8"/>
      <c r="NGJ19" s="8"/>
      <c r="NGK19" s="8"/>
      <c r="NGL19" s="8"/>
      <c r="NGM19" s="8"/>
      <c r="NGN19" s="8"/>
      <c r="NGO19" s="8"/>
      <c r="NGP19" s="8"/>
      <c r="NGQ19" s="8"/>
      <c r="NGR19" s="8"/>
      <c r="NGS19" s="8"/>
      <c r="NGT19" s="8"/>
      <c r="NGU19" s="8"/>
      <c r="NGV19" s="8"/>
      <c r="NGW19" s="8"/>
      <c r="NGX19" s="8"/>
      <c r="NGY19" s="8"/>
      <c r="NGZ19" s="8"/>
      <c r="NHA19" s="8"/>
      <c r="NHB19" s="8"/>
      <c r="NHC19" s="8"/>
      <c r="NHD19" s="8"/>
      <c r="NHE19" s="8"/>
      <c r="NHF19" s="8"/>
      <c r="NHG19" s="8"/>
      <c r="NHH19" s="8"/>
      <c r="NHI19" s="8"/>
      <c r="NHJ19" s="8"/>
      <c r="NHK19" s="8"/>
      <c r="NHL19" s="8"/>
      <c r="NHM19" s="8"/>
      <c r="NHN19" s="8"/>
      <c r="NHO19" s="8"/>
      <c r="NHP19" s="8"/>
      <c r="NHQ19" s="8"/>
      <c r="NHR19" s="8"/>
      <c r="NHS19" s="8"/>
      <c r="NHT19" s="8"/>
      <c r="NHU19" s="8"/>
      <c r="NHV19" s="8"/>
      <c r="NHW19" s="8"/>
      <c r="NHX19" s="8"/>
      <c r="NHY19" s="8"/>
      <c r="NHZ19" s="8"/>
      <c r="NIA19" s="8"/>
      <c r="NIB19" s="8"/>
      <c r="NIC19" s="8"/>
      <c r="NID19" s="8"/>
      <c r="NIE19" s="8"/>
      <c r="NIF19" s="8"/>
      <c r="NIG19" s="8"/>
      <c r="NIH19" s="8"/>
      <c r="NII19" s="8"/>
      <c r="NIJ19" s="8"/>
      <c r="NIK19" s="8"/>
      <c r="NIL19" s="8"/>
      <c r="NIM19" s="8"/>
      <c r="NIN19" s="8"/>
      <c r="NIO19" s="8"/>
      <c r="NIP19" s="8"/>
      <c r="NIQ19" s="8"/>
      <c r="NIR19" s="8"/>
      <c r="NIS19" s="8"/>
      <c r="NIT19" s="8"/>
      <c r="NIU19" s="8"/>
      <c r="NIV19" s="8"/>
      <c r="NIW19" s="8"/>
      <c r="NIX19" s="8"/>
      <c r="NIY19" s="8"/>
      <c r="NIZ19" s="8"/>
      <c r="NJA19" s="8"/>
      <c r="NJB19" s="8"/>
      <c r="NJC19" s="8"/>
      <c r="NJD19" s="8"/>
      <c r="NJE19" s="8"/>
      <c r="NJF19" s="8"/>
      <c r="NJG19" s="8"/>
      <c r="NJH19" s="8"/>
      <c r="NJI19" s="8"/>
      <c r="NJJ19" s="8"/>
      <c r="NJK19" s="8"/>
      <c r="NJL19" s="8"/>
      <c r="NJM19" s="8"/>
      <c r="NJN19" s="8"/>
      <c r="NJO19" s="8"/>
      <c r="NJP19" s="8"/>
      <c r="NJQ19" s="8"/>
      <c r="NJR19" s="8"/>
      <c r="NJS19" s="8"/>
      <c r="NJT19" s="8"/>
      <c r="NJU19" s="8"/>
      <c r="NJV19" s="8"/>
      <c r="NJW19" s="8"/>
      <c r="NJX19" s="8"/>
      <c r="NJY19" s="8"/>
      <c r="NJZ19" s="8"/>
      <c r="NKA19" s="8"/>
      <c r="NKB19" s="8"/>
      <c r="NKC19" s="8"/>
      <c r="NKD19" s="8"/>
      <c r="NKE19" s="8"/>
      <c r="NKF19" s="8"/>
      <c r="NKG19" s="8"/>
      <c r="NKH19" s="8"/>
      <c r="NKI19" s="8"/>
      <c r="NKJ19" s="8"/>
      <c r="NKK19" s="8"/>
      <c r="NKL19" s="8"/>
      <c r="NKM19" s="8"/>
      <c r="NKN19" s="8"/>
      <c r="NKO19" s="8"/>
      <c r="NKP19" s="8"/>
      <c r="NKQ19" s="8"/>
      <c r="NKR19" s="8"/>
      <c r="NKS19" s="8"/>
      <c r="NKT19" s="8"/>
      <c r="NKU19" s="8"/>
      <c r="NKV19" s="8"/>
      <c r="NKW19" s="8"/>
      <c r="NKX19" s="8"/>
      <c r="NKY19" s="8"/>
      <c r="NKZ19" s="8"/>
      <c r="NLA19" s="8"/>
      <c r="NLB19" s="8"/>
      <c r="NLC19" s="8"/>
      <c r="NLD19" s="8"/>
      <c r="NLE19" s="8"/>
      <c r="NLF19" s="8"/>
      <c r="NLG19" s="8"/>
      <c r="NLH19" s="8"/>
      <c r="NLI19" s="8"/>
      <c r="NLJ19" s="8"/>
      <c r="NLK19" s="8"/>
      <c r="NLL19" s="8"/>
      <c r="NLM19" s="8"/>
      <c r="NLN19" s="8"/>
      <c r="NLO19" s="8"/>
      <c r="NLP19" s="8"/>
      <c r="NLQ19" s="8"/>
      <c r="NLR19" s="8"/>
      <c r="NLS19" s="8"/>
      <c r="NLT19" s="8"/>
      <c r="NLU19" s="8"/>
      <c r="NLV19" s="8"/>
      <c r="NLW19" s="8"/>
      <c r="NLX19" s="8"/>
      <c r="NLY19" s="8"/>
      <c r="NLZ19" s="8"/>
      <c r="NMA19" s="8"/>
      <c r="NMB19" s="8"/>
      <c r="NMC19" s="8"/>
      <c r="NMD19" s="8"/>
      <c r="NME19" s="8"/>
      <c r="NMF19" s="8"/>
      <c r="NMG19" s="8"/>
      <c r="NMH19" s="8"/>
      <c r="NMI19" s="8"/>
      <c r="NMJ19" s="8"/>
      <c r="NMK19" s="8"/>
      <c r="NML19" s="8"/>
      <c r="NMM19" s="8"/>
      <c r="NMN19" s="8"/>
      <c r="NMO19" s="8"/>
      <c r="NMP19" s="8"/>
      <c r="NMQ19" s="8"/>
      <c r="NMR19" s="8"/>
      <c r="NMS19" s="8"/>
      <c r="NMT19" s="8"/>
      <c r="NMU19" s="8"/>
      <c r="NMV19" s="8"/>
      <c r="NMW19" s="8"/>
      <c r="NMX19" s="8"/>
      <c r="NMY19" s="8"/>
      <c r="NMZ19" s="8"/>
      <c r="NNA19" s="8"/>
      <c r="NNB19" s="8"/>
      <c r="NNC19" s="8"/>
      <c r="NND19" s="8"/>
      <c r="NNE19" s="8"/>
      <c r="NNF19" s="8"/>
      <c r="NNG19" s="8"/>
      <c r="NNH19" s="8"/>
      <c r="NNI19" s="8"/>
      <c r="NNJ19" s="8"/>
      <c r="NNK19" s="8"/>
      <c r="NNL19" s="8"/>
      <c r="NNM19" s="8"/>
      <c r="NNN19" s="8"/>
      <c r="NNO19" s="8"/>
      <c r="NNP19" s="8"/>
      <c r="NNQ19" s="8"/>
      <c r="NNR19" s="8"/>
      <c r="NNS19" s="8"/>
      <c r="NNT19" s="8"/>
      <c r="NNU19" s="8"/>
      <c r="NNV19" s="8"/>
      <c r="NNW19" s="8"/>
      <c r="NNX19" s="8"/>
      <c r="NNY19" s="8"/>
      <c r="NNZ19" s="8"/>
      <c r="NOA19" s="8"/>
      <c r="NOB19" s="8"/>
      <c r="NOC19" s="8"/>
      <c r="NOD19" s="8"/>
      <c r="NOE19" s="8"/>
      <c r="NOF19" s="8"/>
      <c r="NOG19" s="8"/>
      <c r="NOH19" s="8"/>
      <c r="NOI19" s="8"/>
      <c r="NOJ19" s="8"/>
      <c r="NOK19" s="8"/>
      <c r="NOL19" s="8"/>
      <c r="NOM19" s="8"/>
      <c r="NON19" s="8"/>
      <c r="NOO19" s="8"/>
      <c r="NOP19" s="8"/>
      <c r="NOQ19" s="8"/>
      <c r="NOR19" s="8"/>
      <c r="NOS19" s="8"/>
      <c r="NOT19" s="8"/>
      <c r="NOU19" s="8"/>
      <c r="NOV19" s="8"/>
      <c r="NOW19" s="8"/>
      <c r="NOX19" s="8"/>
      <c r="NOY19" s="8"/>
      <c r="NOZ19" s="8"/>
      <c r="NPA19" s="8"/>
      <c r="NPB19" s="8"/>
      <c r="NPC19" s="8"/>
      <c r="NPD19" s="8"/>
      <c r="NPE19" s="8"/>
      <c r="NPF19" s="8"/>
      <c r="NPG19" s="8"/>
      <c r="NPH19" s="8"/>
      <c r="NPI19" s="8"/>
      <c r="NPJ19" s="8"/>
      <c r="NPK19" s="8"/>
      <c r="NPL19" s="8"/>
      <c r="NPM19" s="8"/>
      <c r="NPN19" s="8"/>
      <c r="NPO19" s="8"/>
      <c r="NPP19" s="8"/>
      <c r="NPQ19" s="8"/>
      <c r="NPR19" s="8"/>
      <c r="NPS19" s="8"/>
      <c r="NPT19" s="8"/>
      <c r="NPU19" s="8"/>
      <c r="NPV19" s="8"/>
      <c r="NPW19" s="8"/>
      <c r="NPX19" s="8"/>
      <c r="NPY19" s="8"/>
      <c r="NPZ19" s="8"/>
      <c r="NQA19" s="8"/>
      <c r="NQB19" s="8"/>
      <c r="NQC19" s="8"/>
      <c r="NQD19" s="8"/>
      <c r="NQE19" s="8"/>
      <c r="NQF19" s="8"/>
      <c r="NQG19" s="8"/>
      <c r="NQH19" s="8"/>
      <c r="NQI19" s="8"/>
      <c r="NQJ19" s="8"/>
      <c r="NQK19" s="8"/>
      <c r="NQL19" s="8"/>
      <c r="NQM19" s="8"/>
      <c r="NQN19" s="8"/>
      <c r="NQO19" s="8"/>
      <c r="NQP19" s="8"/>
      <c r="NQQ19" s="8"/>
      <c r="NQR19" s="8"/>
      <c r="NQS19" s="8"/>
      <c r="NQT19" s="8"/>
      <c r="NQU19" s="8"/>
      <c r="NQV19" s="8"/>
      <c r="NQW19" s="8"/>
      <c r="NQX19" s="8"/>
      <c r="NQY19" s="8"/>
      <c r="NQZ19" s="8"/>
      <c r="NRA19" s="8"/>
      <c r="NRB19" s="8"/>
      <c r="NRC19" s="8"/>
      <c r="NRD19" s="8"/>
      <c r="NRE19" s="8"/>
      <c r="NRF19" s="8"/>
      <c r="NRG19" s="8"/>
      <c r="NRH19" s="8"/>
      <c r="NRI19" s="8"/>
      <c r="NRJ19" s="8"/>
      <c r="NRK19" s="8"/>
      <c r="NRL19" s="8"/>
      <c r="NRM19" s="8"/>
      <c r="NRN19" s="8"/>
      <c r="NRO19" s="8"/>
      <c r="NRP19" s="8"/>
      <c r="NRQ19" s="8"/>
      <c r="NRR19" s="8"/>
      <c r="NRS19" s="8"/>
      <c r="NRT19" s="8"/>
      <c r="NRU19" s="8"/>
      <c r="NRV19" s="8"/>
      <c r="NRW19" s="8"/>
      <c r="NRX19" s="8"/>
      <c r="NRY19" s="8"/>
      <c r="NRZ19" s="8"/>
      <c r="NSA19" s="8"/>
      <c r="NSB19" s="8"/>
      <c r="NSC19" s="8"/>
      <c r="NSD19" s="8"/>
      <c r="NSE19" s="8"/>
      <c r="NSF19" s="8"/>
      <c r="NSG19" s="8"/>
      <c r="NSH19" s="8"/>
      <c r="NSI19" s="8"/>
      <c r="NSJ19" s="8"/>
      <c r="NSK19" s="8"/>
      <c r="NSL19" s="8"/>
      <c r="NSM19" s="8"/>
      <c r="NSN19" s="8"/>
      <c r="NSO19" s="8"/>
      <c r="NSP19" s="8"/>
      <c r="NSQ19" s="8"/>
      <c r="NSR19" s="8"/>
      <c r="NSS19" s="8"/>
      <c r="NST19" s="8"/>
      <c r="NSU19" s="8"/>
      <c r="NSV19" s="8"/>
      <c r="NSW19" s="8"/>
      <c r="NSX19" s="8"/>
      <c r="NSY19" s="8"/>
      <c r="NSZ19" s="8"/>
      <c r="NTA19" s="8"/>
      <c r="NTB19" s="8"/>
      <c r="NTC19" s="8"/>
      <c r="NTD19" s="8"/>
      <c r="NTE19" s="8"/>
      <c r="NTF19" s="8"/>
      <c r="NTG19" s="8"/>
      <c r="NTH19" s="8"/>
      <c r="NTI19" s="8"/>
      <c r="NTJ19" s="8"/>
      <c r="NTK19" s="8"/>
      <c r="NTL19" s="8"/>
      <c r="NTM19" s="8"/>
      <c r="NTN19" s="8"/>
      <c r="NTO19" s="8"/>
      <c r="NTP19" s="8"/>
      <c r="NTQ19" s="8"/>
      <c r="NTR19" s="8"/>
      <c r="NTS19" s="8"/>
      <c r="NTT19" s="8"/>
      <c r="NTU19" s="8"/>
      <c r="NTV19" s="8"/>
      <c r="NTW19" s="8"/>
      <c r="NTX19" s="8"/>
      <c r="NTY19" s="8"/>
      <c r="NTZ19" s="8"/>
      <c r="NUA19" s="8"/>
      <c r="NUB19" s="8"/>
      <c r="NUC19" s="8"/>
      <c r="NUD19" s="8"/>
      <c r="NUE19" s="8"/>
      <c r="NUF19" s="8"/>
      <c r="NUG19" s="8"/>
      <c r="NUH19" s="8"/>
      <c r="NUI19" s="8"/>
      <c r="NUJ19" s="8"/>
      <c r="NUK19" s="8"/>
      <c r="NUL19" s="8"/>
      <c r="NUM19" s="8"/>
      <c r="NUN19" s="8"/>
      <c r="NUO19" s="8"/>
      <c r="NUP19" s="8"/>
      <c r="NUQ19" s="8"/>
      <c r="NUR19" s="8"/>
      <c r="NUS19" s="8"/>
      <c r="NUT19" s="8"/>
      <c r="NUU19" s="8"/>
      <c r="NUV19" s="8"/>
      <c r="NUW19" s="8"/>
      <c r="NUX19" s="8"/>
      <c r="NUY19" s="8"/>
      <c r="NUZ19" s="8"/>
      <c r="NVA19" s="8"/>
      <c r="NVB19" s="8"/>
      <c r="NVC19" s="8"/>
      <c r="NVD19" s="8"/>
      <c r="NVE19" s="8"/>
      <c r="NVF19" s="8"/>
      <c r="NVG19" s="8"/>
      <c r="NVH19" s="8"/>
      <c r="NVI19" s="8"/>
      <c r="NVJ19" s="8"/>
      <c r="NVK19" s="8"/>
      <c r="NVL19" s="8"/>
      <c r="NVM19" s="8"/>
      <c r="NVN19" s="8"/>
      <c r="NVO19" s="8"/>
      <c r="NVP19" s="8"/>
      <c r="NVQ19" s="8"/>
      <c r="NVR19" s="8"/>
      <c r="NVS19" s="8"/>
      <c r="NVT19" s="8"/>
      <c r="NVU19" s="8"/>
      <c r="NVV19" s="8"/>
      <c r="NVW19" s="8"/>
      <c r="NVX19" s="8"/>
      <c r="NVY19" s="8"/>
      <c r="NVZ19" s="8"/>
      <c r="NWA19" s="8"/>
      <c r="NWB19" s="8"/>
      <c r="NWC19" s="8"/>
      <c r="NWD19" s="8"/>
      <c r="NWE19" s="8"/>
      <c r="NWF19" s="8"/>
      <c r="NWG19" s="8"/>
      <c r="NWH19" s="8"/>
      <c r="NWI19" s="8"/>
      <c r="NWJ19" s="8"/>
      <c r="NWK19" s="8"/>
      <c r="NWL19" s="8"/>
      <c r="NWM19" s="8"/>
      <c r="NWN19" s="8"/>
      <c r="NWO19" s="8"/>
      <c r="NWP19" s="8"/>
      <c r="NWQ19" s="8"/>
      <c r="NWR19" s="8"/>
      <c r="NWS19" s="8"/>
      <c r="NWT19" s="8"/>
      <c r="NWU19" s="8"/>
      <c r="NWV19" s="8"/>
      <c r="NWW19" s="8"/>
      <c r="NWX19" s="8"/>
      <c r="NWY19" s="8"/>
      <c r="NWZ19" s="8"/>
      <c r="NXA19" s="8"/>
      <c r="NXB19" s="8"/>
      <c r="NXC19" s="8"/>
      <c r="NXD19" s="8"/>
      <c r="NXE19" s="8"/>
      <c r="NXF19" s="8"/>
      <c r="NXG19" s="8"/>
      <c r="NXH19" s="8"/>
      <c r="NXI19" s="8"/>
      <c r="NXJ19" s="8"/>
      <c r="NXK19" s="8"/>
      <c r="NXL19" s="8"/>
      <c r="NXM19" s="8"/>
      <c r="NXN19" s="8"/>
      <c r="NXO19" s="8"/>
      <c r="NXP19" s="8"/>
      <c r="NXQ19" s="8"/>
      <c r="NXR19" s="8"/>
      <c r="NXS19" s="8"/>
      <c r="NXT19" s="8"/>
      <c r="NXU19" s="8"/>
      <c r="NXV19" s="8"/>
      <c r="NXW19" s="8"/>
      <c r="NXX19" s="8"/>
      <c r="NXY19" s="8"/>
      <c r="NXZ19" s="8"/>
      <c r="NYA19" s="8"/>
      <c r="NYB19" s="8"/>
      <c r="NYC19" s="8"/>
      <c r="NYD19" s="8"/>
      <c r="NYE19" s="8"/>
      <c r="NYF19" s="8"/>
      <c r="NYG19" s="8"/>
      <c r="NYH19" s="8"/>
      <c r="NYI19" s="8"/>
      <c r="NYJ19" s="8"/>
      <c r="NYK19" s="8"/>
      <c r="NYL19" s="8"/>
      <c r="NYM19" s="8"/>
      <c r="NYN19" s="8"/>
      <c r="NYO19" s="8"/>
      <c r="NYP19" s="8"/>
      <c r="NYQ19" s="8"/>
      <c r="NYR19" s="8"/>
      <c r="NYS19" s="8"/>
      <c r="NYT19" s="8"/>
      <c r="NYU19" s="8"/>
      <c r="NYV19" s="8"/>
      <c r="NYW19" s="8"/>
      <c r="NYX19" s="8"/>
      <c r="NYY19" s="8"/>
      <c r="NYZ19" s="8"/>
      <c r="NZA19" s="8"/>
      <c r="NZB19" s="8"/>
      <c r="NZC19" s="8"/>
      <c r="NZD19" s="8"/>
      <c r="NZE19" s="8"/>
      <c r="NZF19" s="8"/>
      <c r="NZG19" s="8"/>
      <c r="NZH19" s="8"/>
      <c r="NZI19" s="8"/>
      <c r="NZJ19" s="8"/>
      <c r="NZK19" s="8"/>
      <c r="NZL19" s="8"/>
      <c r="NZM19" s="8"/>
      <c r="NZN19" s="8"/>
      <c r="NZO19" s="8"/>
      <c r="NZP19" s="8"/>
      <c r="NZQ19" s="8"/>
      <c r="NZR19" s="8"/>
      <c r="NZS19" s="8"/>
      <c r="NZT19" s="8"/>
      <c r="NZU19" s="8"/>
      <c r="NZV19" s="8"/>
      <c r="NZW19" s="8"/>
      <c r="NZX19" s="8"/>
      <c r="NZY19" s="8"/>
      <c r="NZZ19" s="8"/>
      <c r="OAA19" s="8"/>
      <c r="OAB19" s="8"/>
      <c r="OAC19" s="8"/>
      <c r="OAD19" s="8"/>
      <c r="OAE19" s="8"/>
      <c r="OAF19" s="8"/>
      <c r="OAG19" s="8"/>
      <c r="OAH19" s="8"/>
      <c r="OAI19" s="8"/>
      <c r="OAJ19" s="8"/>
      <c r="OAK19" s="8"/>
      <c r="OAL19" s="8"/>
      <c r="OAM19" s="8"/>
      <c r="OAN19" s="8"/>
      <c r="OAO19" s="8"/>
      <c r="OAP19" s="8"/>
      <c r="OAQ19" s="8"/>
      <c r="OAR19" s="8"/>
      <c r="OAS19" s="8"/>
      <c r="OAT19" s="8"/>
      <c r="OAU19" s="8"/>
      <c r="OAV19" s="8"/>
      <c r="OAW19" s="8"/>
      <c r="OAX19" s="8"/>
      <c r="OAY19" s="8"/>
      <c r="OAZ19" s="8"/>
      <c r="OBA19" s="8"/>
      <c r="OBB19" s="8"/>
      <c r="OBC19" s="8"/>
      <c r="OBD19" s="8"/>
      <c r="OBE19" s="8"/>
      <c r="OBF19" s="8"/>
      <c r="OBG19" s="8"/>
      <c r="OBH19" s="8"/>
      <c r="OBI19" s="8"/>
      <c r="OBJ19" s="8"/>
      <c r="OBK19" s="8"/>
      <c r="OBL19" s="8"/>
      <c r="OBM19" s="8"/>
      <c r="OBN19" s="8"/>
      <c r="OBO19" s="8"/>
      <c r="OBP19" s="8"/>
      <c r="OBQ19" s="8"/>
      <c r="OBR19" s="8"/>
      <c r="OBS19" s="8"/>
      <c r="OBT19" s="8"/>
      <c r="OBU19" s="8"/>
      <c r="OBV19" s="8"/>
      <c r="OBW19" s="8"/>
      <c r="OBX19" s="8"/>
      <c r="OBY19" s="8"/>
      <c r="OBZ19" s="8"/>
      <c r="OCA19" s="8"/>
      <c r="OCB19" s="8"/>
      <c r="OCC19" s="8"/>
      <c r="OCD19" s="8"/>
      <c r="OCE19" s="8"/>
      <c r="OCF19" s="8"/>
      <c r="OCG19" s="8"/>
      <c r="OCH19" s="8"/>
      <c r="OCI19" s="8"/>
      <c r="OCJ19" s="8"/>
      <c r="OCK19" s="8"/>
      <c r="OCL19" s="8"/>
      <c r="OCM19" s="8"/>
      <c r="OCN19" s="8"/>
      <c r="OCO19" s="8"/>
      <c r="OCP19" s="8"/>
      <c r="OCQ19" s="8"/>
      <c r="OCR19" s="8"/>
      <c r="OCS19" s="8"/>
      <c r="OCT19" s="8"/>
      <c r="OCU19" s="8"/>
      <c r="OCV19" s="8"/>
      <c r="OCW19" s="8"/>
      <c r="OCX19" s="8"/>
      <c r="OCY19" s="8"/>
      <c r="OCZ19" s="8"/>
      <c r="ODA19" s="8"/>
      <c r="ODB19" s="8"/>
      <c r="ODC19" s="8"/>
      <c r="ODD19" s="8"/>
      <c r="ODE19" s="8"/>
      <c r="ODF19" s="8"/>
      <c r="ODG19" s="8"/>
      <c r="ODH19" s="8"/>
      <c r="ODI19" s="8"/>
      <c r="ODJ19" s="8"/>
      <c r="ODK19" s="8"/>
      <c r="ODL19" s="8"/>
      <c r="ODM19" s="8"/>
      <c r="ODN19" s="8"/>
      <c r="ODO19" s="8"/>
      <c r="ODP19" s="8"/>
      <c r="ODQ19" s="8"/>
      <c r="ODR19" s="8"/>
      <c r="ODS19" s="8"/>
      <c r="ODT19" s="8"/>
      <c r="ODU19" s="8"/>
      <c r="ODV19" s="8"/>
      <c r="ODW19" s="8"/>
      <c r="ODX19" s="8"/>
      <c r="ODY19" s="8"/>
      <c r="ODZ19" s="8"/>
      <c r="OEA19" s="8"/>
      <c r="OEB19" s="8"/>
      <c r="OEC19" s="8"/>
      <c r="OED19" s="8"/>
      <c r="OEE19" s="8"/>
      <c r="OEF19" s="8"/>
      <c r="OEG19" s="8"/>
      <c r="OEH19" s="8"/>
      <c r="OEI19" s="8"/>
      <c r="OEJ19" s="8"/>
      <c r="OEK19" s="8"/>
      <c r="OEL19" s="8"/>
      <c r="OEM19" s="8"/>
      <c r="OEN19" s="8"/>
      <c r="OEO19" s="8"/>
      <c r="OEP19" s="8"/>
      <c r="OEQ19" s="8"/>
      <c r="OER19" s="8"/>
      <c r="OES19" s="8"/>
      <c r="OET19" s="8"/>
      <c r="OEU19" s="8"/>
      <c r="OEV19" s="8"/>
      <c r="OEW19" s="8"/>
      <c r="OEX19" s="8"/>
      <c r="OEY19" s="8"/>
      <c r="OEZ19" s="8"/>
      <c r="OFA19" s="8"/>
      <c r="OFB19" s="8"/>
      <c r="OFC19" s="8"/>
      <c r="OFD19" s="8"/>
      <c r="OFE19" s="8"/>
      <c r="OFF19" s="8"/>
      <c r="OFG19" s="8"/>
      <c r="OFH19" s="8"/>
      <c r="OFI19" s="8"/>
      <c r="OFJ19" s="8"/>
      <c r="OFK19" s="8"/>
      <c r="OFL19" s="8"/>
      <c r="OFM19" s="8"/>
      <c r="OFN19" s="8"/>
      <c r="OFO19" s="8"/>
      <c r="OFP19" s="8"/>
      <c r="OFQ19" s="8"/>
      <c r="OFR19" s="8"/>
      <c r="OFS19" s="8"/>
      <c r="OFT19" s="8"/>
      <c r="OFU19" s="8"/>
      <c r="OFV19" s="8"/>
      <c r="OFW19" s="8"/>
      <c r="OFX19" s="8"/>
      <c r="OFY19" s="8"/>
      <c r="OFZ19" s="8"/>
      <c r="OGA19" s="8"/>
      <c r="OGB19" s="8"/>
      <c r="OGC19" s="8"/>
      <c r="OGD19" s="8"/>
      <c r="OGE19" s="8"/>
      <c r="OGF19" s="8"/>
      <c r="OGG19" s="8"/>
      <c r="OGH19" s="8"/>
      <c r="OGI19" s="8"/>
      <c r="OGJ19" s="8"/>
      <c r="OGK19" s="8"/>
      <c r="OGL19" s="8"/>
      <c r="OGM19" s="8"/>
      <c r="OGN19" s="8"/>
      <c r="OGO19" s="8"/>
      <c r="OGP19" s="8"/>
      <c r="OGQ19" s="8"/>
      <c r="OGR19" s="8"/>
      <c r="OGS19" s="8"/>
      <c r="OGT19" s="8"/>
      <c r="OGU19" s="8"/>
      <c r="OGV19" s="8"/>
      <c r="OGW19" s="8"/>
      <c r="OGX19" s="8"/>
      <c r="OGY19" s="8"/>
      <c r="OGZ19" s="8"/>
      <c r="OHA19" s="8"/>
      <c r="OHB19" s="8"/>
      <c r="OHC19" s="8"/>
      <c r="OHD19" s="8"/>
      <c r="OHE19" s="8"/>
      <c r="OHF19" s="8"/>
      <c r="OHG19" s="8"/>
      <c r="OHH19" s="8"/>
      <c r="OHI19" s="8"/>
      <c r="OHJ19" s="8"/>
      <c r="OHK19" s="8"/>
      <c r="OHL19" s="8"/>
      <c r="OHM19" s="8"/>
      <c r="OHN19" s="8"/>
      <c r="OHO19" s="8"/>
      <c r="OHP19" s="8"/>
      <c r="OHQ19" s="8"/>
      <c r="OHR19" s="8"/>
      <c r="OHS19" s="8"/>
      <c r="OHT19" s="8"/>
      <c r="OHU19" s="8"/>
      <c r="OHV19" s="8"/>
      <c r="OHW19" s="8"/>
      <c r="OHX19" s="8"/>
      <c r="OHY19" s="8"/>
      <c r="OHZ19" s="8"/>
      <c r="OIA19" s="8"/>
      <c r="OIB19" s="8"/>
      <c r="OIC19" s="8"/>
      <c r="OID19" s="8"/>
      <c r="OIE19" s="8"/>
      <c r="OIF19" s="8"/>
      <c r="OIG19" s="8"/>
      <c r="OIH19" s="8"/>
      <c r="OII19" s="8"/>
      <c r="OIJ19" s="8"/>
      <c r="OIK19" s="8"/>
      <c r="OIL19" s="8"/>
      <c r="OIM19" s="8"/>
      <c r="OIN19" s="8"/>
      <c r="OIO19" s="8"/>
      <c r="OIP19" s="8"/>
      <c r="OIQ19" s="8"/>
      <c r="OIR19" s="8"/>
      <c r="OIS19" s="8"/>
      <c r="OIT19" s="8"/>
      <c r="OIU19" s="8"/>
      <c r="OIV19" s="8"/>
      <c r="OIW19" s="8"/>
      <c r="OIX19" s="8"/>
      <c r="OIY19" s="8"/>
      <c r="OIZ19" s="8"/>
      <c r="OJA19" s="8"/>
      <c r="OJB19" s="8"/>
      <c r="OJC19" s="8"/>
      <c r="OJD19" s="8"/>
      <c r="OJE19" s="8"/>
      <c r="OJF19" s="8"/>
      <c r="OJG19" s="8"/>
      <c r="OJH19" s="8"/>
      <c r="OJI19" s="8"/>
      <c r="OJJ19" s="8"/>
      <c r="OJK19" s="8"/>
      <c r="OJL19" s="8"/>
      <c r="OJM19" s="8"/>
      <c r="OJN19" s="8"/>
      <c r="OJO19" s="8"/>
      <c r="OJP19" s="8"/>
      <c r="OJQ19" s="8"/>
      <c r="OJR19" s="8"/>
      <c r="OJS19" s="8"/>
      <c r="OJT19" s="8"/>
      <c r="OJU19" s="8"/>
      <c r="OJV19" s="8"/>
      <c r="OJW19" s="8"/>
      <c r="OJX19" s="8"/>
      <c r="OJY19" s="8"/>
      <c r="OJZ19" s="8"/>
      <c r="OKA19" s="8"/>
      <c r="OKB19" s="8"/>
      <c r="OKC19" s="8"/>
      <c r="OKD19" s="8"/>
      <c r="OKE19" s="8"/>
      <c r="OKF19" s="8"/>
      <c r="OKG19" s="8"/>
      <c r="OKH19" s="8"/>
      <c r="OKI19" s="8"/>
      <c r="OKJ19" s="8"/>
      <c r="OKK19" s="8"/>
      <c r="OKL19" s="8"/>
      <c r="OKM19" s="8"/>
      <c r="OKN19" s="8"/>
      <c r="OKO19" s="8"/>
      <c r="OKP19" s="8"/>
      <c r="OKQ19" s="8"/>
      <c r="OKR19" s="8"/>
      <c r="OKS19" s="8"/>
      <c r="OKT19" s="8"/>
      <c r="OKU19" s="8"/>
      <c r="OKV19" s="8"/>
      <c r="OKW19" s="8"/>
      <c r="OKX19" s="8"/>
      <c r="OKY19" s="8"/>
      <c r="OKZ19" s="8"/>
      <c r="OLA19" s="8"/>
      <c r="OLB19" s="8"/>
      <c r="OLC19" s="8"/>
      <c r="OLD19" s="8"/>
      <c r="OLE19" s="8"/>
      <c r="OLF19" s="8"/>
      <c r="OLG19" s="8"/>
      <c r="OLH19" s="8"/>
      <c r="OLI19" s="8"/>
      <c r="OLJ19" s="8"/>
      <c r="OLK19" s="8"/>
      <c r="OLL19" s="8"/>
      <c r="OLM19" s="8"/>
      <c r="OLN19" s="8"/>
      <c r="OLO19" s="8"/>
      <c r="OLP19" s="8"/>
      <c r="OLQ19" s="8"/>
      <c r="OLR19" s="8"/>
      <c r="OLS19" s="8"/>
      <c r="OLT19" s="8"/>
      <c r="OLU19" s="8"/>
      <c r="OLV19" s="8"/>
      <c r="OLW19" s="8"/>
      <c r="OLX19" s="8"/>
      <c r="OLY19" s="8"/>
      <c r="OLZ19" s="8"/>
      <c r="OMA19" s="8"/>
      <c r="OMB19" s="8"/>
      <c r="OMC19" s="8"/>
      <c r="OMD19" s="8"/>
      <c r="OME19" s="8"/>
      <c r="OMF19" s="8"/>
      <c r="OMG19" s="8"/>
      <c r="OMH19" s="8"/>
      <c r="OMI19" s="8"/>
      <c r="OMJ19" s="8"/>
      <c r="OMK19" s="8"/>
      <c r="OML19" s="8"/>
      <c r="OMM19" s="8"/>
      <c r="OMN19" s="8"/>
      <c r="OMO19" s="8"/>
      <c r="OMP19" s="8"/>
      <c r="OMQ19" s="8"/>
      <c r="OMR19" s="8"/>
      <c r="OMS19" s="8"/>
      <c r="OMT19" s="8"/>
      <c r="OMU19" s="8"/>
      <c r="OMV19" s="8"/>
      <c r="OMW19" s="8"/>
      <c r="OMX19" s="8"/>
      <c r="OMY19" s="8"/>
      <c r="OMZ19" s="8"/>
      <c r="ONA19" s="8"/>
      <c r="ONB19" s="8"/>
      <c r="ONC19" s="8"/>
      <c r="OND19" s="8"/>
      <c r="ONE19" s="8"/>
      <c r="ONF19" s="8"/>
      <c r="ONG19" s="8"/>
      <c r="ONH19" s="8"/>
      <c r="ONI19" s="8"/>
      <c r="ONJ19" s="8"/>
      <c r="ONK19" s="8"/>
      <c r="ONL19" s="8"/>
      <c r="ONM19" s="8"/>
      <c r="ONN19" s="8"/>
      <c r="ONO19" s="8"/>
      <c r="ONP19" s="8"/>
      <c r="ONQ19" s="8"/>
      <c r="ONR19" s="8"/>
      <c r="ONS19" s="8"/>
      <c r="ONT19" s="8"/>
      <c r="ONU19" s="8"/>
      <c r="ONV19" s="8"/>
      <c r="ONW19" s="8"/>
      <c r="ONX19" s="8"/>
      <c r="ONY19" s="8"/>
      <c r="ONZ19" s="8"/>
      <c r="OOA19" s="8"/>
      <c r="OOB19" s="8"/>
      <c r="OOC19" s="8"/>
      <c r="OOD19" s="8"/>
      <c r="OOE19" s="8"/>
      <c r="OOF19" s="8"/>
      <c r="OOG19" s="8"/>
      <c r="OOH19" s="8"/>
      <c r="OOI19" s="8"/>
      <c r="OOJ19" s="8"/>
      <c r="OOK19" s="8"/>
      <c r="OOL19" s="8"/>
      <c r="OOM19" s="8"/>
      <c r="OON19" s="8"/>
      <c r="OOO19" s="8"/>
      <c r="OOP19" s="8"/>
      <c r="OOQ19" s="8"/>
      <c r="OOR19" s="8"/>
      <c r="OOS19" s="8"/>
      <c r="OOT19" s="8"/>
      <c r="OOU19" s="8"/>
      <c r="OOV19" s="8"/>
      <c r="OOW19" s="8"/>
      <c r="OOX19" s="8"/>
      <c r="OOY19" s="8"/>
      <c r="OOZ19" s="8"/>
      <c r="OPA19" s="8"/>
      <c r="OPB19" s="8"/>
      <c r="OPC19" s="8"/>
      <c r="OPD19" s="8"/>
      <c r="OPE19" s="8"/>
      <c r="OPF19" s="8"/>
      <c r="OPG19" s="8"/>
      <c r="OPH19" s="8"/>
      <c r="OPI19" s="8"/>
      <c r="OPJ19" s="8"/>
      <c r="OPK19" s="8"/>
      <c r="OPL19" s="8"/>
      <c r="OPM19" s="8"/>
      <c r="OPN19" s="8"/>
      <c r="OPO19" s="8"/>
      <c r="OPP19" s="8"/>
      <c r="OPQ19" s="8"/>
      <c r="OPR19" s="8"/>
      <c r="OPS19" s="8"/>
      <c r="OPT19" s="8"/>
      <c r="OPU19" s="8"/>
      <c r="OPV19" s="8"/>
      <c r="OPW19" s="8"/>
      <c r="OPX19" s="8"/>
      <c r="OPY19" s="8"/>
      <c r="OPZ19" s="8"/>
      <c r="OQA19" s="8"/>
      <c r="OQB19" s="8"/>
      <c r="OQC19" s="8"/>
      <c r="OQD19" s="8"/>
      <c r="OQE19" s="8"/>
      <c r="OQF19" s="8"/>
      <c r="OQG19" s="8"/>
      <c r="OQH19" s="8"/>
      <c r="OQI19" s="8"/>
      <c r="OQJ19" s="8"/>
      <c r="OQK19" s="8"/>
      <c r="OQL19" s="8"/>
      <c r="OQM19" s="8"/>
      <c r="OQN19" s="8"/>
      <c r="OQO19" s="8"/>
      <c r="OQP19" s="8"/>
      <c r="OQQ19" s="8"/>
      <c r="OQR19" s="8"/>
      <c r="OQS19" s="8"/>
      <c r="OQT19" s="8"/>
      <c r="OQU19" s="8"/>
      <c r="OQV19" s="8"/>
      <c r="OQW19" s="8"/>
      <c r="OQX19" s="8"/>
      <c r="OQY19" s="8"/>
      <c r="OQZ19" s="8"/>
      <c r="ORA19" s="8"/>
      <c r="ORB19" s="8"/>
      <c r="ORC19" s="8"/>
      <c r="ORD19" s="8"/>
      <c r="ORE19" s="8"/>
      <c r="ORF19" s="8"/>
      <c r="ORG19" s="8"/>
      <c r="ORH19" s="8"/>
      <c r="ORI19" s="8"/>
      <c r="ORJ19" s="8"/>
      <c r="ORK19" s="8"/>
      <c r="ORL19" s="8"/>
      <c r="ORM19" s="8"/>
      <c r="ORN19" s="8"/>
      <c r="ORO19" s="8"/>
      <c r="ORP19" s="8"/>
      <c r="ORQ19" s="8"/>
      <c r="ORR19" s="8"/>
      <c r="ORS19" s="8"/>
      <c r="ORT19" s="8"/>
      <c r="ORU19" s="8"/>
      <c r="ORV19" s="8"/>
      <c r="ORW19" s="8"/>
      <c r="ORX19" s="8"/>
      <c r="ORY19" s="8"/>
      <c r="ORZ19" s="8"/>
      <c r="OSA19" s="8"/>
      <c r="OSB19" s="8"/>
      <c r="OSC19" s="8"/>
      <c r="OSD19" s="8"/>
      <c r="OSE19" s="8"/>
      <c r="OSF19" s="8"/>
      <c r="OSG19" s="8"/>
      <c r="OSH19" s="8"/>
      <c r="OSI19" s="8"/>
      <c r="OSJ19" s="8"/>
      <c r="OSK19" s="8"/>
      <c r="OSL19" s="8"/>
      <c r="OSM19" s="8"/>
      <c r="OSN19" s="8"/>
      <c r="OSO19" s="8"/>
      <c r="OSP19" s="8"/>
      <c r="OSQ19" s="8"/>
      <c r="OSR19" s="8"/>
      <c r="OSS19" s="8"/>
      <c r="OST19" s="8"/>
      <c r="OSU19" s="8"/>
      <c r="OSV19" s="8"/>
      <c r="OSW19" s="8"/>
      <c r="OSX19" s="8"/>
      <c r="OSY19" s="8"/>
      <c r="OSZ19" s="8"/>
      <c r="OTA19" s="8"/>
      <c r="OTB19" s="8"/>
      <c r="OTC19" s="8"/>
      <c r="OTD19" s="8"/>
      <c r="OTE19" s="8"/>
      <c r="OTF19" s="8"/>
      <c r="OTG19" s="8"/>
      <c r="OTH19" s="8"/>
      <c r="OTI19" s="8"/>
      <c r="OTJ19" s="8"/>
      <c r="OTK19" s="8"/>
      <c r="OTL19" s="8"/>
      <c r="OTM19" s="8"/>
      <c r="OTN19" s="8"/>
      <c r="OTO19" s="8"/>
      <c r="OTP19" s="8"/>
      <c r="OTQ19" s="8"/>
      <c r="OTR19" s="8"/>
      <c r="OTS19" s="8"/>
      <c r="OTT19" s="8"/>
      <c r="OTU19" s="8"/>
      <c r="OTV19" s="8"/>
      <c r="OTW19" s="8"/>
      <c r="OTX19" s="8"/>
      <c r="OTY19" s="8"/>
      <c r="OTZ19" s="8"/>
      <c r="OUA19" s="8"/>
      <c r="OUB19" s="8"/>
      <c r="OUC19" s="8"/>
      <c r="OUD19" s="8"/>
      <c r="OUE19" s="8"/>
      <c r="OUF19" s="8"/>
      <c r="OUG19" s="8"/>
      <c r="OUH19" s="8"/>
      <c r="OUI19" s="8"/>
      <c r="OUJ19" s="8"/>
      <c r="OUK19" s="8"/>
      <c r="OUL19" s="8"/>
      <c r="OUM19" s="8"/>
      <c r="OUN19" s="8"/>
      <c r="OUO19" s="8"/>
      <c r="OUP19" s="8"/>
      <c r="OUQ19" s="8"/>
      <c r="OUR19" s="8"/>
      <c r="OUS19" s="8"/>
      <c r="OUT19" s="8"/>
      <c r="OUU19" s="8"/>
      <c r="OUV19" s="8"/>
      <c r="OUW19" s="8"/>
      <c r="OUX19" s="8"/>
      <c r="OUY19" s="8"/>
      <c r="OUZ19" s="8"/>
      <c r="OVA19" s="8"/>
      <c r="OVB19" s="8"/>
      <c r="OVC19" s="8"/>
      <c r="OVD19" s="8"/>
      <c r="OVE19" s="8"/>
      <c r="OVF19" s="8"/>
      <c r="OVG19" s="8"/>
      <c r="OVH19" s="8"/>
      <c r="OVI19" s="8"/>
      <c r="OVJ19" s="8"/>
      <c r="OVK19" s="8"/>
      <c r="OVL19" s="8"/>
      <c r="OVM19" s="8"/>
      <c r="OVN19" s="8"/>
      <c r="OVO19" s="8"/>
      <c r="OVP19" s="8"/>
      <c r="OVQ19" s="8"/>
      <c r="OVR19" s="8"/>
      <c r="OVS19" s="8"/>
      <c r="OVT19" s="8"/>
      <c r="OVU19" s="8"/>
      <c r="OVV19" s="8"/>
      <c r="OVW19" s="8"/>
      <c r="OVX19" s="8"/>
      <c r="OVY19" s="8"/>
      <c r="OVZ19" s="8"/>
      <c r="OWA19" s="8"/>
      <c r="OWB19" s="8"/>
      <c r="OWC19" s="8"/>
      <c r="OWD19" s="8"/>
      <c r="OWE19" s="8"/>
      <c r="OWF19" s="8"/>
      <c r="OWG19" s="8"/>
      <c r="OWH19" s="8"/>
      <c r="OWI19" s="8"/>
      <c r="OWJ19" s="8"/>
      <c r="OWK19" s="8"/>
      <c r="OWL19" s="8"/>
      <c r="OWM19" s="8"/>
      <c r="OWN19" s="8"/>
      <c r="OWO19" s="8"/>
      <c r="OWP19" s="8"/>
      <c r="OWQ19" s="8"/>
      <c r="OWR19" s="8"/>
      <c r="OWS19" s="8"/>
      <c r="OWT19" s="8"/>
      <c r="OWU19" s="8"/>
      <c r="OWV19" s="8"/>
      <c r="OWW19" s="8"/>
      <c r="OWX19" s="8"/>
      <c r="OWY19" s="8"/>
      <c r="OWZ19" s="8"/>
      <c r="OXA19" s="8"/>
      <c r="OXB19" s="8"/>
      <c r="OXC19" s="8"/>
      <c r="OXD19" s="8"/>
      <c r="OXE19" s="8"/>
      <c r="OXF19" s="8"/>
      <c r="OXG19" s="8"/>
      <c r="OXH19" s="8"/>
      <c r="OXI19" s="8"/>
      <c r="OXJ19" s="8"/>
      <c r="OXK19" s="8"/>
      <c r="OXL19" s="8"/>
      <c r="OXM19" s="8"/>
      <c r="OXN19" s="8"/>
      <c r="OXO19" s="8"/>
      <c r="OXP19" s="8"/>
      <c r="OXQ19" s="8"/>
      <c r="OXR19" s="8"/>
      <c r="OXS19" s="8"/>
      <c r="OXT19" s="8"/>
      <c r="OXU19" s="8"/>
      <c r="OXV19" s="8"/>
      <c r="OXW19" s="8"/>
      <c r="OXX19" s="8"/>
      <c r="OXY19" s="8"/>
      <c r="OXZ19" s="8"/>
      <c r="OYA19" s="8"/>
      <c r="OYB19" s="8"/>
      <c r="OYC19" s="8"/>
      <c r="OYD19" s="8"/>
      <c r="OYE19" s="8"/>
      <c r="OYF19" s="8"/>
      <c r="OYG19" s="8"/>
      <c r="OYH19" s="8"/>
      <c r="OYI19" s="8"/>
      <c r="OYJ19" s="8"/>
      <c r="OYK19" s="8"/>
      <c r="OYL19" s="8"/>
      <c r="OYM19" s="8"/>
      <c r="OYN19" s="8"/>
      <c r="OYO19" s="8"/>
      <c r="OYP19" s="8"/>
      <c r="OYQ19" s="8"/>
      <c r="OYR19" s="8"/>
      <c r="OYS19" s="8"/>
      <c r="OYT19" s="8"/>
      <c r="OYU19" s="8"/>
      <c r="OYV19" s="8"/>
      <c r="OYW19" s="8"/>
      <c r="OYX19" s="8"/>
      <c r="OYY19" s="8"/>
      <c r="OYZ19" s="8"/>
      <c r="OZA19" s="8"/>
      <c r="OZB19" s="8"/>
      <c r="OZC19" s="8"/>
      <c r="OZD19" s="8"/>
      <c r="OZE19" s="8"/>
      <c r="OZF19" s="8"/>
      <c r="OZG19" s="8"/>
      <c r="OZH19" s="8"/>
      <c r="OZI19" s="8"/>
      <c r="OZJ19" s="8"/>
      <c r="OZK19" s="8"/>
      <c r="OZL19" s="8"/>
      <c r="OZM19" s="8"/>
      <c r="OZN19" s="8"/>
      <c r="OZO19" s="8"/>
      <c r="OZP19" s="8"/>
      <c r="OZQ19" s="8"/>
      <c r="OZR19" s="8"/>
      <c r="OZS19" s="8"/>
      <c r="OZT19" s="8"/>
      <c r="OZU19" s="8"/>
      <c r="OZV19" s="8"/>
      <c r="OZW19" s="8"/>
      <c r="OZX19" s="8"/>
      <c r="OZY19" s="8"/>
      <c r="OZZ19" s="8"/>
      <c r="PAA19" s="8"/>
      <c r="PAB19" s="8"/>
      <c r="PAC19" s="8"/>
      <c r="PAD19" s="8"/>
      <c r="PAE19" s="8"/>
      <c r="PAF19" s="8"/>
      <c r="PAG19" s="8"/>
      <c r="PAH19" s="8"/>
      <c r="PAI19" s="8"/>
      <c r="PAJ19" s="8"/>
      <c r="PAK19" s="8"/>
      <c r="PAL19" s="8"/>
      <c r="PAM19" s="8"/>
      <c r="PAN19" s="8"/>
      <c r="PAO19" s="8"/>
      <c r="PAP19" s="8"/>
      <c r="PAQ19" s="8"/>
      <c r="PAR19" s="8"/>
      <c r="PAS19" s="8"/>
      <c r="PAT19" s="8"/>
      <c r="PAU19" s="8"/>
      <c r="PAV19" s="8"/>
      <c r="PAW19" s="8"/>
      <c r="PAX19" s="8"/>
      <c r="PAY19" s="8"/>
      <c r="PAZ19" s="8"/>
      <c r="PBA19" s="8"/>
      <c r="PBB19" s="8"/>
      <c r="PBC19" s="8"/>
      <c r="PBD19" s="8"/>
      <c r="PBE19" s="8"/>
      <c r="PBF19" s="8"/>
      <c r="PBG19" s="8"/>
      <c r="PBH19" s="8"/>
      <c r="PBI19" s="8"/>
      <c r="PBJ19" s="8"/>
      <c r="PBK19" s="8"/>
      <c r="PBL19" s="8"/>
      <c r="PBM19" s="8"/>
      <c r="PBN19" s="8"/>
      <c r="PBO19" s="8"/>
      <c r="PBP19" s="8"/>
      <c r="PBQ19" s="8"/>
      <c r="PBR19" s="8"/>
      <c r="PBS19" s="8"/>
      <c r="PBT19" s="8"/>
      <c r="PBU19" s="8"/>
      <c r="PBV19" s="8"/>
      <c r="PBW19" s="8"/>
      <c r="PBX19" s="8"/>
      <c r="PBY19" s="8"/>
      <c r="PBZ19" s="8"/>
      <c r="PCA19" s="8"/>
      <c r="PCB19" s="8"/>
      <c r="PCC19" s="8"/>
      <c r="PCD19" s="8"/>
      <c r="PCE19" s="8"/>
      <c r="PCF19" s="8"/>
      <c r="PCG19" s="8"/>
      <c r="PCH19" s="8"/>
      <c r="PCI19" s="8"/>
      <c r="PCJ19" s="8"/>
      <c r="PCK19" s="8"/>
      <c r="PCL19" s="8"/>
      <c r="PCM19" s="8"/>
      <c r="PCN19" s="8"/>
      <c r="PCO19" s="8"/>
      <c r="PCP19" s="8"/>
      <c r="PCQ19" s="8"/>
      <c r="PCR19" s="8"/>
      <c r="PCS19" s="8"/>
      <c r="PCT19" s="8"/>
      <c r="PCU19" s="8"/>
      <c r="PCV19" s="8"/>
      <c r="PCW19" s="8"/>
      <c r="PCX19" s="8"/>
      <c r="PCY19" s="8"/>
      <c r="PCZ19" s="8"/>
      <c r="PDA19" s="8"/>
      <c r="PDB19" s="8"/>
      <c r="PDC19" s="8"/>
      <c r="PDD19" s="8"/>
      <c r="PDE19" s="8"/>
      <c r="PDF19" s="8"/>
      <c r="PDG19" s="8"/>
      <c r="PDH19" s="8"/>
      <c r="PDI19" s="8"/>
      <c r="PDJ19" s="8"/>
      <c r="PDK19" s="8"/>
      <c r="PDL19" s="8"/>
      <c r="PDM19" s="8"/>
      <c r="PDN19" s="8"/>
      <c r="PDO19" s="8"/>
      <c r="PDP19" s="8"/>
      <c r="PDQ19" s="8"/>
      <c r="PDR19" s="8"/>
      <c r="PDS19" s="8"/>
      <c r="PDT19" s="8"/>
      <c r="PDU19" s="8"/>
      <c r="PDV19" s="8"/>
      <c r="PDW19" s="8"/>
      <c r="PDX19" s="8"/>
      <c r="PDY19" s="8"/>
      <c r="PDZ19" s="8"/>
      <c r="PEA19" s="8"/>
      <c r="PEB19" s="8"/>
      <c r="PEC19" s="8"/>
      <c r="PED19" s="8"/>
      <c r="PEE19" s="8"/>
      <c r="PEF19" s="8"/>
      <c r="PEG19" s="8"/>
      <c r="PEH19" s="8"/>
      <c r="PEI19" s="8"/>
      <c r="PEJ19" s="8"/>
      <c r="PEK19" s="8"/>
      <c r="PEL19" s="8"/>
      <c r="PEM19" s="8"/>
      <c r="PEN19" s="8"/>
      <c r="PEO19" s="8"/>
      <c r="PEP19" s="8"/>
      <c r="PEQ19" s="8"/>
      <c r="PER19" s="8"/>
      <c r="PES19" s="8"/>
      <c r="PET19" s="8"/>
      <c r="PEU19" s="8"/>
      <c r="PEV19" s="8"/>
      <c r="PEW19" s="8"/>
      <c r="PEX19" s="8"/>
      <c r="PEY19" s="8"/>
      <c r="PEZ19" s="8"/>
      <c r="PFA19" s="8"/>
      <c r="PFB19" s="8"/>
      <c r="PFC19" s="8"/>
      <c r="PFD19" s="8"/>
      <c r="PFE19" s="8"/>
      <c r="PFF19" s="8"/>
      <c r="PFG19" s="8"/>
      <c r="PFH19" s="8"/>
      <c r="PFI19" s="8"/>
      <c r="PFJ19" s="8"/>
      <c r="PFK19" s="8"/>
      <c r="PFL19" s="8"/>
      <c r="PFM19" s="8"/>
      <c r="PFN19" s="8"/>
      <c r="PFO19" s="8"/>
      <c r="PFP19" s="8"/>
      <c r="PFQ19" s="8"/>
      <c r="PFR19" s="8"/>
      <c r="PFS19" s="8"/>
      <c r="PFT19" s="8"/>
      <c r="PFU19" s="8"/>
      <c r="PFV19" s="8"/>
      <c r="PFW19" s="8"/>
      <c r="PFX19" s="8"/>
      <c r="PFY19" s="8"/>
      <c r="PFZ19" s="8"/>
      <c r="PGA19" s="8"/>
      <c r="PGB19" s="8"/>
      <c r="PGC19" s="8"/>
      <c r="PGD19" s="8"/>
      <c r="PGE19" s="8"/>
      <c r="PGF19" s="8"/>
      <c r="PGG19" s="8"/>
      <c r="PGH19" s="8"/>
      <c r="PGI19" s="8"/>
      <c r="PGJ19" s="8"/>
      <c r="PGK19" s="8"/>
      <c r="PGL19" s="8"/>
      <c r="PGM19" s="8"/>
      <c r="PGN19" s="8"/>
      <c r="PGO19" s="8"/>
      <c r="PGP19" s="8"/>
      <c r="PGQ19" s="8"/>
      <c r="PGR19" s="8"/>
      <c r="PGS19" s="8"/>
      <c r="PGT19" s="8"/>
      <c r="PGU19" s="8"/>
      <c r="PGV19" s="8"/>
      <c r="PGW19" s="8"/>
      <c r="PGX19" s="8"/>
      <c r="PGY19" s="8"/>
      <c r="PGZ19" s="8"/>
      <c r="PHA19" s="8"/>
      <c r="PHB19" s="8"/>
      <c r="PHC19" s="8"/>
      <c r="PHD19" s="8"/>
      <c r="PHE19" s="8"/>
      <c r="PHF19" s="8"/>
      <c r="PHG19" s="8"/>
      <c r="PHH19" s="8"/>
      <c r="PHI19" s="8"/>
      <c r="PHJ19" s="8"/>
      <c r="PHK19" s="8"/>
      <c r="PHL19" s="8"/>
      <c r="PHM19" s="8"/>
      <c r="PHN19" s="8"/>
      <c r="PHO19" s="8"/>
      <c r="PHP19" s="8"/>
      <c r="PHQ19" s="8"/>
      <c r="PHR19" s="8"/>
      <c r="PHS19" s="8"/>
      <c r="PHT19" s="8"/>
      <c r="PHU19" s="8"/>
      <c r="PHV19" s="8"/>
      <c r="PHW19" s="8"/>
      <c r="PHX19" s="8"/>
      <c r="PHY19" s="8"/>
      <c r="PHZ19" s="8"/>
      <c r="PIA19" s="8"/>
      <c r="PIB19" s="8"/>
      <c r="PIC19" s="8"/>
      <c r="PID19" s="8"/>
      <c r="PIE19" s="8"/>
      <c r="PIF19" s="8"/>
      <c r="PIG19" s="8"/>
      <c r="PIH19" s="8"/>
      <c r="PII19" s="8"/>
      <c r="PIJ19" s="8"/>
      <c r="PIK19" s="8"/>
      <c r="PIL19" s="8"/>
      <c r="PIM19" s="8"/>
      <c r="PIN19" s="8"/>
      <c r="PIO19" s="8"/>
      <c r="PIP19" s="8"/>
      <c r="PIQ19" s="8"/>
      <c r="PIR19" s="8"/>
      <c r="PIS19" s="8"/>
      <c r="PIT19" s="8"/>
      <c r="PIU19" s="8"/>
      <c r="PIV19" s="8"/>
      <c r="PIW19" s="8"/>
      <c r="PIX19" s="8"/>
      <c r="PIY19" s="8"/>
      <c r="PIZ19" s="8"/>
      <c r="PJA19" s="8"/>
      <c r="PJB19" s="8"/>
      <c r="PJC19" s="8"/>
      <c r="PJD19" s="8"/>
      <c r="PJE19" s="8"/>
      <c r="PJF19" s="8"/>
      <c r="PJG19" s="8"/>
      <c r="PJH19" s="8"/>
      <c r="PJI19" s="8"/>
      <c r="PJJ19" s="8"/>
      <c r="PJK19" s="8"/>
      <c r="PJL19" s="8"/>
      <c r="PJM19" s="8"/>
      <c r="PJN19" s="8"/>
      <c r="PJO19" s="8"/>
      <c r="PJP19" s="8"/>
      <c r="PJQ19" s="8"/>
      <c r="PJR19" s="8"/>
      <c r="PJS19" s="8"/>
      <c r="PJT19" s="8"/>
      <c r="PJU19" s="8"/>
      <c r="PJV19" s="8"/>
      <c r="PJW19" s="8"/>
      <c r="PJX19" s="8"/>
      <c r="PJY19" s="8"/>
      <c r="PJZ19" s="8"/>
      <c r="PKA19" s="8"/>
      <c r="PKB19" s="8"/>
      <c r="PKC19" s="8"/>
      <c r="PKD19" s="8"/>
      <c r="PKE19" s="8"/>
      <c r="PKF19" s="8"/>
      <c r="PKG19" s="8"/>
      <c r="PKH19" s="8"/>
      <c r="PKI19" s="8"/>
      <c r="PKJ19" s="8"/>
      <c r="PKK19" s="8"/>
      <c r="PKL19" s="8"/>
      <c r="PKM19" s="8"/>
      <c r="PKN19" s="8"/>
      <c r="PKO19" s="8"/>
      <c r="PKP19" s="8"/>
      <c r="PKQ19" s="8"/>
      <c r="PKR19" s="8"/>
      <c r="PKS19" s="8"/>
      <c r="PKT19" s="8"/>
      <c r="PKU19" s="8"/>
      <c r="PKV19" s="8"/>
      <c r="PKW19" s="8"/>
      <c r="PKX19" s="8"/>
      <c r="PKY19" s="8"/>
      <c r="PKZ19" s="8"/>
      <c r="PLA19" s="8"/>
      <c r="PLB19" s="8"/>
      <c r="PLC19" s="8"/>
      <c r="PLD19" s="8"/>
      <c r="PLE19" s="8"/>
      <c r="PLF19" s="8"/>
      <c r="PLG19" s="8"/>
      <c r="PLH19" s="8"/>
      <c r="PLI19" s="8"/>
      <c r="PLJ19" s="8"/>
      <c r="PLK19" s="8"/>
      <c r="PLL19" s="8"/>
      <c r="PLM19" s="8"/>
      <c r="PLN19" s="8"/>
      <c r="PLO19" s="8"/>
      <c r="PLP19" s="8"/>
      <c r="PLQ19" s="8"/>
      <c r="PLR19" s="8"/>
      <c r="PLS19" s="8"/>
      <c r="PLT19" s="8"/>
      <c r="PLU19" s="8"/>
      <c r="PLV19" s="8"/>
      <c r="PLW19" s="8"/>
      <c r="PLX19" s="8"/>
      <c r="PLY19" s="8"/>
      <c r="PLZ19" s="8"/>
      <c r="PMA19" s="8"/>
      <c r="PMB19" s="8"/>
      <c r="PMC19" s="8"/>
      <c r="PMD19" s="8"/>
      <c r="PME19" s="8"/>
      <c r="PMF19" s="8"/>
      <c r="PMG19" s="8"/>
      <c r="PMH19" s="8"/>
      <c r="PMI19" s="8"/>
      <c r="PMJ19" s="8"/>
      <c r="PMK19" s="8"/>
      <c r="PML19" s="8"/>
      <c r="PMM19" s="8"/>
      <c r="PMN19" s="8"/>
      <c r="PMO19" s="8"/>
      <c r="PMP19" s="8"/>
      <c r="PMQ19" s="8"/>
      <c r="PMR19" s="8"/>
      <c r="PMS19" s="8"/>
      <c r="PMT19" s="8"/>
      <c r="PMU19" s="8"/>
      <c r="PMV19" s="8"/>
      <c r="PMW19" s="8"/>
      <c r="PMX19" s="8"/>
      <c r="PMY19" s="8"/>
      <c r="PMZ19" s="8"/>
      <c r="PNA19" s="8"/>
      <c r="PNB19" s="8"/>
      <c r="PNC19" s="8"/>
      <c r="PND19" s="8"/>
      <c r="PNE19" s="8"/>
      <c r="PNF19" s="8"/>
      <c r="PNG19" s="8"/>
      <c r="PNH19" s="8"/>
      <c r="PNI19" s="8"/>
      <c r="PNJ19" s="8"/>
      <c r="PNK19" s="8"/>
      <c r="PNL19" s="8"/>
      <c r="PNM19" s="8"/>
      <c r="PNN19" s="8"/>
      <c r="PNO19" s="8"/>
      <c r="PNP19" s="8"/>
      <c r="PNQ19" s="8"/>
      <c r="PNR19" s="8"/>
      <c r="PNS19" s="8"/>
      <c r="PNT19" s="8"/>
      <c r="PNU19" s="8"/>
      <c r="PNV19" s="8"/>
      <c r="PNW19" s="8"/>
      <c r="PNX19" s="8"/>
      <c r="PNY19" s="8"/>
      <c r="PNZ19" s="8"/>
      <c r="POA19" s="8"/>
      <c r="POB19" s="8"/>
      <c r="POC19" s="8"/>
      <c r="POD19" s="8"/>
      <c r="POE19" s="8"/>
      <c r="POF19" s="8"/>
      <c r="POG19" s="8"/>
      <c r="POH19" s="8"/>
      <c r="POI19" s="8"/>
      <c r="POJ19" s="8"/>
      <c r="POK19" s="8"/>
      <c r="POL19" s="8"/>
      <c r="POM19" s="8"/>
      <c r="PON19" s="8"/>
      <c r="POO19" s="8"/>
      <c r="POP19" s="8"/>
      <c r="POQ19" s="8"/>
      <c r="POR19" s="8"/>
      <c r="POS19" s="8"/>
      <c r="POT19" s="8"/>
      <c r="POU19" s="8"/>
      <c r="POV19" s="8"/>
      <c r="POW19" s="8"/>
      <c r="POX19" s="8"/>
      <c r="POY19" s="8"/>
      <c r="POZ19" s="8"/>
      <c r="PPA19" s="8"/>
      <c r="PPB19" s="8"/>
      <c r="PPC19" s="8"/>
      <c r="PPD19" s="8"/>
      <c r="PPE19" s="8"/>
      <c r="PPF19" s="8"/>
      <c r="PPG19" s="8"/>
      <c r="PPH19" s="8"/>
      <c r="PPI19" s="8"/>
      <c r="PPJ19" s="8"/>
      <c r="PPK19" s="8"/>
      <c r="PPL19" s="8"/>
      <c r="PPM19" s="8"/>
      <c r="PPN19" s="8"/>
      <c r="PPO19" s="8"/>
      <c r="PPP19" s="8"/>
      <c r="PPQ19" s="8"/>
      <c r="PPR19" s="8"/>
      <c r="PPS19" s="8"/>
      <c r="PPT19" s="8"/>
      <c r="PPU19" s="8"/>
      <c r="PPV19" s="8"/>
      <c r="PPW19" s="8"/>
      <c r="PPX19" s="8"/>
      <c r="PPY19" s="8"/>
      <c r="PPZ19" s="8"/>
      <c r="PQA19" s="8"/>
      <c r="PQB19" s="8"/>
      <c r="PQC19" s="8"/>
      <c r="PQD19" s="8"/>
      <c r="PQE19" s="8"/>
      <c r="PQF19" s="8"/>
      <c r="PQG19" s="8"/>
      <c r="PQH19" s="8"/>
      <c r="PQI19" s="8"/>
      <c r="PQJ19" s="8"/>
      <c r="PQK19" s="8"/>
      <c r="PQL19" s="8"/>
      <c r="PQM19" s="8"/>
      <c r="PQN19" s="8"/>
      <c r="PQO19" s="8"/>
      <c r="PQP19" s="8"/>
      <c r="PQQ19" s="8"/>
      <c r="PQR19" s="8"/>
      <c r="PQS19" s="8"/>
      <c r="PQT19" s="8"/>
      <c r="PQU19" s="8"/>
      <c r="PQV19" s="8"/>
      <c r="PQW19" s="8"/>
      <c r="PQX19" s="8"/>
      <c r="PQY19" s="8"/>
      <c r="PQZ19" s="8"/>
      <c r="PRA19" s="8"/>
      <c r="PRB19" s="8"/>
      <c r="PRC19" s="8"/>
      <c r="PRD19" s="8"/>
      <c r="PRE19" s="8"/>
      <c r="PRF19" s="8"/>
      <c r="PRG19" s="8"/>
      <c r="PRH19" s="8"/>
      <c r="PRI19" s="8"/>
      <c r="PRJ19" s="8"/>
      <c r="PRK19" s="8"/>
      <c r="PRL19" s="8"/>
      <c r="PRM19" s="8"/>
      <c r="PRN19" s="8"/>
      <c r="PRO19" s="8"/>
      <c r="PRP19" s="8"/>
      <c r="PRQ19" s="8"/>
      <c r="PRR19" s="8"/>
      <c r="PRS19" s="8"/>
      <c r="PRT19" s="8"/>
      <c r="PRU19" s="8"/>
      <c r="PRV19" s="8"/>
      <c r="PRW19" s="8"/>
      <c r="PRX19" s="8"/>
      <c r="PRY19" s="8"/>
      <c r="PRZ19" s="8"/>
      <c r="PSA19" s="8"/>
      <c r="PSB19" s="8"/>
      <c r="PSC19" s="8"/>
      <c r="PSD19" s="8"/>
      <c r="PSE19" s="8"/>
      <c r="PSF19" s="8"/>
      <c r="PSG19" s="8"/>
      <c r="PSH19" s="8"/>
      <c r="PSI19" s="8"/>
      <c r="PSJ19" s="8"/>
      <c r="PSK19" s="8"/>
      <c r="PSL19" s="8"/>
      <c r="PSM19" s="8"/>
      <c r="PSN19" s="8"/>
      <c r="PSO19" s="8"/>
      <c r="PSP19" s="8"/>
      <c r="PSQ19" s="8"/>
      <c r="PSR19" s="8"/>
      <c r="PSS19" s="8"/>
      <c r="PST19" s="8"/>
      <c r="PSU19" s="8"/>
      <c r="PSV19" s="8"/>
      <c r="PSW19" s="8"/>
      <c r="PSX19" s="8"/>
      <c r="PSY19" s="8"/>
      <c r="PSZ19" s="8"/>
      <c r="PTA19" s="8"/>
      <c r="PTB19" s="8"/>
      <c r="PTC19" s="8"/>
      <c r="PTD19" s="8"/>
      <c r="PTE19" s="8"/>
      <c r="PTF19" s="8"/>
      <c r="PTG19" s="8"/>
      <c r="PTH19" s="8"/>
      <c r="PTI19" s="8"/>
      <c r="PTJ19" s="8"/>
      <c r="PTK19" s="8"/>
      <c r="PTL19" s="8"/>
      <c r="PTM19" s="8"/>
      <c r="PTN19" s="8"/>
      <c r="PTO19" s="8"/>
      <c r="PTP19" s="8"/>
      <c r="PTQ19" s="8"/>
      <c r="PTR19" s="8"/>
      <c r="PTS19" s="8"/>
      <c r="PTT19" s="8"/>
      <c r="PTU19" s="8"/>
      <c r="PTV19" s="8"/>
      <c r="PTW19" s="8"/>
      <c r="PTX19" s="8"/>
      <c r="PTY19" s="8"/>
      <c r="PTZ19" s="8"/>
      <c r="PUA19" s="8"/>
      <c r="PUB19" s="8"/>
      <c r="PUC19" s="8"/>
      <c r="PUD19" s="8"/>
      <c r="PUE19" s="8"/>
      <c r="PUF19" s="8"/>
      <c r="PUG19" s="8"/>
      <c r="PUH19" s="8"/>
      <c r="PUI19" s="8"/>
      <c r="PUJ19" s="8"/>
      <c r="PUK19" s="8"/>
      <c r="PUL19" s="8"/>
      <c r="PUM19" s="8"/>
      <c r="PUN19" s="8"/>
      <c r="PUO19" s="8"/>
      <c r="PUP19" s="8"/>
      <c r="PUQ19" s="8"/>
      <c r="PUR19" s="8"/>
      <c r="PUS19" s="8"/>
      <c r="PUT19" s="8"/>
      <c r="PUU19" s="8"/>
      <c r="PUV19" s="8"/>
      <c r="PUW19" s="8"/>
      <c r="PUX19" s="8"/>
      <c r="PUY19" s="8"/>
      <c r="PUZ19" s="8"/>
      <c r="PVA19" s="8"/>
      <c r="PVB19" s="8"/>
      <c r="PVC19" s="8"/>
      <c r="PVD19" s="8"/>
      <c r="PVE19" s="8"/>
      <c r="PVF19" s="8"/>
      <c r="PVG19" s="8"/>
      <c r="PVH19" s="8"/>
      <c r="PVI19" s="8"/>
      <c r="PVJ19" s="8"/>
      <c r="PVK19" s="8"/>
      <c r="PVL19" s="8"/>
      <c r="PVM19" s="8"/>
      <c r="PVN19" s="8"/>
      <c r="PVO19" s="8"/>
      <c r="PVP19" s="8"/>
      <c r="PVQ19" s="8"/>
      <c r="PVR19" s="8"/>
      <c r="PVS19" s="8"/>
      <c r="PVT19" s="8"/>
      <c r="PVU19" s="8"/>
      <c r="PVV19" s="8"/>
      <c r="PVW19" s="8"/>
      <c r="PVX19" s="8"/>
      <c r="PVY19" s="8"/>
      <c r="PVZ19" s="8"/>
      <c r="PWA19" s="8"/>
      <c r="PWB19" s="8"/>
      <c r="PWC19" s="8"/>
      <c r="PWD19" s="8"/>
      <c r="PWE19" s="8"/>
      <c r="PWF19" s="8"/>
      <c r="PWG19" s="8"/>
      <c r="PWH19" s="8"/>
      <c r="PWI19" s="8"/>
      <c r="PWJ19" s="8"/>
      <c r="PWK19" s="8"/>
      <c r="PWL19" s="8"/>
      <c r="PWM19" s="8"/>
      <c r="PWN19" s="8"/>
      <c r="PWO19" s="8"/>
      <c r="PWP19" s="8"/>
      <c r="PWQ19" s="8"/>
      <c r="PWR19" s="8"/>
      <c r="PWS19" s="8"/>
      <c r="PWT19" s="8"/>
      <c r="PWU19" s="8"/>
      <c r="PWV19" s="8"/>
      <c r="PWW19" s="8"/>
      <c r="PWX19" s="8"/>
      <c r="PWY19" s="8"/>
      <c r="PWZ19" s="8"/>
      <c r="PXA19" s="8"/>
      <c r="PXB19" s="8"/>
      <c r="PXC19" s="8"/>
      <c r="PXD19" s="8"/>
      <c r="PXE19" s="8"/>
      <c r="PXF19" s="8"/>
      <c r="PXG19" s="8"/>
      <c r="PXH19" s="8"/>
      <c r="PXI19" s="8"/>
      <c r="PXJ19" s="8"/>
      <c r="PXK19" s="8"/>
      <c r="PXL19" s="8"/>
      <c r="PXM19" s="8"/>
      <c r="PXN19" s="8"/>
      <c r="PXO19" s="8"/>
      <c r="PXP19" s="8"/>
      <c r="PXQ19" s="8"/>
      <c r="PXR19" s="8"/>
      <c r="PXS19" s="8"/>
      <c r="PXT19" s="8"/>
      <c r="PXU19" s="8"/>
      <c r="PXV19" s="8"/>
      <c r="PXW19" s="8"/>
      <c r="PXX19" s="8"/>
      <c r="PXY19" s="8"/>
      <c r="PXZ19" s="8"/>
      <c r="PYA19" s="8"/>
      <c r="PYB19" s="8"/>
      <c r="PYC19" s="8"/>
      <c r="PYD19" s="8"/>
      <c r="PYE19" s="8"/>
      <c r="PYF19" s="8"/>
      <c r="PYG19" s="8"/>
      <c r="PYH19" s="8"/>
      <c r="PYI19" s="8"/>
      <c r="PYJ19" s="8"/>
      <c r="PYK19" s="8"/>
      <c r="PYL19" s="8"/>
      <c r="PYM19" s="8"/>
      <c r="PYN19" s="8"/>
      <c r="PYO19" s="8"/>
      <c r="PYP19" s="8"/>
      <c r="PYQ19" s="8"/>
      <c r="PYR19" s="8"/>
      <c r="PYS19" s="8"/>
      <c r="PYT19" s="8"/>
      <c r="PYU19" s="8"/>
      <c r="PYV19" s="8"/>
      <c r="PYW19" s="8"/>
      <c r="PYX19" s="8"/>
      <c r="PYY19" s="8"/>
      <c r="PYZ19" s="8"/>
      <c r="PZA19" s="8"/>
      <c r="PZB19" s="8"/>
      <c r="PZC19" s="8"/>
      <c r="PZD19" s="8"/>
      <c r="PZE19" s="8"/>
      <c r="PZF19" s="8"/>
      <c r="PZG19" s="8"/>
      <c r="PZH19" s="8"/>
      <c r="PZI19" s="8"/>
      <c r="PZJ19" s="8"/>
      <c r="PZK19" s="8"/>
      <c r="PZL19" s="8"/>
      <c r="PZM19" s="8"/>
      <c r="PZN19" s="8"/>
      <c r="PZO19" s="8"/>
      <c r="PZP19" s="8"/>
      <c r="PZQ19" s="8"/>
      <c r="PZR19" s="8"/>
      <c r="PZS19" s="8"/>
      <c r="PZT19" s="8"/>
      <c r="PZU19" s="8"/>
      <c r="PZV19" s="8"/>
      <c r="PZW19" s="8"/>
      <c r="PZX19" s="8"/>
      <c r="PZY19" s="8"/>
      <c r="PZZ19" s="8"/>
      <c r="QAA19" s="8"/>
      <c r="QAB19" s="8"/>
      <c r="QAC19" s="8"/>
      <c r="QAD19" s="8"/>
      <c r="QAE19" s="8"/>
      <c r="QAF19" s="8"/>
      <c r="QAG19" s="8"/>
      <c r="QAH19" s="8"/>
      <c r="QAI19" s="8"/>
      <c r="QAJ19" s="8"/>
      <c r="QAK19" s="8"/>
      <c r="QAL19" s="8"/>
      <c r="QAM19" s="8"/>
      <c r="QAN19" s="8"/>
      <c r="QAO19" s="8"/>
      <c r="QAP19" s="8"/>
      <c r="QAQ19" s="8"/>
      <c r="QAR19" s="8"/>
      <c r="QAS19" s="8"/>
      <c r="QAT19" s="8"/>
      <c r="QAU19" s="8"/>
      <c r="QAV19" s="8"/>
      <c r="QAW19" s="8"/>
      <c r="QAX19" s="8"/>
      <c r="QAY19" s="8"/>
      <c r="QAZ19" s="8"/>
      <c r="QBA19" s="8"/>
      <c r="QBB19" s="8"/>
      <c r="QBC19" s="8"/>
      <c r="QBD19" s="8"/>
      <c r="QBE19" s="8"/>
      <c r="QBF19" s="8"/>
      <c r="QBG19" s="8"/>
      <c r="QBH19" s="8"/>
      <c r="QBI19" s="8"/>
      <c r="QBJ19" s="8"/>
      <c r="QBK19" s="8"/>
      <c r="QBL19" s="8"/>
      <c r="QBM19" s="8"/>
      <c r="QBN19" s="8"/>
      <c r="QBO19" s="8"/>
      <c r="QBP19" s="8"/>
      <c r="QBQ19" s="8"/>
      <c r="QBR19" s="8"/>
      <c r="QBS19" s="8"/>
      <c r="QBT19" s="8"/>
      <c r="QBU19" s="8"/>
      <c r="QBV19" s="8"/>
      <c r="QBW19" s="8"/>
      <c r="QBX19" s="8"/>
      <c r="QBY19" s="8"/>
      <c r="QBZ19" s="8"/>
      <c r="QCA19" s="8"/>
      <c r="QCB19" s="8"/>
      <c r="QCC19" s="8"/>
      <c r="QCD19" s="8"/>
      <c r="QCE19" s="8"/>
      <c r="QCF19" s="8"/>
      <c r="QCG19" s="8"/>
      <c r="QCH19" s="8"/>
      <c r="QCI19" s="8"/>
      <c r="QCJ19" s="8"/>
      <c r="QCK19" s="8"/>
      <c r="QCL19" s="8"/>
      <c r="QCM19" s="8"/>
      <c r="QCN19" s="8"/>
      <c r="QCO19" s="8"/>
      <c r="QCP19" s="8"/>
      <c r="QCQ19" s="8"/>
      <c r="QCR19" s="8"/>
      <c r="QCS19" s="8"/>
      <c r="QCT19" s="8"/>
      <c r="QCU19" s="8"/>
      <c r="QCV19" s="8"/>
      <c r="QCW19" s="8"/>
      <c r="QCX19" s="8"/>
      <c r="QCY19" s="8"/>
      <c r="QCZ19" s="8"/>
      <c r="QDA19" s="8"/>
      <c r="QDB19" s="8"/>
      <c r="QDC19" s="8"/>
      <c r="QDD19" s="8"/>
      <c r="QDE19" s="8"/>
      <c r="QDF19" s="8"/>
      <c r="QDG19" s="8"/>
      <c r="QDH19" s="8"/>
      <c r="QDI19" s="8"/>
      <c r="QDJ19" s="8"/>
      <c r="QDK19" s="8"/>
      <c r="QDL19" s="8"/>
      <c r="QDM19" s="8"/>
      <c r="QDN19" s="8"/>
      <c r="QDO19" s="8"/>
      <c r="QDP19" s="8"/>
      <c r="QDQ19" s="8"/>
      <c r="QDR19" s="8"/>
      <c r="QDS19" s="8"/>
      <c r="QDT19" s="8"/>
      <c r="QDU19" s="8"/>
      <c r="QDV19" s="8"/>
      <c r="QDW19" s="8"/>
      <c r="QDX19" s="8"/>
      <c r="QDY19" s="8"/>
      <c r="QDZ19" s="8"/>
      <c r="QEA19" s="8"/>
      <c r="QEB19" s="8"/>
      <c r="QEC19" s="8"/>
      <c r="QED19" s="8"/>
      <c r="QEE19" s="8"/>
      <c r="QEF19" s="8"/>
      <c r="QEG19" s="8"/>
      <c r="QEH19" s="8"/>
      <c r="QEI19" s="8"/>
      <c r="QEJ19" s="8"/>
      <c r="QEK19" s="8"/>
      <c r="QEL19" s="8"/>
      <c r="QEM19" s="8"/>
      <c r="QEN19" s="8"/>
      <c r="QEO19" s="8"/>
      <c r="QEP19" s="8"/>
      <c r="QEQ19" s="8"/>
      <c r="QER19" s="8"/>
      <c r="QES19" s="8"/>
      <c r="QET19" s="8"/>
      <c r="QEU19" s="8"/>
      <c r="QEV19" s="8"/>
      <c r="QEW19" s="8"/>
      <c r="QEX19" s="8"/>
      <c r="QEY19" s="8"/>
      <c r="QEZ19" s="8"/>
      <c r="QFA19" s="8"/>
      <c r="QFB19" s="8"/>
      <c r="QFC19" s="8"/>
      <c r="QFD19" s="8"/>
      <c r="QFE19" s="8"/>
      <c r="QFF19" s="8"/>
      <c r="QFG19" s="8"/>
      <c r="QFH19" s="8"/>
      <c r="QFI19" s="8"/>
      <c r="QFJ19" s="8"/>
      <c r="QFK19" s="8"/>
      <c r="QFL19" s="8"/>
      <c r="QFM19" s="8"/>
      <c r="QFN19" s="8"/>
      <c r="QFO19" s="8"/>
      <c r="QFP19" s="8"/>
      <c r="QFQ19" s="8"/>
      <c r="QFR19" s="8"/>
      <c r="QFS19" s="8"/>
      <c r="QFT19" s="8"/>
      <c r="QFU19" s="8"/>
      <c r="QFV19" s="8"/>
      <c r="QFW19" s="8"/>
      <c r="QFX19" s="8"/>
      <c r="QFY19" s="8"/>
      <c r="QFZ19" s="8"/>
      <c r="QGA19" s="8"/>
      <c r="QGB19" s="8"/>
      <c r="QGC19" s="8"/>
      <c r="QGD19" s="8"/>
      <c r="QGE19" s="8"/>
      <c r="QGF19" s="8"/>
      <c r="QGG19" s="8"/>
      <c r="QGH19" s="8"/>
      <c r="QGI19" s="8"/>
      <c r="QGJ19" s="8"/>
      <c r="QGK19" s="8"/>
      <c r="QGL19" s="8"/>
      <c r="QGM19" s="8"/>
      <c r="QGN19" s="8"/>
      <c r="QGO19" s="8"/>
      <c r="QGP19" s="8"/>
      <c r="QGQ19" s="8"/>
      <c r="QGR19" s="8"/>
      <c r="QGS19" s="8"/>
      <c r="QGT19" s="8"/>
      <c r="QGU19" s="8"/>
      <c r="QGV19" s="8"/>
      <c r="QGW19" s="8"/>
      <c r="QGX19" s="8"/>
      <c r="QGY19" s="8"/>
      <c r="QGZ19" s="8"/>
      <c r="QHA19" s="8"/>
      <c r="QHB19" s="8"/>
      <c r="QHC19" s="8"/>
      <c r="QHD19" s="8"/>
      <c r="QHE19" s="8"/>
      <c r="QHF19" s="8"/>
      <c r="QHG19" s="8"/>
      <c r="QHH19" s="8"/>
      <c r="QHI19" s="8"/>
      <c r="QHJ19" s="8"/>
      <c r="QHK19" s="8"/>
      <c r="QHL19" s="8"/>
      <c r="QHM19" s="8"/>
      <c r="QHN19" s="8"/>
      <c r="QHO19" s="8"/>
      <c r="QHP19" s="8"/>
      <c r="QHQ19" s="8"/>
      <c r="QHR19" s="8"/>
      <c r="QHS19" s="8"/>
      <c r="QHT19" s="8"/>
      <c r="QHU19" s="8"/>
      <c r="QHV19" s="8"/>
      <c r="QHW19" s="8"/>
      <c r="QHX19" s="8"/>
      <c r="QHY19" s="8"/>
      <c r="QHZ19" s="8"/>
      <c r="QIA19" s="8"/>
      <c r="QIB19" s="8"/>
      <c r="QIC19" s="8"/>
      <c r="QID19" s="8"/>
      <c r="QIE19" s="8"/>
      <c r="QIF19" s="8"/>
      <c r="QIG19" s="8"/>
      <c r="QIH19" s="8"/>
      <c r="QII19" s="8"/>
      <c r="QIJ19" s="8"/>
      <c r="QIK19" s="8"/>
      <c r="QIL19" s="8"/>
      <c r="QIM19" s="8"/>
      <c r="QIN19" s="8"/>
      <c r="QIO19" s="8"/>
      <c r="QIP19" s="8"/>
      <c r="QIQ19" s="8"/>
      <c r="QIR19" s="8"/>
      <c r="QIS19" s="8"/>
      <c r="QIT19" s="8"/>
      <c r="QIU19" s="8"/>
      <c r="QIV19" s="8"/>
      <c r="QIW19" s="8"/>
      <c r="QIX19" s="8"/>
      <c r="QIY19" s="8"/>
      <c r="QIZ19" s="8"/>
      <c r="QJA19" s="8"/>
      <c r="QJB19" s="8"/>
      <c r="QJC19" s="8"/>
      <c r="QJD19" s="8"/>
      <c r="QJE19" s="8"/>
      <c r="QJF19" s="8"/>
      <c r="QJG19" s="8"/>
      <c r="QJH19" s="8"/>
      <c r="QJI19" s="8"/>
      <c r="QJJ19" s="8"/>
      <c r="QJK19" s="8"/>
      <c r="QJL19" s="8"/>
      <c r="QJM19" s="8"/>
      <c r="QJN19" s="8"/>
      <c r="QJO19" s="8"/>
      <c r="QJP19" s="8"/>
      <c r="QJQ19" s="8"/>
      <c r="QJR19" s="8"/>
      <c r="QJS19" s="8"/>
      <c r="QJT19" s="8"/>
      <c r="QJU19" s="8"/>
      <c r="QJV19" s="8"/>
      <c r="QJW19" s="8"/>
      <c r="QJX19" s="8"/>
      <c r="QJY19" s="8"/>
      <c r="QJZ19" s="8"/>
      <c r="QKA19" s="8"/>
      <c r="QKB19" s="8"/>
      <c r="QKC19" s="8"/>
      <c r="QKD19" s="8"/>
      <c r="QKE19" s="8"/>
      <c r="QKF19" s="8"/>
      <c r="QKG19" s="8"/>
      <c r="QKH19" s="8"/>
      <c r="QKI19" s="8"/>
      <c r="QKJ19" s="8"/>
      <c r="QKK19" s="8"/>
      <c r="QKL19" s="8"/>
      <c r="QKM19" s="8"/>
      <c r="QKN19" s="8"/>
      <c r="QKO19" s="8"/>
      <c r="QKP19" s="8"/>
      <c r="QKQ19" s="8"/>
      <c r="QKR19" s="8"/>
      <c r="QKS19" s="8"/>
      <c r="QKT19" s="8"/>
      <c r="QKU19" s="8"/>
      <c r="QKV19" s="8"/>
      <c r="QKW19" s="8"/>
      <c r="QKX19" s="8"/>
      <c r="QKY19" s="8"/>
      <c r="QKZ19" s="8"/>
      <c r="QLA19" s="8"/>
      <c r="QLB19" s="8"/>
      <c r="QLC19" s="8"/>
      <c r="QLD19" s="8"/>
      <c r="QLE19" s="8"/>
      <c r="QLF19" s="8"/>
      <c r="QLG19" s="8"/>
      <c r="QLH19" s="8"/>
      <c r="QLI19" s="8"/>
      <c r="QLJ19" s="8"/>
      <c r="QLK19" s="8"/>
      <c r="QLL19" s="8"/>
      <c r="QLM19" s="8"/>
      <c r="QLN19" s="8"/>
      <c r="QLO19" s="8"/>
      <c r="QLP19" s="8"/>
      <c r="QLQ19" s="8"/>
      <c r="QLR19" s="8"/>
      <c r="QLS19" s="8"/>
      <c r="QLT19" s="8"/>
      <c r="QLU19" s="8"/>
      <c r="QLV19" s="8"/>
      <c r="QLW19" s="8"/>
      <c r="QLX19" s="8"/>
      <c r="QLY19" s="8"/>
      <c r="QLZ19" s="8"/>
      <c r="QMA19" s="8"/>
      <c r="QMB19" s="8"/>
      <c r="QMC19" s="8"/>
      <c r="QMD19" s="8"/>
      <c r="QME19" s="8"/>
      <c r="QMF19" s="8"/>
      <c r="QMG19" s="8"/>
      <c r="QMH19" s="8"/>
      <c r="QMI19" s="8"/>
      <c r="QMJ19" s="8"/>
      <c r="QMK19" s="8"/>
      <c r="QML19" s="8"/>
      <c r="QMM19" s="8"/>
      <c r="QMN19" s="8"/>
      <c r="QMO19" s="8"/>
      <c r="QMP19" s="8"/>
      <c r="QMQ19" s="8"/>
      <c r="QMR19" s="8"/>
      <c r="QMS19" s="8"/>
      <c r="QMT19" s="8"/>
      <c r="QMU19" s="8"/>
      <c r="QMV19" s="8"/>
      <c r="QMW19" s="8"/>
      <c r="QMX19" s="8"/>
      <c r="QMY19" s="8"/>
      <c r="QMZ19" s="8"/>
      <c r="QNA19" s="8"/>
      <c r="QNB19" s="8"/>
      <c r="QNC19" s="8"/>
      <c r="QND19" s="8"/>
      <c r="QNE19" s="8"/>
      <c r="QNF19" s="8"/>
      <c r="QNG19" s="8"/>
      <c r="QNH19" s="8"/>
      <c r="QNI19" s="8"/>
      <c r="QNJ19" s="8"/>
      <c r="QNK19" s="8"/>
      <c r="QNL19" s="8"/>
      <c r="QNM19" s="8"/>
      <c r="QNN19" s="8"/>
      <c r="QNO19" s="8"/>
      <c r="QNP19" s="8"/>
      <c r="QNQ19" s="8"/>
      <c r="QNR19" s="8"/>
      <c r="QNS19" s="8"/>
      <c r="QNT19" s="8"/>
      <c r="QNU19" s="8"/>
      <c r="QNV19" s="8"/>
      <c r="QNW19" s="8"/>
      <c r="QNX19" s="8"/>
      <c r="QNY19" s="8"/>
      <c r="QNZ19" s="8"/>
      <c r="QOA19" s="8"/>
      <c r="QOB19" s="8"/>
      <c r="QOC19" s="8"/>
      <c r="QOD19" s="8"/>
      <c r="QOE19" s="8"/>
      <c r="QOF19" s="8"/>
      <c r="QOG19" s="8"/>
      <c r="QOH19" s="8"/>
      <c r="QOI19" s="8"/>
      <c r="QOJ19" s="8"/>
      <c r="QOK19" s="8"/>
      <c r="QOL19" s="8"/>
      <c r="QOM19" s="8"/>
      <c r="QON19" s="8"/>
      <c r="QOO19" s="8"/>
      <c r="QOP19" s="8"/>
      <c r="QOQ19" s="8"/>
      <c r="QOR19" s="8"/>
      <c r="QOS19" s="8"/>
      <c r="QOT19" s="8"/>
      <c r="QOU19" s="8"/>
      <c r="QOV19" s="8"/>
      <c r="QOW19" s="8"/>
      <c r="QOX19" s="8"/>
      <c r="QOY19" s="8"/>
      <c r="QOZ19" s="8"/>
      <c r="QPA19" s="8"/>
      <c r="QPB19" s="8"/>
      <c r="QPC19" s="8"/>
      <c r="QPD19" s="8"/>
      <c r="QPE19" s="8"/>
      <c r="QPF19" s="8"/>
      <c r="QPG19" s="8"/>
      <c r="QPH19" s="8"/>
      <c r="QPI19" s="8"/>
      <c r="QPJ19" s="8"/>
      <c r="QPK19" s="8"/>
      <c r="QPL19" s="8"/>
      <c r="QPM19" s="8"/>
      <c r="QPN19" s="8"/>
      <c r="QPO19" s="8"/>
      <c r="QPP19" s="8"/>
      <c r="QPQ19" s="8"/>
      <c r="QPR19" s="8"/>
      <c r="QPS19" s="8"/>
      <c r="QPT19" s="8"/>
      <c r="QPU19" s="8"/>
      <c r="QPV19" s="8"/>
      <c r="QPW19" s="8"/>
      <c r="QPX19" s="8"/>
      <c r="QPY19" s="8"/>
      <c r="QPZ19" s="8"/>
      <c r="QQA19" s="8"/>
      <c r="QQB19" s="8"/>
      <c r="QQC19" s="8"/>
      <c r="QQD19" s="8"/>
      <c r="QQE19" s="8"/>
      <c r="QQF19" s="8"/>
      <c r="QQG19" s="8"/>
      <c r="QQH19" s="8"/>
      <c r="QQI19" s="8"/>
      <c r="QQJ19" s="8"/>
      <c r="QQK19" s="8"/>
      <c r="QQL19" s="8"/>
      <c r="QQM19" s="8"/>
      <c r="QQN19" s="8"/>
      <c r="QQO19" s="8"/>
      <c r="QQP19" s="8"/>
      <c r="QQQ19" s="8"/>
      <c r="QQR19" s="8"/>
      <c r="QQS19" s="8"/>
      <c r="QQT19" s="8"/>
      <c r="QQU19" s="8"/>
      <c r="QQV19" s="8"/>
      <c r="QQW19" s="8"/>
      <c r="QQX19" s="8"/>
      <c r="QQY19" s="8"/>
      <c r="QQZ19" s="8"/>
      <c r="QRA19" s="8"/>
      <c r="QRB19" s="8"/>
      <c r="QRC19" s="8"/>
      <c r="QRD19" s="8"/>
      <c r="QRE19" s="8"/>
      <c r="QRF19" s="8"/>
      <c r="QRG19" s="8"/>
      <c r="QRH19" s="8"/>
      <c r="QRI19" s="8"/>
      <c r="QRJ19" s="8"/>
      <c r="QRK19" s="8"/>
      <c r="QRL19" s="8"/>
      <c r="QRM19" s="8"/>
      <c r="QRN19" s="8"/>
      <c r="QRO19" s="8"/>
      <c r="QRP19" s="8"/>
      <c r="QRQ19" s="8"/>
      <c r="QRR19" s="8"/>
      <c r="QRS19" s="8"/>
      <c r="QRT19" s="8"/>
      <c r="QRU19" s="8"/>
      <c r="QRV19" s="8"/>
      <c r="QRW19" s="8"/>
      <c r="QRX19" s="8"/>
      <c r="QRY19" s="8"/>
      <c r="QRZ19" s="8"/>
      <c r="QSA19" s="8"/>
      <c r="QSB19" s="8"/>
      <c r="QSC19" s="8"/>
      <c r="QSD19" s="8"/>
      <c r="QSE19" s="8"/>
      <c r="QSF19" s="8"/>
      <c r="QSG19" s="8"/>
      <c r="QSH19" s="8"/>
      <c r="QSI19" s="8"/>
      <c r="QSJ19" s="8"/>
      <c r="QSK19" s="8"/>
      <c r="QSL19" s="8"/>
      <c r="QSM19" s="8"/>
      <c r="QSN19" s="8"/>
      <c r="QSO19" s="8"/>
      <c r="QSP19" s="8"/>
      <c r="QSQ19" s="8"/>
      <c r="QSR19" s="8"/>
      <c r="QSS19" s="8"/>
      <c r="QST19" s="8"/>
      <c r="QSU19" s="8"/>
      <c r="QSV19" s="8"/>
      <c r="QSW19" s="8"/>
      <c r="QSX19" s="8"/>
      <c r="QSY19" s="8"/>
      <c r="QSZ19" s="8"/>
      <c r="QTA19" s="8"/>
      <c r="QTB19" s="8"/>
      <c r="QTC19" s="8"/>
      <c r="QTD19" s="8"/>
      <c r="QTE19" s="8"/>
      <c r="QTF19" s="8"/>
      <c r="QTG19" s="8"/>
      <c r="QTH19" s="8"/>
      <c r="QTI19" s="8"/>
      <c r="QTJ19" s="8"/>
      <c r="QTK19" s="8"/>
      <c r="QTL19" s="8"/>
      <c r="QTM19" s="8"/>
      <c r="QTN19" s="8"/>
      <c r="QTO19" s="8"/>
      <c r="QTP19" s="8"/>
      <c r="QTQ19" s="8"/>
      <c r="QTR19" s="8"/>
      <c r="QTS19" s="8"/>
      <c r="QTT19" s="8"/>
      <c r="QTU19" s="8"/>
      <c r="QTV19" s="8"/>
      <c r="QTW19" s="8"/>
      <c r="QTX19" s="8"/>
      <c r="QTY19" s="8"/>
      <c r="QTZ19" s="8"/>
      <c r="QUA19" s="8"/>
      <c r="QUB19" s="8"/>
      <c r="QUC19" s="8"/>
      <c r="QUD19" s="8"/>
      <c r="QUE19" s="8"/>
      <c r="QUF19" s="8"/>
      <c r="QUG19" s="8"/>
      <c r="QUH19" s="8"/>
      <c r="QUI19" s="8"/>
      <c r="QUJ19" s="8"/>
      <c r="QUK19" s="8"/>
      <c r="QUL19" s="8"/>
      <c r="QUM19" s="8"/>
      <c r="QUN19" s="8"/>
      <c r="QUO19" s="8"/>
      <c r="QUP19" s="8"/>
      <c r="QUQ19" s="8"/>
      <c r="QUR19" s="8"/>
      <c r="QUS19" s="8"/>
      <c r="QUT19" s="8"/>
      <c r="QUU19" s="8"/>
      <c r="QUV19" s="8"/>
      <c r="QUW19" s="8"/>
      <c r="QUX19" s="8"/>
      <c r="QUY19" s="8"/>
      <c r="QUZ19" s="8"/>
      <c r="QVA19" s="8"/>
      <c r="QVB19" s="8"/>
      <c r="QVC19" s="8"/>
      <c r="QVD19" s="8"/>
      <c r="QVE19" s="8"/>
      <c r="QVF19" s="8"/>
      <c r="QVG19" s="8"/>
      <c r="QVH19" s="8"/>
      <c r="QVI19" s="8"/>
      <c r="QVJ19" s="8"/>
      <c r="QVK19" s="8"/>
      <c r="QVL19" s="8"/>
      <c r="QVM19" s="8"/>
      <c r="QVN19" s="8"/>
      <c r="QVO19" s="8"/>
      <c r="QVP19" s="8"/>
      <c r="QVQ19" s="8"/>
      <c r="QVR19" s="8"/>
      <c r="QVS19" s="8"/>
      <c r="QVT19" s="8"/>
      <c r="QVU19" s="8"/>
      <c r="QVV19" s="8"/>
      <c r="QVW19" s="8"/>
      <c r="QVX19" s="8"/>
      <c r="QVY19" s="8"/>
      <c r="QVZ19" s="8"/>
      <c r="QWA19" s="8"/>
      <c r="QWB19" s="8"/>
      <c r="QWC19" s="8"/>
      <c r="QWD19" s="8"/>
      <c r="QWE19" s="8"/>
      <c r="QWF19" s="8"/>
      <c r="QWG19" s="8"/>
      <c r="QWH19" s="8"/>
      <c r="QWI19" s="8"/>
      <c r="QWJ19" s="8"/>
      <c r="QWK19" s="8"/>
      <c r="QWL19" s="8"/>
      <c r="QWM19" s="8"/>
      <c r="QWN19" s="8"/>
      <c r="QWO19" s="8"/>
      <c r="QWP19" s="8"/>
      <c r="QWQ19" s="8"/>
      <c r="QWR19" s="8"/>
      <c r="QWS19" s="8"/>
      <c r="QWT19" s="8"/>
      <c r="QWU19" s="8"/>
      <c r="QWV19" s="8"/>
      <c r="QWW19" s="8"/>
      <c r="QWX19" s="8"/>
      <c r="QWY19" s="8"/>
      <c r="QWZ19" s="8"/>
      <c r="QXA19" s="8"/>
      <c r="QXB19" s="8"/>
      <c r="QXC19" s="8"/>
      <c r="QXD19" s="8"/>
      <c r="QXE19" s="8"/>
      <c r="QXF19" s="8"/>
      <c r="QXG19" s="8"/>
      <c r="QXH19" s="8"/>
      <c r="QXI19" s="8"/>
      <c r="QXJ19" s="8"/>
      <c r="QXK19" s="8"/>
      <c r="QXL19" s="8"/>
      <c r="QXM19" s="8"/>
      <c r="QXN19" s="8"/>
      <c r="QXO19" s="8"/>
      <c r="QXP19" s="8"/>
      <c r="QXQ19" s="8"/>
      <c r="QXR19" s="8"/>
      <c r="QXS19" s="8"/>
      <c r="QXT19" s="8"/>
      <c r="QXU19" s="8"/>
      <c r="QXV19" s="8"/>
      <c r="QXW19" s="8"/>
      <c r="QXX19" s="8"/>
      <c r="QXY19" s="8"/>
      <c r="QXZ19" s="8"/>
      <c r="QYA19" s="8"/>
      <c r="QYB19" s="8"/>
      <c r="QYC19" s="8"/>
      <c r="QYD19" s="8"/>
      <c r="QYE19" s="8"/>
      <c r="QYF19" s="8"/>
      <c r="QYG19" s="8"/>
      <c r="QYH19" s="8"/>
      <c r="QYI19" s="8"/>
      <c r="QYJ19" s="8"/>
      <c r="QYK19" s="8"/>
      <c r="QYL19" s="8"/>
      <c r="QYM19" s="8"/>
      <c r="QYN19" s="8"/>
      <c r="QYO19" s="8"/>
      <c r="QYP19" s="8"/>
      <c r="QYQ19" s="8"/>
      <c r="QYR19" s="8"/>
      <c r="QYS19" s="8"/>
      <c r="QYT19" s="8"/>
      <c r="QYU19" s="8"/>
      <c r="QYV19" s="8"/>
      <c r="QYW19" s="8"/>
      <c r="QYX19" s="8"/>
      <c r="QYY19" s="8"/>
      <c r="QYZ19" s="8"/>
      <c r="QZA19" s="8"/>
      <c r="QZB19" s="8"/>
      <c r="QZC19" s="8"/>
      <c r="QZD19" s="8"/>
      <c r="QZE19" s="8"/>
      <c r="QZF19" s="8"/>
      <c r="QZG19" s="8"/>
      <c r="QZH19" s="8"/>
      <c r="QZI19" s="8"/>
      <c r="QZJ19" s="8"/>
      <c r="QZK19" s="8"/>
      <c r="QZL19" s="8"/>
      <c r="QZM19" s="8"/>
      <c r="QZN19" s="8"/>
      <c r="QZO19" s="8"/>
      <c r="QZP19" s="8"/>
      <c r="QZQ19" s="8"/>
      <c r="QZR19" s="8"/>
      <c r="QZS19" s="8"/>
      <c r="QZT19" s="8"/>
      <c r="QZU19" s="8"/>
      <c r="QZV19" s="8"/>
      <c r="QZW19" s="8"/>
      <c r="QZX19" s="8"/>
      <c r="QZY19" s="8"/>
      <c r="QZZ19" s="8"/>
      <c r="RAA19" s="8"/>
      <c r="RAB19" s="8"/>
      <c r="RAC19" s="8"/>
      <c r="RAD19" s="8"/>
      <c r="RAE19" s="8"/>
      <c r="RAF19" s="8"/>
      <c r="RAG19" s="8"/>
      <c r="RAH19" s="8"/>
      <c r="RAI19" s="8"/>
      <c r="RAJ19" s="8"/>
      <c r="RAK19" s="8"/>
      <c r="RAL19" s="8"/>
      <c r="RAM19" s="8"/>
      <c r="RAN19" s="8"/>
      <c r="RAO19" s="8"/>
      <c r="RAP19" s="8"/>
      <c r="RAQ19" s="8"/>
      <c r="RAR19" s="8"/>
      <c r="RAS19" s="8"/>
      <c r="RAT19" s="8"/>
      <c r="RAU19" s="8"/>
      <c r="RAV19" s="8"/>
      <c r="RAW19" s="8"/>
      <c r="RAX19" s="8"/>
      <c r="RAY19" s="8"/>
      <c r="RAZ19" s="8"/>
      <c r="RBA19" s="8"/>
      <c r="RBB19" s="8"/>
      <c r="RBC19" s="8"/>
      <c r="RBD19" s="8"/>
      <c r="RBE19" s="8"/>
      <c r="RBF19" s="8"/>
      <c r="RBG19" s="8"/>
      <c r="RBH19" s="8"/>
      <c r="RBI19" s="8"/>
      <c r="RBJ19" s="8"/>
      <c r="RBK19" s="8"/>
      <c r="RBL19" s="8"/>
      <c r="RBM19" s="8"/>
      <c r="RBN19" s="8"/>
      <c r="RBO19" s="8"/>
      <c r="RBP19" s="8"/>
      <c r="RBQ19" s="8"/>
      <c r="RBR19" s="8"/>
      <c r="RBS19" s="8"/>
      <c r="RBT19" s="8"/>
      <c r="RBU19" s="8"/>
      <c r="RBV19" s="8"/>
      <c r="RBW19" s="8"/>
      <c r="RBX19" s="8"/>
      <c r="RBY19" s="8"/>
      <c r="RBZ19" s="8"/>
      <c r="RCA19" s="8"/>
      <c r="RCB19" s="8"/>
      <c r="RCC19" s="8"/>
      <c r="RCD19" s="8"/>
      <c r="RCE19" s="8"/>
      <c r="RCF19" s="8"/>
      <c r="RCG19" s="8"/>
      <c r="RCH19" s="8"/>
      <c r="RCI19" s="8"/>
      <c r="RCJ19" s="8"/>
      <c r="RCK19" s="8"/>
      <c r="RCL19" s="8"/>
      <c r="RCM19" s="8"/>
      <c r="RCN19" s="8"/>
      <c r="RCO19" s="8"/>
      <c r="RCP19" s="8"/>
      <c r="RCQ19" s="8"/>
      <c r="RCR19" s="8"/>
      <c r="RCS19" s="8"/>
      <c r="RCT19" s="8"/>
      <c r="RCU19" s="8"/>
      <c r="RCV19" s="8"/>
      <c r="RCW19" s="8"/>
      <c r="RCX19" s="8"/>
      <c r="RCY19" s="8"/>
      <c r="RCZ19" s="8"/>
      <c r="RDA19" s="8"/>
      <c r="RDB19" s="8"/>
      <c r="RDC19" s="8"/>
      <c r="RDD19" s="8"/>
      <c r="RDE19" s="8"/>
      <c r="RDF19" s="8"/>
      <c r="RDG19" s="8"/>
      <c r="RDH19" s="8"/>
      <c r="RDI19" s="8"/>
      <c r="RDJ19" s="8"/>
      <c r="RDK19" s="8"/>
      <c r="RDL19" s="8"/>
      <c r="RDM19" s="8"/>
      <c r="RDN19" s="8"/>
      <c r="RDO19" s="8"/>
      <c r="RDP19" s="8"/>
      <c r="RDQ19" s="8"/>
      <c r="RDR19" s="8"/>
      <c r="RDS19" s="8"/>
      <c r="RDT19" s="8"/>
      <c r="RDU19" s="8"/>
      <c r="RDV19" s="8"/>
      <c r="RDW19" s="8"/>
      <c r="RDX19" s="8"/>
      <c r="RDY19" s="8"/>
      <c r="RDZ19" s="8"/>
      <c r="REA19" s="8"/>
      <c r="REB19" s="8"/>
      <c r="REC19" s="8"/>
      <c r="RED19" s="8"/>
      <c r="REE19" s="8"/>
      <c r="REF19" s="8"/>
      <c r="REG19" s="8"/>
      <c r="REH19" s="8"/>
      <c r="REI19" s="8"/>
      <c r="REJ19" s="8"/>
      <c r="REK19" s="8"/>
      <c r="REL19" s="8"/>
      <c r="REM19" s="8"/>
      <c r="REN19" s="8"/>
      <c r="REO19" s="8"/>
      <c r="REP19" s="8"/>
      <c r="REQ19" s="8"/>
      <c r="RER19" s="8"/>
      <c r="RES19" s="8"/>
      <c r="RET19" s="8"/>
      <c r="REU19" s="8"/>
      <c r="REV19" s="8"/>
      <c r="REW19" s="8"/>
      <c r="REX19" s="8"/>
      <c r="REY19" s="8"/>
      <c r="REZ19" s="8"/>
      <c r="RFA19" s="8"/>
      <c r="RFB19" s="8"/>
      <c r="RFC19" s="8"/>
      <c r="RFD19" s="8"/>
      <c r="RFE19" s="8"/>
      <c r="RFF19" s="8"/>
      <c r="RFG19" s="8"/>
      <c r="RFH19" s="8"/>
      <c r="RFI19" s="8"/>
      <c r="RFJ19" s="8"/>
      <c r="RFK19" s="8"/>
      <c r="RFL19" s="8"/>
      <c r="RFM19" s="8"/>
      <c r="RFN19" s="8"/>
      <c r="RFO19" s="8"/>
      <c r="RFP19" s="8"/>
      <c r="RFQ19" s="8"/>
      <c r="RFR19" s="8"/>
      <c r="RFS19" s="8"/>
      <c r="RFT19" s="8"/>
      <c r="RFU19" s="8"/>
      <c r="RFV19" s="8"/>
      <c r="RFW19" s="8"/>
      <c r="RFX19" s="8"/>
      <c r="RFY19" s="8"/>
      <c r="RFZ19" s="8"/>
      <c r="RGA19" s="8"/>
      <c r="RGB19" s="8"/>
      <c r="RGC19" s="8"/>
      <c r="RGD19" s="8"/>
      <c r="RGE19" s="8"/>
      <c r="RGF19" s="8"/>
      <c r="RGG19" s="8"/>
      <c r="RGH19" s="8"/>
      <c r="RGI19" s="8"/>
      <c r="RGJ19" s="8"/>
      <c r="RGK19" s="8"/>
      <c r="RGL19" s="8"/>
      <c r="RGM19" s="8"/>
      <c r="RGN19" s="8"/>
      <c r="RGO19" s="8"/>
      <c r="RGP19" s="8"/>
      <c r="RGQ19" s="8"/>
      <c r="RGR19" s="8"/>
      <c r="RGS19" s="8"/>
      <c r="RGT19" s="8"/>
      <c r="RGU19" s="8"/>
      <c r="RGV19" s="8"/>
      <c r="RGW19" s="8"/>
      <c r="RGX19" s="8"/>
      <c r="RGY19" s="8"/>
      <c r="RGZ19" s="8"/>
      <c r="RHA19" s="8"/>
      <c r="RHB19" s="8"/>
      <c r="RHC19" s="8"/>
      <c r="RHD19" s="8"/>
      <c r="RHE19" s="8"/>
      <c r="RHF19" s="8"/>
      <c r="RHG19" s="8"/>
      <c r="RHH19" s="8"/>
      <c r="RHI19" s="8"/>
      <c r="RHJ19" s="8"/>
      <c r="RHK19" s="8"/>
      <c r="RHL19" s="8"/>
      <c r="RHM19" s="8"/>
      <c r="RHN19" s="8"/>
      <c r="RHO19" s="8"/>
      <c r="RHP19" s="8"/>
      <c r="RHQ19" s="8"/>
      <c r="RHR19" s="8"/>
      <c r="RHS19" s="8"/>
      <c r="RHT19" s="8"/>
      <c r="RHU19" s="8"/>
      <c r="RHV19" s="8"/>
      <c r="RHW19" s="8"/>
      <c r="RHX19" s="8"/>
      <c r="RHY19" s="8"/>
      <c r="RHZ19" s="8"/>
      <c r="RIA19" s="8"/>
      <c r="RIB19" s="8"/>
      <c r="RIC19" s="8"/>
      <c r="RID19" s="8"/>
      <c r="RIE19" s="8"/>
      <c r="RIF19" s="8"/>
      <c r="RIG19" s="8"/>
      <c r="RIH19" s="8"/>
      <c r="RII19" s="8"/>
      <c r="RIJ19" s="8"/>
      <c r="RIK19" s="8"/>
      <c r="RIL19" s="8"/>
      <c r="RIM19" s="8"/>
      <c r="RIN19" s="8"/>
      <c r="RIO19" s="8"/>
      <c r="RIP19" s="8"/>
      <c r="RIQ19" s="8"/>
      <c r="RIR19" s="8"/>
      <c r="RIS19" s="8"/>
      <c r="RIT19" s="8"/>
      <c r="RIU19" s="8"/>
      <c r="RIV19" s="8"/>
      <c r="RIW19" s="8"/>
      <c r="RIX19" s="8"/>
      <c r="RIY19" s="8"/>
      <c r="RIZ19" s="8"/>
      <c r="RJA19" s="8"/>
      <c r="RJB19" s="8"/>
      <c r="RJC19" s="8"/>
      <c r="RJD19" s="8"/>
      <c r="RJE19" s="8"/>
      <c r="RJF19" s="8"/>
      <c r="RJG19" s="8"/>
      <c r="RJH19" s="8"/>
      <c r="RJI19" s="8"/>
      <c r="RJJ19" s="8"/>
      <c r="RJK19" s="8"/>
      <c r="RJL19" s="8"/>
      <c r="RJM19" s="8"/>
      <c r="RJN19" s="8"/>
      <c r="RJO19" s="8"/>
      <c r="RJP19" s="8"/>
      <c r="RJQ19" s="8"/>
      <c r="RJR19" s="8"/>
      <c r="RJS19" s="8"/>
      <c r="RJT19" s="8"/>
      <c r="RJU19" s="8"/>
      <c r="RJV19" s="8"/>
      <c r="RJW19" s="8"/>
      <c r="RJX19" s="8"/>
      <c r="RJY19" s="8"/>
      <c r="RJZ19" s="8"/>
      <c r="RKA19" s="8"/>
      <c r="RKB19" s="8"/>
      <c r="RKC19" s="8"/>
      <c r="RKD19" s="8"/>
      <c r="RKE19" s="8"/>
      <c r="RKF19" s="8"/>
      <c r="RKG19" s="8"/>
      <c r="RKH19" s="8"/>
      <c r="RKI19" s="8"/>
      <c r="RKJ19" s="8"/>
      <c r="RKK19" s="8"/>
      <c r="RKL19" s="8"/>
      <c r="RKM19" s="8"/>
      <c r="RKN19" s="8"/>
      <c r="RKO19" s="8"/>
      <c r="RKP19" s="8"/>
      <c r="RKQ19" s="8"/>
      <c r="RKR19" s="8"/>
      <c r="RKS19" s="8"/>
      <c r="RKT19" s="8"/>
      <c r="RKU19" s="8"/>
      <c r="RKV19" s="8"/>
      <c r="RKW19" s="8"/>
      <c r="RKX19" s="8"/>
      <c r="RKY19" s="8"/>
      <c r="RKZ19" s="8"/>
      <c r="RLA19" s="8"/>
      <c r="RLB19" s="8"/>
      <c r="RLC19" s="8"/>
      <c r="RLD19" s="8"/>
      <c r="RLE19" s="8"/>
      <c r="RLF19" s="8"/>
      <c r="RLG19" s="8"/>
      <c r="RLH19" s="8"/>
      <c r="RLI19" s="8"/>
      <c r="RLJ19" s="8"/>
      <c r="RLK19" s="8"/>
      <c r="RLL19" s="8"/>
      <c r="RLM19" s="8"/>
      <c r="RLN19" s="8"/>
      <c r="RLO19" s="8"/>
      <c r="RLP19" s="8"/>
      <c r="RLQ19" s="8"/>
      <c r="RLR19" s="8"/>
      <c r="RLS19" s="8"/>
      <c r="RLT19" s="8"/>
      <c r="RLU19" s="8"/>
      <c r="RLV19" s="8"/>
      <c r="RLW19" s="8"/>
      <c r="RLX19" s="8"/>
      <c r="RLY19" s="8"/>
      <c r="RLZ19" s="8"/>
      <c r="RMA19" s="8"/>
      <c r="RMB19" s="8"/>
      <c r="RMC19" s="8"/>
      <c r="RMD19" s="8"/>
      <c r="RME19" s="8"/>
      <c r="RMF19" s="8"/>
      <c r="RMG19" s="8"/>
      <c r="RMH19" s="8"/>
      <c r="RMI19" s="8"/>
      <c r="RMJ19" s="8"/>
      <c r="RMK19" s="8"/>
      <c r="RML19" s="8"/>
      <c r="RMM19" s="8"/>
      <c r="RMN19" s="8"/>
      <c r="RMO19" s="8"/>
      <c r="RMP19" s="8"/>
      <c r="RMQ19" s="8"/>
      <c r="RMR19" s="8"/>
      <c r="RMS19" s="8"/>
      <c r="RMT19" s="8"/>
      <c r="RMU19" s="8"/>
      <c r="RMV19" s="8"/>
      <c r="RMW19" s="8"/>
      <c r="RMX19" s="8"/>
      <c r="RMY19" s="8"/>
      <c r="RMZ19" s="8"/>
      <c r="RNA19" s="8"/>
      <c r="RNB19" s="8"/>
      <c r="RNC19" s="8"/>
      <c r="RND19" s="8"/>
      <c r="RNE19" s="8"/>
      <c r="RNF19" s="8"/>
      <c r="RNG19" s="8"/>
      <c r="RNH19" s="8"/>
      <c r="RNI19" s="8"/>
      <c r="RNJ19" s="8"/>
      <c r="RNK19" s="8"/>
      <c r="RNL19" s="8"/>
      <c r="RNM19" s="8"/>
      <c r="RNN19" s="8"/>
      <c r="RNO19" s="8"/>
      <c r="RNP19" s="8"/>
      <c r="RNQ19" s="8"/>
      <c r="RNR19" s="8"/>
      <c r="RNS19" s="8"/>
      <c r="RNT19" s="8"/>
      <c r="RNU19" s="8"/>
      <c r="RNV19" s="8"/>
      <c r="RNW19" s="8"/>
      <c r="RNX19" s="8"/>
      <c r="RNY19" s="8"/>
      <c r="RNZ19" s="8"/>
      <c r="ROA19" s="8"/>
      <c r="ROB19" s="8"/>
      <c r="ROC19" s="8"/>
      <c r="ROD19" s="8"/>
      <c r="ROE19" s="8"/>
      <c r="ROF19" s="8"/>
      <c r="ROG19" s="8"/>
      <c r="ROH19" s="8"/>
      <c r="ROI19" s="8"/>
      <c r="ROJ19" s="8"/>
      <c r="ROK19" s="8"/>
      <c r="ROL19" s="8"/>
      <c r="ROM19" s="8"/>
      <c r="RON19" s="8"/>
      <c r="ROO19" s="8"/>
      <c r="ROP19" s="8"/>
      <c r="ROQ19" s="8"/>
      <c r="ROR19" s="8"/>
      <c r="ROS19" s="8"/>
      <c r="ROT19" s="8"/>
      <c r="ROU19" s="8"/>
      <c r="ROV19" s="8"/>
      <c r="ROW19" s="8"/>
      <c r="ROX19" s="8"/>
      <c r="ROY19" s="8"/>
      <c r="ROZ19" s="8"/>
      <c r="RPA19" s="8"/>
      <c r="RPB19" s="8"/>
      <c r="RPC19" s="8"/>
      <c r="RPD19" s="8"/>
      <c r="RPE19" s="8"/>
      <c r="RPF19" s="8"/>
      <c r="RPG19" s="8"/>
      <c r="RPH19" s="8"/>
      <c r="RPI19" s="8"/>
      <c r="RPJ19" s="8"/>
      <c r="RPK19" s="8"/>
      <c r="RPL19" s="8"/>
      <c r="RPM19" s="8"/>
      <c r="RPN19" s="8"/>
      <c r="RPO19" s="8"/>
      <c r="RPP19" s="8"/>
      <c r="RPQ19" s="8"/>
      <c r="RPR19" s="8"/>
      <c r="RPS19" s="8"/>
      <c r="RPT19" s="8"/>
      <c r="RPU19" s="8"/>
      <c r="RPV19" s="8"/>
      <c r="RPW19" s="8"/>
      <c r="RPX19" s="8"/>
      <c r="RPY19" s="8"/>
      <c r="RPZ19" s="8"/>
      <c r="RQA19" s="8"/>
      <c r="RQB19" s="8"/>
      <c r="RQC19" s="8"/>
      <c r="RQD19" s="8"/>
      <c r="RQE19" s="8"/>
      <c r="RQF19" s="8"/>
      <c r="RQG19" s="8"/>
      <c r="RQH19" s="8"/>
      <c r="RQI19" s="8"/>
      <c r="RQJ19" s="8"/>
      <c r="RQK19" s="8"/>
      <c r="RQL19" s="8"/>
      <c r="RQM19" s="8"/>
      <c r="RQN19" s="8"/>
      <c r="RQO19" s="8"/>
      <c r="RQP19" s="8"/>
      <c r="RQQ19" s="8"/>
      <c r="RQR19" s="8"/>
      <c r="RQS19" s="8"/>
      <c r="RQT19" s="8"/>
      <c r="RQU19" s="8"/>
      <c r="RQV19" s="8"/>
      <c r="RQW19" s="8"/>
      <c r="RQX19" s="8"/>
      <c r="RQY19" s="8"/>
      <c r="RQZ19" s="8"/>
      <c r="RRA19" s="8"/>
      <c r="RRB19" s="8"/>
      <c r="RRC19" s="8"/>
      <c r="RRD19" s="8"/>
      <c r="RRE19" s="8"/>
      <c r="RRF19" s="8"/>
      <c r="RRG19" s="8"/>
      <c r="RRH19" s="8"/>
      <c r="RRI19" s="8"/>
      <c r="RRJ19" s="8"/>
      <c r="RRK19" s="8"/>
      <c r="RRL19" s="8"/>
      <c r="RRM19" s="8"/>
      <c r="RRN19" s="8"/>
      <c r="RRO19" s="8"/>
      <c r="RRP19" s="8"/>
      <c r="RRQ19" s="8"/>
      <c r="RRR19" s="8"/>
      <c r="RRS19" s="8"/>
      <c r="RRT19" s="8"/>
      <c r="RRU19" s="8"/>
      <c r="RRV19" s="8"/>
      <c r="RRW19" s="8"/>
      <c r="RRX19" s="8"/>
      <c r="RRY19" s="8"/>
      <c r="RRZ19" s="8"/>
      <c r="RSA19" s="8"/>
      <c r="RSB19" s="8"/>
      <c r="RSC19" s="8"/>
      <c r="RSD19" s="8"/>
      <c r="RSE19" s="8"/>
      <c r="RSF19" s="8"/>
      <c r="RSG19" s="8"/>
      <c r="RSH19" s="8"/>
      <c r="RSI19" s="8"/>
      <c r="RSJ19" s="8"/>
      <c r="RSK19" s="8"/>
      <c r="RSL19" s="8"/>
      <c r="RSM19" s="8"/>
      <c r="RSN19" s="8"/>
      <c r="RSO19" s="8"/>
      <c r="RSP19" s="8"/>
      <c r="RSQ19" s="8"/>
      <c r="RSR19" s="8"/>
      <c r="RSS19" s="8"/>
      <c r="RST19" s="8"/>
      <c r="RSU19" s="8"/>
      <c r="RSV19" s="8"/>
      <c r="RSW19" s="8"/>
      <c r="RSX19" s="8"/>
      <c r="RSY19" s="8"/>
      <c r="RSZ19" s="8"/>
      <c r="RTA19" s="8"/>
      <c r="RTB19" s="8"/>
      <c r="RTC19" s="8"/>
      <c r="RTD19" s="8"/>
      <c r="RTE19" s="8"/>
      <c r="RTF19" s="8"/>
      <c r="RTG19" s="8"/>
      <c r="RTH19" s="8"/>
      <c r="RTI19" s="8"/>
      <c r="RTJ19" s="8"/>
      <c r="RTK19" s="8"/>
      <c r="RTL19" s="8"/>
      <c r="RTM19" s="8"/>
      <c r="RTN19" s="8"/>
      <c r="RTO19" s="8"/>
      <c r="RTP19" s="8"/>
      <c r="RTQ19" s="8"/>
      <c r="RTR19" s="8"/>
      <c r="RTS19" s="8"/>
      <c r="RTT19" s="8"/>
      <c r="RTU19" s="8"/>
      <c r="RTV19" s="8"/>
      <c r="RTW19" s="8"/>
      <c r="RTX19" s="8"/>
      <c r="RTY19" s="8"/>
      <c r="RTZ19" s="8"/>
      <c r="RUA19" s="8"/>
      <c r="RUB19" s="8"/>
      <c r="RUC19" s="8"/>
      <c r="RUD19" s="8"/>
      <c r="RUE19" s="8"/>
      <c r="RUF19" s="8"/>
      <c r="RUG19" s="8"/>
      <c r="RUH19" s="8"/>
      <c r="RUI19" s="8"/>
      <c r="RUJ19" s="8"/>
      <c r="RUK19" s="8"/>
      <c r="RUL19" s="8"/>
      <c r="RUM19" s="8"/>
      <c r="RUN19" s="8"/>
      <c r="RUO19" s="8"/>
      <c r="RUP19" s="8"/>
      <c r="RUQ19" s="8"/>
      <c r="RUR19" s="8"/>
      <c r="RUS19" s="8"/>
      <c r="RUT19" s="8"/>
      <c r="RUU19" s="8"/>
      <c r="RUV19" s="8"/>
      <c r="RUW19" s="8"/>
      <c r="RUX19" s="8"/>
      <c r="RUY19" s="8"/>
      <c r="RUZ19" s="8"/>
      <c r="RVA19" s="8"/>
      <c r="RVB19" s="8"/>
      <c r="RVC19" s="8"/>
      <c r="RVD19" s="8"/>
      <c r="RVE19" s="8"/>
      <c r="RVF19" s="8"/>
      <c r="RVG19" s="8"/>
      <c r="RVH19" s="8"/>
      <c r="RVI19" s="8"/>
      <c r="RVJ19" s="8"/>
      <c r="RVK19" s="8"/>
      <c r="RVL19" s="8"/>
      <c r="RVM19" s="8"/>
      <c r="RVN19" s="8"/>
      <c r="RVO19" s="8"/>
      <c r="RVP19" s="8"/>
      <c r="RVQ19" s="8"/>
      <c r="RVR19" s="8"/>
      <c r="RVS19" s="8"/>
      <c r="RVT19" s="8"/>
      <c r="RVU19" s="8"/>
      <c r="RVV19" s="8"/>
      <c r="RVW19" s="8"/>
      <c r="RVX19" s="8"/>
      <c r="RVY19" s="8"/>
      <c r="RVZ19" s="8"/>
      <c r="RWA19" s="8"/>
      <c r="RWB19" s="8"/>
      <c r="RWC19" s="8"/>
      <c r="RWD19" s="8"/>
      <c r="RWE19" s="8"/>
      <c r="RWF19" s="8"/>
      <c r="RWG19" s="8"/>
      <c r="RWH19" s="8"/>
      <c r="RWI19" s="8"/>
      <c r="RWJ19" s="8"/>
      <c r="RWK19" s="8"/>
      <c r="RWL19" s="8"/>
      <c r="RWM19" s="8"/>
      <c r="RWN19" s="8"/>
      <c r="RWO19" s="8"/>
      <c r="RWP19" s="8"/>
      <c r="RWQ19" s="8"/>
      <c r="RWR19" s="8"/>
      <c r="RWS19" s="8"/>
      <c r="RWT19" s="8"/>
      <c r="RWU19" s="8"/>
      <c r="RWV19" s="8"/>
      <c r="RWW19" s="8"/>
      <c r="RWX19" s="8"/>
      <c r="RWY19" s="8"/>
      <c r="RWZ19" s="8"/>
      <c r="RXA19" s="8"/>
      <c r="RXB19" s="8"/>
      <c r="RXC19" s="8"/>
      <c r="RXD19" s="8"/>
      <c r="RXE19" s="8"/>
      <c r="RXF19" s="8"/>
      <c r="RXG19" s="8"/>
      <c r="RXH19" s="8"/>
      <c r="RXI19" s="8"/>
      <c r="RXJ19" s="8"/>
      <c r="RXK19" s="8"/>
      <c r="RXL19" s="8"/>
      <c r="RXM19" s="8"/>
      <c r="RXN19" s="8"/>
      <c r="RXO19" s="8"/>
      <c r="RXP19" s="8"/>
      <c r="RXQ19" s="8"/>
      <c r="RXR19" s="8"/>
      <c r="RXS19" s="8"/>
      <c r="RXT19" s="8"/>
      <c r="RXU19" s="8"/>
      <c r="RXV19" s="8"/>
      <c r="RXW19" s="8"/>
      <c r="RXX19" s="8"/>
      <c r="RXY19" s="8"/>
      <c r="RXZ19" s="8"/>
      <c r="RYA19" s="8"/>
      <c r="RYB19" s="8"/>
      <c r="RYC19" s="8"/>
      <c r="RYD19" s="8"/>
      <c r="RYE19" s="8"/>
      <c r="RYF19" s="8"/>
      <c r="RYG19" s="8"/>
      <c r="RYH19" s="8"/>
      <c r="RYI19" s="8"/>
      <c r="RYJ19" s="8"/>
      <c r="RYK19" s="8"/>
      <c r="RYL19" s="8"/>
      <c r="RYM19" s="8"/>
      <c r="RYN19" s="8"/>
      <c r="RYO19" s="8"/>
      <c r="RYP19" s="8"/>
      <c r="RYQ19" s="8"/>
      <c r="RYR19" s="8"/>
      <c r="RYS19" s="8"/>
      <c r="RYT19" s="8"/>
      <c r="RYU19" s="8"/>
      <c r="RYV19" s="8"/>
      <c r="RYW19" s="8"/>
      <c r="RYX19" s="8"/>
      <c r="RYY19" s="8"/>
      <c r="RYZ19" s="8"/>
      <c r="RZA19" s="8"/>
      <c r="RZB19" s="8"/>
      <c r="RZC19" s="8"/>
      <c r="RZD19" s="8"/>
      <c r="RZE19" s="8"/>
      <c r="RZF19" s="8"/>
      <c r="RZG19" s="8"/>
      <c r="RZH19" s="8"/>
      <c r="RZI19" s="8"/>
      <c r="RZJ19" s="8"/>
      <c r="RZK19" s="8"/>
      <c r="RZL19" s="8"/>
      <c r="RZM19" s="8"/>
      <c r="RZN19" s="8"/>
      <c r="RZO19" s="8"/>
      <c r="RZP19" s="8"/>
      <c r="RZQ19" s="8"/>
      <c r="RZR19" s="8"/>
      <c r="RZS19" s="8"/>
      <c r="RZT19" s="8"/>
      <c r="RZU19" s="8"/>
      <c r="RZV19" s="8"/>
      <c r="RZW19" s="8"/>
      <c r="RZX19" s="8"/>
      <c r="RZY19" s="8"/>
      <c r="RZZ19" s="8"/>
      <c r="SAA19" s="8"/>
      <c r="SAB19" s="8"/>
      <c r="SAC19" s="8"/>
      <c r="SAD19" s="8"/>
      <c r="SAE19" s="8"/>
      <c r="SAF19" s="8"/>
      <c r="SAG19" s="8"/>
      <c r="SAH19" s="8"/>
      <c r="SAI19" s="8"/>
      <c r="SAJ19" s="8"/>
      <c r="SAK19" s="8"/>
      <c r="SAL19" s="8"/>
      <c r="SAM19" s="8"/>
      <c r="SAN19" s="8"/>
      <c r="SAO19" s="8"/>
      <c r="SAP19" s="8"/>
      <c r="SAQ19" s="8"/>
      <c r="SAR19" s="8"/>
      <c r="SAS19" s="8"/>
      <c r="SAT19" s="8"/>
      <c r="SAU19" s="8"/>
      <c r="SAV19" s="8"/>
      <c r="SAW19" s="8"/>
      <c r="SAX19" s="8"/>
      <c r="SAY19" s="8"/>
      <c r="SAZ19" s="8"/>
      <c r="SBA19" s="8"/>
      <c r="SBB19" s="8"/>
      <c r="SBC19" s="8"/>
      <c r="SBD19" s="8"/>
      <c r="SBE19" s="8"/>
      <c r="SBF19" s="8"/>
      <c r="SBG19" s="8"/>
      <c r="SBH19" s="8"/>
      <c r="SBI19" s="8"/>
      <c r="SBJ19" s="8"/>
      <c r="SBK19" s="8"/>
      <c r="SBL19" s="8"/>
      <c r="SBM19" s="8"/>
      <c r="SBN19" s="8"/>
      <c r="SBO19" s="8"/>
      <c r="SBP19" s="8"/>
      <c r="SBQ19" s="8"/>
      <c r="SBR19" s="8"/>
      <c r="SBS19" s="8"/>
      <c r="SBT19" s="8"/>
      <c r="SBU19" s="8"/>
      <c r="SBV19" s="8"/>
      <c r="SBW19" s="8"/>
      <c r="SBX19" s="8"/>
      <c r="SBY19" s="8"/>
      <c r="SBZ19" s="8"/>
      <c r="SCA19" s="8"/>
      <c r="SCB19" s="8"/>
      <c r="SCC19" s="8"/>
      <c r="SCD19" s="8"/>
      <c r="SCE19" s="8"/>
      <c r="SCF19" s="8"/>
      <c r="SCG19" s="8"/>
      <c r="SCH19" s="8"/>
      <c r="SCI19" s="8"/>
      <c r="SCJ19" s="8"/>
      <c r="SCK19" s="8"/>
      <c r="SCL19" s="8"/>
      <c r="SCM19" s="8"/>
      <c r="SCN19" s="8"/>
      <c r="SCO19" s="8"/>
      <c r="SCP19" s="8"/>
      <c r="SCQ19" s="8"/>
      <c r="SCR19" s="8"/>
      <c r="SCS19" s="8"/>
      <c r="SCT19" s="8"/>
      <c r="SCU19" s="8"/>
      <c r="SCV19" s="8"/>
      <c r="SCW19" s="8"/>
      <c r="SCX19" s="8"/>
      <c r="SCY19" s="8"/>
      <c r="SCZ19" s="8"/>
      <c r="SDA19" s="8"/>
      <c r="SDB19" s="8"/>
      <c r="SDC19" s="8"/>
      <c r="SDD19" s="8"/>
      <c r="SDE19" s="8"/>
      <c r="SDF19" s="8"/>
      <c r="SDG19" s="8"/>
      <c r="SDH19" s="8"/>
      <c r="SDI19" s="8"/>
      <c r="SDJ19" s="8"/>
      <c r="SDK19" s="8"/>
      <c r="SDL19" s="8"/>
      <c r="SDM19" s="8"/>
      <c r="SDN19" s="8"/>
      <c r="SDO19" s="8"/>
      <c r="SDP19" s="8"/>
      <c r="SDQ19" s="8"/>
      <c r="SDR19" s="8"/>
      <c r="SDS19" s="8"/>
      <c r="SDT19" s="8"/>
      <c r="SDU19" s="8"/>
      <c r="SDV19" s="8"/>
      <c r="SDW19" s="8"/>
      <c r="SDX19" s="8"/>
      <c r="SDY19" s="8"/>
      <c r="SDZ19" s="8"/>
      <c r="SEA19" s="8"/>
      <c r="SEB19" s="8"/>
      <c r="SEC19" s="8"/>
      <c r="SED19" s="8"/>
      <c r="SEE19" s="8"/>
      <c r="SEF19" s="8"/>
      <c r="SEG19" s="8"/>
      <c r="SEH19" s="8"/>
      <c r="SEI19" s="8"/>
      <c r="SEJ19" s="8"/>
      <c r="SEK19" s="8"/>
      <c r="SEL19" s="8"/>
      <c r="SEM19" s="8"/>
      <c r="SEN19" s="8"/>
      <c r="SEO19" s="8"/>
      <c r="SEP19" s="8"/>
      <c r="SEQ19" s="8"/>
      <c r="SER19" s="8"/>
      <c r="SES19" s="8"/>
      <c r="SET19" s="8"/>
      <c r="SEU19" s="8"/>
      <c r="SEV19" s="8"/>
      <c r="SEW19" s="8"/>
      <c r="SEX19" s="8"/>
      <c r="SEY19" s="8"/>
      <c r="SEZ19" s="8"/>
      <c r="SFA19" s="8"/>
      <c r="SFB19" s="8"/>
      <c r="SFC19" s="8"/>
      <c r="SFD19" s="8"/>
      <c r="SFE19" s="8"/>
      <c r="SFF19" s="8"/>
      <c r="SFG19" s="8"/>
      <c r="SFH19" s="8"/>
      <c r="SFI19" s="8"/>
      <c r="SFJ19" s="8"/>
      <c r="SFK19" s="8"/>
      <c r="SFL19" s="8"/>
      <c r="SFM19" s="8"/>
      <c r="SFN19" s="8"/>
      <c r="SFO19" s="8"/>
      <c r="SFP19" s="8"/>
      <c r="SFQ19" s="8"/>
      <c r="SFR19" s="8"/>
      <c r="SFS19" s="8"/>
      <c r="SFT19" s="8"/>
      <c r="SFU19" s="8"/>
      <c r="SFV19" s="8"/>
      <c r="SFW19" s="8"/>
      <c r="SFX19" s="8"/>
      <c r="SFY19" s="8"/>
      <c r="SFZ19" s="8"/>
      <c r="SGA19" s="8"/>
      <c r="SGB19" s="8"/>
      <c r="SGC19" s="8"/>
      <c r="SGD19" s="8"/>
      <c r="SGE19" s="8"/>
      <c r="SGF19" s="8"/>
      <c r="SGG19" s="8"/>
      <c r="SGH19" s="8"/>
      <c r="SGI19" s="8"/>
      <c r="SGJ19" s="8"/>
      <c r="SGK19" s="8"/>
      <c r="SGL19" s="8"/>
      <c r="SGM19" s="8"/>
      <c r="SGN19" s="8"/>
      <c r="SGO19" s="8"/>
      <c r="SGP19" s="8"/>
      <c r="SGQ19" s="8"/>
      <c r="SGR19" s="8"/>
      <c r="SGS19" s="8"/>
      <c r="SGT19" s="8"/>
      <c r="SGU19" s="8"/>
      <c r="SGV19" s="8"/>
      <c r="SGW19" s="8"/>
      <c r="SGX19" s="8"/>
      <c r="SGY19" s="8"/>
      <c r="SGZ19" s="8"/>
      <c r="SHA19" s="8"/>
      <c r="SHB19" s="8"/>
      <c r="SHC19" s="8"/>
      <c r="SHD19" s="8"/>
      <c r="SHE19" s="8"/>
      <c r="SHF19" s="8"/>
      <c r="SHG19" s="8"/>
      <c r="SHH19" s="8"/>
      <c r="SHI19" s="8"/>
      <c r="SHJ19" s="8"/>
      <c r="SHK19" s="8"/>
      <c r="SHL19" s="8"/>
      <c r="SHM19" s="8"/>
      <c r="SHN19" s="8"/>
      <c r="SHO19" s="8"/>
      <c r="SHP19" s="8"/>
      <c r="SHQ19" s="8"/>
      <c r="SHR19" s="8"/>
      <c r="SHS19" s="8"/>
      <c r="SHT19" s="8"/>
      <c r="SHU19" s="8"/>
      <c r="SHV19" s="8"/>
      <c r="SHW19" s="8"/>
      <c r="SHX19" s="8"/>
      <c r="SHY19" s="8"/>
      <c r="SHZ19" s="8"/>
      <c r="SIA19" s="8"/>
      <c r="SIB19" s="8"/>
      <c r="SIC19" s="8"/>
      <c r="SID19" s="8"/>
      <c r="SIE19" s="8"/>
      <c r="SIF19" s="8"/>
      <c r="SIG19" s="8"/>
      <c r="SIH19" s="8"/>
      <c r="SII19" s="8"/>
      <c r="SIJ19" s="8"/>
      <c r="SIK19" s="8"/>
      <c r="SIL19" s="8"/>
      <c r="SIM19" s="8"/>
      <c r="SIN19" s="8"/>
      <c r="SIO19" s="8"/>
      <c r="SIP19" s="8"/>
      <c r="SIQ19" s="8"/>
      <c r="SIR19" s="8"/>
      <c r="SIS19" s="8"/>
      <c r="SIT19" s="8"/>
      <c r="SIU19" s="8"/>
      <c r="SIV19" s="8"/>
      <c r="SIW19" s="8"/>
      <c r="SIX19" s="8"/>
      <c r="SIY19" s="8"/>
      <c r="SIZ19" s="8"/>
      <c r="SJA19" s="8"/>
      <c r="SJB19" s="8"/>
      <c r="SJC19" s="8"/>
      <c r="SJD19" s="8"/>
      <c r="SJE19" s="8"/>
      <c r="SJF19" s="8"/>
      <c r="SJG19" s="8"/>
      <c r="SJH19" s="8"/>
      <c r="SJI19" s="8"/>
      <c r="SJJ19" s="8"/>
      <c r="SJK19" s="8"/>
      <c r="SJL19" s="8"/>
      <c r="SJM19" s="8"/>
      <c r="SJN19" s="8"/>
      <c r="SJO19" s="8"/>
      <c r="SJP19" s="8"/>
      <c r="SJQ19" s="8"/>
      <c r="SJR19" s="8"/>
      <c r="SJS19" s="8"/>
      <c r="SJT19" s="8"/>
      <c r="SJU19" s="8"/>
      <c r="SJV19" s="8"/>
      <c r="SJW19" s="8"/>
      <c r="SJX19" s="8"/>
      <c r="SJY19" s="8"/>
      <c r="SJZ19" s="8"/>
      <c r="SKA19" s="8"/>
      <c r="SKB19" s="8"/>
      <c r="SKC19" s="8"/>
      <c r="SKD19" s="8"/>
      <c r="SKE19" s="8"/>
      <c r="SKF19" s="8"/>
      <c r="SKG19" s="8"/>
      <c r="SKH19" s="8"/>
      <c r="SKI19" s="8"/>
      <c r="SKJ19" s="8"/>
      <c r="SKK19" s="8"/>
      <c r="SKL19" s="8"/>
      <c r="SKM19" s="8"/>
      <c r="SKN19" s="8"/>
      <c r="SKO19" s="8"/>
      <c r="SKP19" s="8"/>
      <c r="SKQ19" s="8"/>
      <c r="SKR19" s="8"/>
      <c r="SKS19" s="8"/>
      <c r="SKT19" s="8"/>
      <c r="SKU19" s="8"/>
      <c r="SKV19" s="8"/>
      <c r="SKW19" s="8"/>
      <c r="SKX19" s="8"/>
      <c r="SKY19" s="8"/>
      <c r="SKZ19" s="8"/>
      <c r="SLA19" s="8"/>
      <c r="SLB19" s="8"/>
      <c r="SLC19" s="8"/>
      <c r="SLD19" s="8"/>
      <c r="SLE19" s="8"/>
      <c r="SLF19" s="8"/>
      <c r="SLG19" s="8"/>
      <c r="SLH19" s="8"/>
      <c r="SLI19" s="8"/>
      <c r="SLJ19" s="8"/>
      <c r="SLK19" s="8"/>
      <c r="SLL19" s="8"/>
      <c r="SLM19" s="8"/>
      <c r="SLN19" s="8"/>
      <c r="SLO19" s="8"/>
      <c r="SLP19" s="8"/>
      <c r="SLQ19" s="8"/>
      <c r="SLR19" s="8"/>
      <c r="SLS19" s="8"/>
      <c r="SLT19" s="8"/>
      <c r="SLU19" s="8"/>
      <c r="SLV19" s="8"/>
      <c r="SLW19" s="8"/>
      <c r="SLX19" s="8"/>
      <c r="SLY19" s="8"/>
      <c r="SLZ19" s="8"/>
      <c r="SMA19" s="8"/>
      <c r="SMB19" s="8"/>
      <c r="SMC19" s="8"/>
      <c r="SMD19" s="8"/>
      <c r="SME19" s="8"/>
      <c r="SMF19" s="8"/>
      <c r="SMG19" s="8"/>
      <c r="SMH19" s="8"/>
      <c r="SMI19" s="8"/>
      <c r="SMJ19" s="8"/>
      <c r="SMK19" s="8"/>
      <c r="SML19" s="8"/>
      <c r="SMM19" s="8"/>
      <c r="SMN19" s="8"/>
      <c r="SMO19" s="8"/>
      <c r="SMP19" s="8"/>
      <c r="SMQ19" s="8"/>
      <c r="SMR19" s="8"/>
      <c r="SMS19" s="8"/>
      <c r="SMT19" s="8"/>
      <c r="SMU19" s="8"/>
      <c r="SMV19" s="8"/>
      <c r="SMW19" s="8"/>
      <c r="SMX19" s="8"/>
      <c r="SMY19" s="8"/>
      <c r="SMZ19" s="8"/>
      <c r="SNA19" s="8"/>
      <c r="SNB19" s="8"/>
      <c r="SNC19" s="8"/>
      <c r="SND19" s="8"/>
      <c r="SNE19" s="8"/>
      <c r="SNF19" s="8"/>
      <c r="SNG19" s="8"/>
      <c r="SNH19" s="8"/>
      <c r="SNI19" s="8"/>
      <c r="SNJ19" s="8"/>
      <c r="SNK19" s="8"/>
      <c r="SNL19" s="8"/>
      <c r="SNM19" s="8"/>
      <c r="SNN19" s="8"/>
      <c r="SNO19" s="8"/>
      <c r="SNP19" s="8"/>
      <c r="SNQ19" s="8"/>
      <c r="SNR19" s="8"/>
      <c r="SNS19" s="8"/>
      <c r="SNT19" s="8"/>
      <c r="SNU19" s="8"/>
      <c r="SNV19" s="8"/>
      <c r="SNW19" s="8"/>
      <c r="SNX19" s="8"/>
      <c r="SNY19" s="8"/>
      <c r="SNZ19" s="8"/>
      <c r="SOA19" s="8"/>
      <c r="SOB19" s="8"/>
      <c r="SOC19" s="8"/>
      <c r="SOD19" s="8"/>
      <c r="SOE19" s="8"/>
      <c r="SOF19" s="8"/>
      <c r="SOG19" s="8"/>
      <c r="SOH19" s="8"/>
      <c r="SOI19" s="8"/>
      <c r="SOJ19" s="8"/>
      <c r="SOK19" s="8"/>
      <c r="SOL19" s="8"/>
      <c r="SOM19" s="8"/>
      <c r="SON19" s="8"/>
      <c r="SOO19" s="8"/>
      <c r="SOP19" s="8"/>
      <c r="SOQ19" s="8"/>
      <c r="SOR19" s="8"/>
      <c r="SOS19" s="8"/>
      <c r="SOT19" s="8"/>
      <c r="SOU19" s="8"/>
      <c r="SOV19" s="8"/>
      <c r="SOW19" s="8"/>
      <c r="SOX19" s="8"/>
      <c r="SOY19" s="8"/>
      <c r="SOZ19" s="8"/>
      <c r="SPA19" s="8"/>
      <c r="SPB19" s="8"/>
      <c r="SPC19" s="8"/>
      <c r="SPD19" s="8"/>
      <c r="SPE19" s="8"/>
      <c r="SPF19" s="8"/>
      <c r="SPG19" s="8"/>
      <c r="SPH19" s="8"/>
      <c r="SPI19" s="8"/>
      <c r="SPJ19" s="8"/>
      <c r="SPK19" s="8"/>
      <c r="SPL19" s="8"/>
      <c r="SPM19" s="8"/>
      <c r="SPN19" s="8"/>
      <c r="SPO19" s="8"/>
      <c r="SPP19" s="8"/>
      <c r="SPQ19" s="8"/>
      <c r="SPR19" s="8"/>
      <c r="SPS19" s="8"/>
      <c r="SPT19" s="8"/>
      <c r="SPU19" s="8"/>
      <c r="SPV19" s="8"/>
      <c r="SPW19" s="8"/>
      <c r="SPX19" s="8"/>
      <c r="SPY19" s="8"/>
      <c r="SPZ19" s="8"/>
      <c r="SQA19" s="8"/>
      <c r="SQB19" s="8"/>
      <c r="SQC19" s="8"/>
      <c r="SQD19" s="8"/>
      <c r="SQE19" s="8"/>
      <c r="SQF19" s="8"/>
      <c r="SQG19" s="8"/>
      <c r="SQH19" s="8"/>
      <c r="SQI19" s="8"/>
      <c r="SQJ19" s="8"/>
      <c r="SQK19" s="8"/>
      <c r="SQL19" s="8"/>
      <c r="SQM19" s="8"/>
      <c r="SQN19" s="8"/>
      <c r="SQO19" s="8"/>
      <c r="SQP19" s="8"/>
      <c r="SQQ19" s="8"/>
      <c r="SQR19" s="8"/>
      <c r="SQS19" s="8"/>
      <c r="SQT19" s="8"/>
      <c r="SQU19" s="8"/>
      <c r="SQV19" s="8"/>
      <c r="SQW19" s="8"/>
      <c r="SQX19" s="8"/>
      <c r="SQY19" s="8"/>
      <c r="SQZ19" s="8"/>
      <c r="SRA19" s="8"/>
      <c r="SRB19" s="8"/>
      <c r="SRC19" s="8"/>
      <c r="SRD19" s="8"/>
      <c r="SRE19" s="8"/>
      <c r="SRF19" s="8"/>
      <c r="SRG19" s="8"/>
      <c r="SRH19" s="8"/>
      <c r="SRI19" s="8"/>
      <c r="SRJ19" s="8"/>
      <c r="SRK19" s="8"/>
      <c r="SRL19" s="8"/>
      <c r="SRM19" s="8"/>
      <c r="SRN19" s="8"/>
      <c r="SRO19" s="8"/>
      <c r="SRP19" s="8"/>
      <c r="SRQ19" s="8"/>
      <c r="SRR19" s="8"/>
      <c r="SRS19" s="8"/>
      <c r="SRT19" s="8"/>
      <c r="SRU19" s="8"/>
      <c r="SRV19" s="8"/>
      <c r="SRW19" s="8"/>
      <c r="SRX19" s="8"/>
      <c r="SRY19" s="8"/>
      <c r="SRZ19" s="8"/>
      <c r="SSA19" s="8"/>
      <c r="SSB19" s="8"/>
      <c r="SSC19" s="8"/>
      <c r="SSD19" s="8"/>
      <c r="SSE19" s="8"/>
      <c r="SSF19" s="8"/>
      <c r="SSG19" s="8"/>
      <c r="SSH19" s="8"/>
      <c r="SSI19" s="8"/>
      <c r="SSJ19" s="8"/>
      <c r="SSK19" s="8"/>
      <c r="SSL19" s="8"/>
      <c r="SSM19" s="8"/>
      <c r="SSN19" s="8"/>
      <c r="SSO19" s="8"/>
      <c r="SSP19" s="8"/>
      <c r="SSQ19" s="8"/>
      <c r="SSR19" s="8"/>
      <c r="SSS19" s="8"/>
      <c r="SST19" s="8"/>
      <c r="SSU19" s="8"/>
      <c r="SSV19" s="8"/>
      <c r="SSW19" s="8"/>
      <c r="SSX19" s="8"/>
      <c r="SSY19" s="8"/>
      <c r="SSZ19" s="8"/>
      <c r="STA19" s="8"/>
      <c r="STB19" s="8"/>
      <c r="STC19" s="8"/>
      <c r="STD19" s="8"/>
      <c r="STE19" s="8"/>
      <c r="STF19" s="8"/>
      <c r="STG19" s="8"/>
      <c r="STH19" s="8"/>
      <c r="STI19" s="8"/>
      <c r="STJ19" s="8"/>
      <c r="STK19" s="8"/>
      <c r="STL19" s="8"/>
      <c r="STM19" s="8"/>
      <c r="STN19" s="8"/>
      <c r="STO19" s="8"/>
      <c r="STP19" s="8"/>
      <c r="STQ19" s="8"/>
      <c r="STR19" s="8"/>
      <c r="STS19" s="8"/>
      <c r="STT19" s="8"/>
      <c r="STU19" s="8"/>
      <c r="STV19" s="8"/>
      <c r="STW19" s="8"/>
      <c r="STX19" s="8"/>
      <c r="STY19" s="8"/>
      <c r="STZ19" s="8"/>
      <c r="SUA19" s="8"/>
      <c r="SUB19" s="8"/>
      <c r="SUC19" s="8"/>
      <c r="SUD19" s="8"/>
      <c r="SUE19" s="8"/>
      <c r="SUF19" s="8"/>
      <c r="SUG19" s="8"/>
      <c r="SUH19" s="8"/>
      <c r="SUI19" s="8"/>
      <c r="SUJ19" s="8"/>
      <c r="SUK19" s="8"/>
      <c r="SUL19" s="8"/>
      <c r="SUM19" s="8"/>
      <c r="SUN19" s="8"/>
      <c r="SUO19" s="8"/>
      <c r="SUP19" s="8"/>
      <c r="SUQ19" s="8"/>
      <c r="SUR19" s="8"/>
      <c r="SUS19" s="8"/>
      <c r="SUT19" s="8"/>
      <c r="SUU19" s="8"/>
      <c r="SUV19" s="8"/>
      <c r="SUW19" s="8"/>
      <c r="SUX19" s="8"/>
      <c r="SUY19" s="8"/>
      <c r="SUZ19" s="8"/>
      <c r="SVA19" s="8"/>
      <c r="SVB19" s="8"/>
      <c r="SVC19" s="8"/>
      <c r="SVD19" s="8"/>
      <c r="SVE19" s="8"/>
      <c r="SVF19" s="8"/>
      <c r="SVG19" s="8"/>
      <c r="SVH19" s="8"/>
      <c r="SVI19" s="8"/>
      <c r="SVJ19" s="8"/>
      <c r="SVK19" s="8"/>
      <c r="SVL19" s="8"/>
      <c r="SVM19" s="8"/>
      <c r="SVN19" s="8"/>
      <c r="SVO19" s="8"/>
      <c r="SVP19" s="8"/>
      <c r="SVQ19" s="8"/>
      <c r="SVR19" s="8"/>
      <c r="SVS19" s="8"/>
      <c r="SVT19" s="8"/>
      <c r="SVU19" s="8"/>
      <c r="SVV19" s="8"/>
      <c r="SVW19" s="8"/>
      <c r="SVX19" s="8"/>
      <c r="SVY19" s="8"/>
      <c r="SVZ19" s="8"/>
      <c r="SWA19" s="8"/>
      <c r="SWB19" s="8"/>
      <c r="SWC19" s="8"/>
      <c r="SWD19" s="8"/>
      <c r="SWE19" s="8"/>
      <c r="SWF19" s="8"/>
      <c r="SWG19" s="8"/>
      <c r="SWH19" s="8"/>
      <c r="SWI19" s="8"/>
      <c r="SWJ19" s="8"/>
      <c r="SWK19" s="8"/>
      <c r="SWL19" s="8"/>
      <c r="SWM19" s="8"/>
      <c r="SWN19" s="8"/>
      <c r="SWO19" s="8"/>
      <c r="SWP19" s="8"/>
      <c r="SWQ19" s="8"/>
      <c r="SWR19" s="8"/>
      <c r="SWS19" s="8"/>
      <c r="SWT19" s="8"/>
      <c r="SWU19" s="8"/>
      <c r="SWV19" s="8"/>
      <c r="SWW19" s="8"/>
      <c r="SWX19" s="8"/>
      <c r="SWY19" s="8"/>
      <c r="SWZ19" s="8"/>
      <c r="SXA19" s="8"/>
      <c r="SXB19" s="8"/>
      <c r="SXC19" s="8"/>
      <c r="SXD19" s="8"/>
      <c r="SXE19" s="8"/>
      <c r="SXF19" s="8"/>
      <c r="SXG19" s="8"/>
      <c r="SXH19" s="8"/>
      <c r="SXI19" s="8"/>
      <c r="SXJ19" s="8"/>
      <c r="SXK19" s="8"/>
      <c r="SXL19" s="8"/>
      <c r="SXM19" s="8"/>
      <c r="SXN19" s="8"/>
      <c r="SXO19" s="8"/>
      <c r="SXP19" s="8"/>
      <c r="SXQ19" s="8"/>
      <c r="SXR19" s="8"/>
      <c r="SXS19" s="8"/>
      <c r="SXT19" s="8"/>
      <c r="SXU19" s="8"/>
      <c r="SXV19" s="8"/>
      <c r="SXW19" s="8"/>
      <c r="SXX19" s="8"/>
      <c r="SXY19" s="8"/>
      <c r="SXZ19" s="8"/>
      <c r="SYA19" s="8"/>
      <c r="SYB19" s="8"/>
      <c r="SYC19" s="8"/>
      <c r="SYD19" s="8"/>
      <c r="SYE19" s="8"/>
      <c r="SYF19" s="8"/>
      <c r="SYG19" s="8"/>
      <c r="SYH19" s="8"/>
      <c r="SYI19" s="8"/>
      <c r="SYJ19" s="8"/>
      <c r="SYK19" s="8"/>
      <c r="SYL19" s="8"/>
      <c r="SYM19" s="8"/>
      <c r="SYN19" s="8"/>
      <c r="SYO19" s="8"/>
      <c r="SYP19" s="8"/>
      <c r="SYQ19" s="8"/>
      <c r="SYR19" s="8"/>
      <c r="SYS19" s="8"/>
      <c r="SYT19" s="8"/>
      <c r="SYU19" s="8"/>
      <c r="SYV19" s="8"/>
      <c r="SYW19" s="8"/>
      <c r="SYX19" s="8"/>
      <c r="SYY19" s="8"/>
      <c r="SYZ19" s="8"/>
      <c r="SZA19" s="8"/>
      <c r="SZB19" s="8"/>
      <c r="SZC19" s="8"/>
      <c r="SZD19" s="8"/>
      <c r="SZE19" s="8"/>
      <c r="SZF19" s="8"/>
      <c r="SZG19" s="8"/>
      <c r="SZH19" s="8"/>
      <c r="SZI19" s="8"/>
      <c r="SZJ19" s="8"/>
      <c r="SZK19" s="8"/>
      <c r="SZL19" s="8"/>
      <c r="SZM19" s="8"/>
      <c r="SZN19" s="8"/>
      <c r="SZO19" s="8"/>
      <c r="SZP19" s="8"/>
      <c r="SZQ19" s="8"/>
      <c r="SZR19" s="8"/>
      <c r="SZS19" s="8"/>
      <c r="SZT19" s="8"/>
      <c r="SZU19" s="8"/>
      <c r="SZV19" s="8"/>
      <c r="SZW19" s="8"/>
      <c r="SZX19" s="8"/>
      <c r="SZY19" s="8"/>
      <c r="SZZ19" s="8"/>
      <c r="TAA19" s="8"/>
      <c r="TAB19" s="8"/>
      <c r="TAC19" s="8"/>
      <c r="TAD19" s="8"/>
      <c r="TAE19" s="8"/>
      <c r="TAF19" s="8"/>
      <c r="TAG19" s="8"/>
      <c r="TAH19" s="8"/>
      <c r="TAI19" s="8"/>
      <c r="TAJ19" s="8"/>
      <c r="TAK19" s="8"/>
      <c r="TAL19" s="8"/>
      <c r="TAM19" s="8"/>
      <c r="TAN19" s="8"/>
      <c r="TAO19" s="8"/>
      <c r="TAP19" s="8"/>
      <c r="TAQ19" s="8"/>
      <c r="TAR19" s="8"/>
      <c r="TAS19" s="8"/>
      <c r="TAT19" s="8"/>
      <c r="TAU19" s="8"/>
      <c r="TAV19" s="8"/>
      <c r="TAW19" s="8"/>
      <c r="TAX19" s="8"/>
      <c r="TAY19" s="8"/>
      <c r="TAZ19" s="8"/>
      <c r="TBA19" s="8"/>
      <c r="TBB19" s="8"/>
      <c r="TBC19" s="8"/>
      <c r="TBD19" s="8"/>
      <c r="TBE19" s="8"/>
      <c r="TBF19" s="8"/>
      <c r="TBG19" s="8"/>
      <c r="TBH19" s="8"/>
      <c r="TBI19" s="8"/>
      <c r="TBJ19" s="8"/>
      <c r="TBK19" s="8"/>
      <c r="TBL19" s="8"/>
      <c r="TBM19" s="8"/>
      <c r="TBN19" s="8"/>
      <c r="TBO19" s="8"/>
      <c r="TBP19" s="8"/>
      <c r="TBQ19" s="8"/>
      <c r="TBR19" s="8"/>
      <c r="TBS19" s="8"/>
      <c r="TBT19" s="8"/>
      <c r="TBU19" s="8"/>
      <c r="TBV19" s="8"/>
      <c r="TBW19" s="8"/>
      <c r="TBX19" s="8"/>
      <c r="TBY19" s="8"/>
      <c r="TBZ19" s="8"/>
      <c r="TCA19" s="8"/>
      <c r="TCB19" s="8"/>
      <c r="TCC19" s="8"/>
      <c r="TCD19" s="8"/>
      <c r="TCE19" s="8"/>
      <c r="TCF19" s="8"/>
      <c r="TCG19" s="8"/>
      <c r="TCH19" s="8"/>
      <c r="TCI19" s="8"/>
      <c r="TCJ19" s="8"/>
      <c r="TCK19" s="8"/>
      <c r="TCL19" s="8"/>
      <c r="TCM19" s="8"/>
      <c r="TCN19" s="8"/>
      <c r="TCO19" s="8"/>
      <c r="TCP19" s="8"/>
      <c r="TCQ19" s="8"/>
      <c r="TCR19" s="8"/>
      <c r="TCS19" s="8"/>
      <c r="TCT19" s="8"/>
      <c r="TCU19" s="8"/>
      <c r="TCV19" s="8"/>
      <c r="TCW19" s="8"/>
      <c r="TCX19" s="8"/>
      <c r="TCY19" s="8"/>
      <c r="TCZ19" s="8"/>
      <c r="TDA19" s="8"/>
      <c r="TDB19" s="8"/>
      <c r="TDC19" s="8"/>
      <c r="TDD19" s="8"/>
      <c r="TDE19" s="8"/>
      <c r="TDF19" s="8"/>
      <c r="TDG19" s="8"/>
      <c r="TDH19" s="8"/>
      <c r="TDI19" s="8"/>
      <c r="TDJ19" s="8"/>
      <c r="TDK19" s="8"/>
      <c r="TDL19" s="8"/>
      <c r="TDM19" s="8"/>
      <c r="TDN19" s="8"/>
      <c r="TDO19" s="8"/>
      <c r="TDP19" s="8"/>
      <c r="TDQ19" s="8"/>
      <c r="TDR19" s="8"/>
      <c r="TDS19" s="8"/>
      <c r="TDT19" s="8"/>
      <c r="TDU19" s="8"/>
      <c r="TDV19" s="8"/>
      <c r="TDW19" s="8"/>
      <c r="TDX19" s="8"/>
      <c r="TDY19" s="8"/>
      <c r="TDZ19" s="8"/>
      <c r="TEA19" s="8"/>
      <c r="TEB19" s="8"/>
      <c r="TEC19" s="8"/>
      <c r="TED19" s="8"/>
      <c r="TEE19" s="8"/>
      <c r="TEF19" s="8"/>
      <c r="TEG19" s="8"/>
      <c r="TEH19" s="8"/>
      <c r="TEI19" s="8"/>
      <c r="TEJ19" s="8"/>
      <c r="TEK19" s="8"/>
      <c r="TEL19" s="8"/>
      <c r="TEM19" s="8"/>
      <c r="TEN19" s="8"/>
      <c r="TEO19" s="8"/>
      <c r="TEP19" s="8"/>
      <c r="TEQ19" s="8"/>
      <c r="TER19" s="8"/>
      <c r="TES19" s="8"/>
      <c r="TET19" s="8"/>
      <c r="TEU19" s="8"/>
      <c r="TEV19" s="8"/>
      <c r="TEW19" s="8"/>
      <c r="TEX19" s="8"/>
      <c r="TEY19" s="8"/>
      <c r="TEZ19" s="8"/>
      <c r="TFA19" s="8"/>
      <c r="TFB19" s="8"/>
      <c r="TFC19" s="8"/>
      <c r="TFD19" s="8"/>
      <c r="TFE19" s="8"/>
      <c r="TFF19" s="8"/>
      <c r="TFG19" s="8"/>
      <c r="TFH19" s="8"/>
      <c r="TFI19" s="8"/>
      <c r="TFJ19" s="8"/>
      <c r="TFK19" s="8"/>
      <c r="TFL19" s="8"/>
      <c r="TFM19" s="8"/>
      <c r="TFN19" s="8"/>
      <c r="TFO19" s="8"/>
      <c r="TFP19" s="8"/>
      <c r="TFQ19" s="8"/>
      <c r="TFR19" s="8"/>
      <c r="TFS19" s="8"/>
      <c r="TFT19" s="8"/>
      <c r="TFU19" s="8"/>
      <c r="TFV19" s="8"/>
      <c r="TFW19" s="8"/>
      <c r="TFX19" s="8"/>
      <c r="TFY19" s="8"/>
      <c r="TFZ19" s="8"/>
      <c r="TGA19" s="8"/>
      <c r="TGB19" s="8"/>
      <c r="TGC19" s="8"/>
      <c r="TGD19" s="8"/>
      <c r="TGE19" s="8"/>
      <c r="TGF19" s="8"/>
      <c r="TGG19" s="8"/>
      <c r="TGH19" s="8"/>
      <c r="TGI19" s="8"/>
      <c r="TGJ19" s="8"/>
      <c r="TGK19" s="8"/>
      <c r="TGL19" s="8"/>
      <c r="TGM19" s="8"/>
      <c r="TGN19" s="8"/>
      <c r="TGO19" s="8"/>
      <c r="TGP19" s="8"/>
      <c r="TGQ19" s="8"/>
      <c r="TGR19" s="8"/>
      <c r="TGS19" s="8"/>
      <c r="TGT19" s="8"/>
      <c r="TGU19" s="8"/>
      <c r="TGV19" s="8"/>
      <c r="TGW19" s="8"/>
      <c r="TGX19" s="8"/>
      <c r="TGY19" s="8"/>
      <c r="TGZ19" s="8"/>
      <c r="THA19" s="8"/>
      <c r="THB19" s="8"/>
      <c r="THC19" s="8"/>
      <c r="THD19" s="8"/>
      <c r="THE19" s="8"/>
      <c r="THF19" s="8"/>
      <c r="THG19" s="8"/>
      <c r="THH19" s="8"/>
      <c r="THI19" s="8"/>
      <c r="THJ19" s="8"/>
      <c r="THK19" s="8"/>
      <c r="THL19" s="8"/>
      <c r="THM19" s="8"/>
      <c r="THN19" s="8"/>
      <c r="THO19" s="8"/>
      <c r="THP19" s="8"/>
      <c r="THQ19" s="8"/>
      <c r="THR19" s="8"/>
      <c r="THS19" s="8"/>
      <c r="THT19" s="8"/>
      <c r="THU19" s="8"/>
      <c r="THV19" s="8"/>
      <c r="THW19" s="8"/>
      <c r="THX19" s="8"/>
      <c r="THY19" s="8"/>
      <c r="THZ19" s="8"/>
      <c r="TIA19" s="8"/>
      <c r="TIB19" s="8"/>
      <c r="TIC19" s="8"/>
      <c r="TID19" s="8"/>
      <c r="TIE19" s="8"/>
      <c r="TIF19" s="8"/>
      <c r="TIG19" s="8"/>
      <c r="TIH19" s="8"/>
      <c r="TII19" s="8"/>
      <c r="TIJ19" s="8"/>
      <c r="TIK19" s="8"/>
      <c r="TIL19" s="8"/>
      <c r="TIM19" s="8"/>
      <c r="TIN19" s="8"/>
      <c r="TIO19" s="8"/>
      <c r="TIP19" s="8"/>
      <c r="TIQ19" s="8"/>
      <c r="TIR19" s="8"/>
      <c r="TIS19" s="8"/>
      <c r="TIT19" s="8"/>
      <c r="TIU19" s="8"/>
      <c r="TIV19" s="8"/>
      <c r="TIW19" s="8"/>
      <c r="TIX19" s="8"/>
      <c r="TIY19" s="8"/>
      <c r="TIZ19" s="8"/>
      <c r="TJA19" s="8"/>
      <c r="TJB19" s="8"/>
      <c r="TJC19" s="8"/>
      <c r="TJD19" s="8"/>
      <c r="TJE19" s="8"/>
      <c r="TJF19" s="8"/>
      <c r="TJG19" s="8"/>
      <c r="TJH19" s="8"/>
      <c r="TJI19" s="8"/>
      <c r="TJJ19" s="8"/>
      <c r="TJK19" s="8"/>
      <c r="TJL19" s="8"/>
      <c r="TJM19" s="8"/>
      <c r="TJN19" s="8"/>
      <c r="TJO19" s="8"/>
      <c r="TJP19" s="8"/>
      <c r="TJQ19" s="8"/>
      <c r="TJR19" s="8"/>
      <c r="TJS19" s="8"/>
      <c r="TJT19" s="8"/>
      <c r="TJU19" s="8"/>
      <c r="TJV19" s="8"/>
      <c r="TJW19" s="8"/>
      <c r="TJX19" s="8"/>
      <c r="TJY19" s="8"/>
      <c r="TJZ19" s="8"/>
      <c r="TKA19" s="8"/>
      <c r="TKB19" s="8"/>
      <c r="TKC19" s="8"/>
      <c r="TKD19" s="8"/>
      <c r="TKE19" s="8"/>
      <c r="TKF19" s="8"/>
      <c r="TKG19" s="8"/>
      <c r="TKH19" s="8"/>
      <c r="TKI19" s="8"/>
      <c r="TKJ19" s="8"/>
      <c r="TKK19" s="8"/>
      <c r="TKL19" s="8"/>
      <c r="TKM19" s="8"/>
      <c r="TKN19" s="8"/>
      <c r="TKO19" s="8"/>
      <c r="TKP19" s="8"/>
      <c r="TKQ19" s="8"/>
      <c r="TKR19" s="8"/>
      <c r="TKS19" s="8"/>
      <c r="TKT19" s="8"/>
      <c r="TKU19" s="8"/>
      <c r="TKV19" s="8"/>
      <c r="TKW19" s="8"/>
      <c r="TKX19" s="8"/>
      <c r="TKY19" s="8"/>
      <c r="TKZ19" s="8"/>
      <c r="TLA19" s="8"/>
      <c r="TLB19" s="8"/>
      <c r="TLC19" s="8"/>
      <c r="TLD19" s="8"/>
      <c r="TLE19" s="8"/>
      <c r="TLF19" s="8"/>
      <c r="TLG19" s="8"/>
      <c r="TLH19" s="8"/>
      <c r="TLI19" s="8"/>
      <c r="TLJ19" s="8"/>
      <c r="TLK19" s="8"/>
      <c r="TLL19" s="8"/>
      <c r="TLM19" s="8"/>
      <c r="TLN19" s="8"/>
      <c r="TLO19" s="8"/>
      <c r="TLP19" s="8"/>
      <c r="TLQ19" s="8"/>
      <c r="TLR19" s="8"/>
      <c r="TLS19" s="8"/>
      <c r="TLT19" s="8"/>
      <c r="TLU19" s="8"/>
      <c r="TLV19" s="8"/>
      <c r="TLW19" s="8"/>
      <c r="TLX19" s="8"/>
      <c r="TLY19" s="8"/>
      <c r="TLZ19" s="8"/>
      <c r="TMA19" s="8"/>
      <c r="TMB19" s="8"/>
      <c r="TMC19" s="8"/>
      <c r="TMD19" s="8"/>
      <c r="TME19" s="8"/>
      <c r="TMF19" s="8"/>
      <c r="TMG19" s="8"/>
      <c r="TMH19" s="8"/>
      <c r="TMI19" s="8"/>
      <c r="TMJ19" s="8"/>
      <c r="TMK19" s="8"/>
      <c r="TML19" s="8"/>
      <c r="TMM19" s="8"/>
      <c r="TMN19" s="8"/>
      <c r="TMO19" s="8"/>
      <c r="TMP19" s="8"/>
      <c r="TMQ19" s="8"/>
      <c r="TMR19" s="8"/>
      <c r="TMS19" s="8"/>
      <c r="TMT19" s="8"/>
      <c r="TMU19" s="8"/>
      <c r="TMV19" s="8"/>
      <c r="TMW19" s="8"/>
      <c r="TMX19" s="8"/>
      <c r="TMY19" s="8"/>
      <c r="TMZ19" s="8"/>
      <c r="TNA19" s="8"/>
      <c r="TNB19" s="8"/>
      <c r="TNC19" s="8"/>
      <c r="TND19" s="8"/>
      <c r="TNE19" s="8"/>
      <c r="TNF19" s="8"/>
      <c r="TNG19" s="8"/>
      <c r="TNH19" s="8"/>
      <c r="TNI19" s="8"/>
      <c r="TNJ19" s="8"/>
      <c r="TNK19" s="8"/>
      <c r="TNL19" s="8"/>
      <c r="TNM19" s="8"/>
      <c r="TNN19" s="8"/>
      <c r="TNO19" s="8"/>
      <c r="TNP19" s="8"/>
      <c r="TNQ19" s="8"/>
      <c r="TNR19" s="8"/>
      <c r="TNS19" s="8"/>
      <c r="TNT19" s="8"/>
      <c r="TNU19" s="8"/>
      <c r="TNV19" s="8"/>
      <c r="TNW19" s="8"/>
      <c r="TNX19" s="8"/>
      <c r="TNY19" s="8"/>
      <c r="TNZ19" s="8"/>
      <c r="TOA19" s="8"/>
      <c r="TOB19" s="8"/>
      <c r="TOC19" s="8"/>
      <c r="TOD19" s="8"/>
      <c r="TOE19" s="8"/>
      <c r="TOF19" s="8"/>
      <c r="TOG19" s="8"/>
      <c r="TOH19" s="8"/>
      <c r="TOI19" s="8"/>
      <c r="TOJ19" s="8"/>
      <c r="TOK19" s="8"/>
      <c r="TOL19" s="8"/>
      <c r="TOM19" s="8"/>
      <c r="TON19" s="8"/>
      <c r="TOO19" s="8"/>
      <c r="TOP19" s="8"/>
      <c r="TOQ19" s="8"/>
      <c r="TOR19" s="8"/>
      <c r="TOS19" s="8"/>
      <c r="TOT19" s="8"/>
      <c r="TOU19" s="8"/>
      <c r="TOV19" s="8"/>
      <c r="TOW19" s="8"/>
      <c r="TOX19" s="8"/>
      <c r="TOY19" s="8"/>
      <c r="TOZ19" s="8"/>
      <c r="TPA19" s="8"/>
      <c r="TPB19" s="8"/>
      <c r="TPC19" s="8"/>
      <c r="TPD19" s="8"/>
      <c r="TPE19" s="8"/>
      <c r="TPF19" s="8"/>
      <c r="TPG19" s="8"/>
      <c r="TPH19" s="8"/>
      <c r="TPI19" s="8"/>
      <c r="TPJ19" s="8"/>
      <c r="TPK19" s="8"/>
      <c r="TPL19" s="8"/>
      <c r="TPM19" s="8"/>
      <c r="TPN19" s="8"/>
      <c r="TPO19" s="8"/>
      <c r="TPP19" s="8"/>
      <c r="TPQ19" s="8"/>
      <c r="TPR19" s="8"/>
      <c r="TPS19" s="8"/>
      <c r="TPT19" s="8"/>
      <c r="TPU19" s="8"/>
      <c r="TPV19" s="8"/>
      <c r="TPW19" s="8"/>
      <c r="TPX19" s="8"/>
      <c r="TPY19" s="8"/>
      <c r="TPZ19" s="8"/>
      <c r="TQA19" s="8"/>
      <c r="TQB19" s="8"/>
      <c r="TQC19" s="8"/>
      <c r="TQD19" s="8"/>
      <c r="TQE19" s="8"/>
      <c r="TQF19" s="8"/>
      <c r="TQG19" s="8"/>
      <c r="TQH19" s="8"/>
      <c r="TQI19" s="8"/>
      <c r="TQJ19" s="8"/>
      <c r="TQK19" s="8"/>
      <c r="TQL19" s="8"/>
      <c r="TQM19" s="8"/>
      <c r="TQN19" s="8"/>
      <c r="TQO19" s="8"/>
      <c r="TQP19" s="8"/>
      <c r="TQQ19" s="8"/>
      <c r="TQR19" s="8"/>
      <c r="TQS19" s="8"/>
      <c r="TQT19" s="8"/>
      <c r="TQU19" s="8"/>
      <c r="TQV19" s="8"/>
      <c r="TQW19" s="8"/>
      <c r="TQX19" s="8"/>
      <c r="TQY19" s="8"/>
      <c r="TQZ19" s="8"/>
      <c r="TRA19" s="8"/>
      <c r="TRB19" s="8"/>
      <c r="TRC19" s="8"/>
      <c r="TRD19" s="8"/>
      <c r="TRE19" s="8"/>
      <c r="TRF19" s="8"/>
      <c r="TRG19" s="8"/>
      <c r="TRH19" s="8"/>
      <c r="TRI19" s="8"/>
      <c r="TRJ19" s="8"/>
      <c r="TRK19" s="8"/>
      <c r="TRL19" s="8"/>
      <c r="TRM19" s="8"/>
      <c r="TRN19" s="8"/>
      <c r="TRO19" s="8"/>
      <c r="TRP19" s="8"/>
      <c r="TRQ19" s="8"/>
      <c r="TRR19" s="8"/>
      <c r="TRS19" s="8"/>
      <c r="TRT19" s="8"/>
      <c r="TRU19" s="8"/>
      <c r="TRV19" s="8"/>
      <c r="TRW19" s="8"/>
      <c r="TRX19" s="8"/>
      <c r="TRY19" s="8"/>
      <c r="TRZ19" s="8"/>
      <c r="TSA19" s="8"/>
      <c r="TSB19" s="8"/>
      <c r="TSC19" s="8"/>
      <c r="TSD19" s="8"/>
      <c r="TSE19" s="8"/>
      <c r="TSF19" s="8"/>
      <c r="TSG19" s="8"/>
      <c r="TSH19" s="8"/>
      <c r="TSI19" s="8"/>
      <c r="TSJ19" s="8"/>
      <c r="TSK19" s="8"/>
      <c r="TSL19" s="8"/>
      <c r="TSM19" s="8"/>
      <c r="TSN19" s="8"/>
      <c r="TSO19" s="8"/>
      <c r="TSP19" s="8"/>
      <c r="TSQ19" s="8"/>
      <c r="TSR19" s="8"/>
      <c r="TSS19" s="8"/>
      <c r="TST19" s="8"/>
      <c r="TSU19" s="8"/>
      <c r="TSV19" s="8"/>
      <c r="TSW19" s="8"/>
      <c r="TSX19" s="8"/>
      <c r="TSY19" s="8"/>
      <c r="TSZ19" s="8"/>
      <c r="TTA19" s="8"/>
      <c r="TTB19" s="8"/>
      <c r="TTC19" s="8"/>
      <c r="TTD19" s="8"/>
      <c r="TTE19" s="8"/>
      <c r="TTF19" s="8"/>
      <c r="TTG19" s="8"/>
      <c r="TTH19" s="8"/>
      <c r="TTI19" s="8"/>
      <c r="TTJ19" s="8"/>
      <c r="TTK19" s="8"/>
      <c r="TTL19" s="8"/>
      <c r="TTM19" s="8"/>
      <c r="TTN19" s="8"/>
      <c r="TTO19" s="8"/>
      <c r="TTP19" s="8"/>
      <c r="TTQ19" s="8"/>
      <c r="TTR19" s="8"/>
      <c r="TTS19" s="8"/>
      <c r="TTT19" s="8"/>
      <c r="TTU19" s="8"/>
      <c r="TTV19" s="8"/>
      <c r="TTW19" s="8"/>
      <c r="TTX19" s="8"/>
      <c r="TTY19" s="8"/>
      <c r="TTZ19" s="8"/>
      <c r="TUA19" s="8"/>
      <c r="TUB19" s="8"/>
      <c r="TUC19" s="8"/>
      <c r="TUD19" s="8"/>
      <c r="TUE19" s="8"/>
      <c r="TUF19" s="8"/>
      <c r="TUG19" s="8"/>
      <c r="TUH19" s="8"/>
      <c r="TUI19" s="8"/>
      <c r="TUJ19" s="8"/>
      <c r="TUK19" s="8"/>
      <c r="TUL19" s="8"/>
      <c r="TUM19" s="8"/>
      <c r="TUN19" s="8"/>
      <c r="TUO19" s="8"/>
      <c r="TUP19" s="8"/>
      <c r="TUQ19" s="8"/>
      <c r="TUR19" s="8"/>
      <c r="TUS19" s="8"/>
      <c r="TUT19" s="8"/>
      <c r="TUU19" s="8"/>
      <c r="TUV19" s="8"/>
      <c r="TUW19" s="8"/>
      <c r="TUX19" s="8"/>
      <c r="TUY19" s="8"/>
      <c r="TUZ19" s="8"/>
      <c r="TVA19" s="8"/>
      <c r="TVB19" s="8"/>
      <c r="TVC19" s="8"/>
      <c r="TVD19" s="8"/>
      <c r="TVE19" s="8"/>
      <c r="TVF19" s="8"/>
      <c r="TVG19" s="8"/>
      <c r="TVH19" s="8"/>
      <c r="TVI19" s="8"/>
      <c r="TVJ19" s="8"/>
      <c r="TVK19" s="8"/>
      <c r="TVL19" s="8"/>
      <c r="TVM19" s="8"/>
      <c r="TVN19" s="8"/>
      <c r="TVO19" s="8"/>
      <c r="TVP19" s="8"/>
      <c r="TVQ19" s="8"/>
      <c r="TVR19" s="8"/>
      <c r="TVS19" s="8"/>
      <c r="TVT19" s="8"/>
      <c r="TVU19" s="8"/>
      <c r="TVV19" s="8"/>
      <c r="TVW19" s="8"/>
      <c r="TVX19" s="8"/>
      <c r="TVY19" s="8"/>
      <c r="TVZ19" s="8"/>
      <c r="TWA19" s="8"/>
      <c r="TWB19" s="8"/>
      <c r="TWC19" s="8"/>
      <c r="TWD19" s="8"/>
      <c r="TWE19" s="8"/>
      <c r="TWF19" s="8"/>
      <c r="TWG19" s="8"/>
      <c r="TWH19" s="8"/>
      <c r="TWI19" s="8"/>
      <c r="TWJ19" s="8"/>
      <c r="TWK19" s="8"/>
      <c r="TWL19" s="8"/>
      <c r="TWM19" s="8"/>
      <c r="TWN19" s="8"/>
      <c r="TWO19" s="8"/>
      <c r="TWP19" s="8"/>
      <c r="TWQ19" s="8"/>
      <c r="TWR19" s="8"/>
      <c r="TWS19" s="8"/>
      <c r="TWT19" s="8"/>
      <c r="TWU19" s="8"/>
      <c r="TWV19" s="8"/>
      <c r="TWW19" s="8"/>
      <c r="TWX19" s="8"/>
      <c r="TWY19" s="8"/>
      <c r="TWZ19" s="8"/>
      <c r="TXA19" s="8"/>
      <c r="TXB19" s="8"/>
      <c r="TXC19" s="8"/>
      <c r="TXD19" s="8"/>
      <c r="TXE19" s="8"/>
      <c r="TXF19" s="8"/>
      <c r="TXG19" s="8"/>
      <c r="TXH19" s="8"/>
      <c r="TXI19" s="8"/>
      <c r="TXJ19" s="8"/>
      <c r="TXK19" s="8"/>
      <c r="TXL19" s="8"/>
      <c r="TXM19" s="8"/>
      <c r="TXN19" s="8"/>
      <c r="TXO19" s="8"/>
      <c r="TXP19" s="8"/>
      <c r="TXQ19" s="8"/>
      <c r="TXR19" s="8"/>
      <c r="TXS19" s="8"/>
      <c r="TXT19" s="8"/>
      <c r="TXU19" s="8"/>
      <c r="TXV19" s="8"/>
      <c r="TXW19" s="8"/>
      <c r="TXX19" s="8"/>
      <c r="TXY19" s="8"/>
      <c r="TXZ19" s="8"/>
      <c r="TYA19" s="8"/>
      <c r="TYB19" s="8"/>
      <c r="TYC19" s="8"/>
      <c r="TYD19" s="8"/>
      <c r="TYE19" s="8"/>
      <c r="TYF19" s="8"/>
      <c r="TYG19" s="8"/>
      <c r="TYH19" s="8"/>
      <c r="TYI19" s="8"/>
      <c r="TYJ19" s="8"/>
      <c r="TYK19" s="8"/>
      <c r="TYL19" s="8"/>
      <c r="TYM19" s="8"/>
      <c r="TYN19" s="8"/>
      <c r="TYO19" s="8"/>
      <c r="TYP19" s="8"/>
      <c r="TYQ19" s="8"/>
      <c r="TYR19" s="8"/>
      <c r="TYS19" s="8"/>
      <c r="TYT19" s="8"/>
      <c r="TYU19" s="8"/>
      <c r="TYV19" s="8"/>
      <c r="TYW19" s="8"/>
      <c r="TYX19" s="8"/>
      <c r="TYY19" s="8"/>
      <c r="TYZ19" s="8"/>
      <c r="TZA19" s="8"/>
      <c r="TZB19" s="8"/>
      <c r="TZC19" s="8"/>
      <c r="TZD19" s="8"/>
      <c r="TZE19" s="8"/>
      <c r="TZF19" s="8"/>
      <c r="TZG19" s="8"/>
      <c r="TZH19" s="8"/>
      <c r="TZI19" s="8"/>
      <c r="TZJ19" s="8"/>
      <c r="TZK19" s="8"/>
      <c r="TZL19" s="8"/>
      <c r="TZM19" s="8"/>
      <c r="TZN19" s="8"/>
      <c r="TZO19" s="8"/>
      <c r="TZP19" s="8"/>
      <c r="TZQ19" s="8"/>
      <c r="TZR19" s="8"/>
      <c r="TZS19" s="8"/>
      <c r="TZT19" s="8"/>
      <c r="TZU19" s="8"/>
      <c r="TZV19" s="8"/>
      <c r="TZW19" s="8"/>
      <c r="TZX19" s="8"/>
      <c r="TZY19" s="8"/>
      <c r="TZZ19" s="8"/>
      <c r="UAA19" s="8"/>
      <c r="UAB19" s="8"/>
      <c r="UAC19" s="8"/>
      <c r="UAD19" s="8"/>
      <c r="UAE19" s="8"/>
      <c r="UAF19" s="8"/>
      <c r="UAG19" s="8"/>
      <c r="UAH19" s="8"/>
      <c r="UAI19" s="8"/>
      <c r="UAJ19" s="8"/>
      <c r="UAK19" s="8"/>
      <c r="UAL19" s="8"/>
      <c r="UAM19" s="8"/>
      <c r="UAN19" s="8"/>
      <c r="UAO19" s="8"/>
      <c r="UAP19" s="8"/>
      <c r="UAQ19" s="8"/>
      <c r="UAR19" s="8"/>
      <c r="UAS19" s="8"/>
      <c r="UAT19" s="8"/>
      <c r="UAU19" s="8"/>
      <c r="UAV19" s="8"/>
      <c r="UAW19" s="8"/>
      <c r="UAX19" s="8"/>
      <c r="UAY19" s="8"/>
      <c r="UAZ19" s="8"/>
      <c r="UBA19" s="8"/>
      <c r="UBB19" s="8"/>
      <c r="UBC19" s="8"/>
      <c r="UBD19" s="8"/>
      <c r="UBE19" s="8"/>
      <c r="UBF19" s="8"/>
      <c r="UBG19" s="8"/>
      <c r="UBH19" s="8"/>
      <c r="UBI19" s="8"/>
      <c r="UBJ19" s="8"/>
      <c r="UBK19" s="8"/>
      <c r="UBL19" s="8"/>
      <c r="UBM19" s="8"/>
      <c r="UBN19" s="8"/>
      <c r="UBO19" s="8"/>
      <c r="UBP19" s="8"/>
      <c r="UBQ19" s="8"/>
      <c r="UBR19" s="8"/>
      <c r="UBS19" s="8"/>
      <c r="UBT19" s="8"/>
      <c r="UBU19" s="8"/>
      <c r="UBV19" s="8"/>
      <c r="UBW19" s="8"/>
      <c r="UBX19" s="8"/>
      <c r="UBY19" s="8"/>
      <c r="UBZ19" s="8"/>
      <c r="UCA19" s="8"/>
      <c r="UCB19" s="8"/>
      <c r="UCC19" s="8"/>
      <c r="UCD19" s="8"/>
      <c r="UCE19" s="8"/>
      <c r="UCF19" s="8"/>
      <c r="UCG19" s="8"/>
      <c r="UCH19" s="8"/>
      <c r="UCI19" s="8"/>
      <c r="UCJ19" s="8"/>
      <c r="UCK19" s="8"/>
      <c r="UCL19" s="8"/>
      <c r="UCM19" s="8"/>
      <c r="UCN19" s="8"/>
      <c r="UCO19" s="8"/>
      <c r="UCP19" s="8"/>
      <c r="UCQ19" s="8"/>
      <c r="UCR19" s="8"/>
      <c r="UCS19" s="8"/>
      <c r="UCT19" s="8"/>
      <c r="UCU19" s="8"/>
      <c r="UCV19" s="8"/>
      <c r="UCW19" s="8"/>
      <c r="UCX19" s="8"/>
      <c r="UCY19" s="8"/>
      <c r="UCZ19" s="8"/>
      <c r="UDA19" s="8"/>
      <c r="UDB19" s="8"/>
      <c r="UDC19" s="8"/>
      <c r="UDD19" s="8"/>
      <c r="UDE19" s="8"/>
      <c r="UDF19" s="8"/>
      <c r="UDG19" s="8"/>
      <c r="UDH19" s="8"/>
      <c r="UDI19" s="8"/>
      <c r="UDJ19" s="8"/>
      <c r="UDK19" s="8"/>
      <c r="UDL19" s="8"/>
      <c r="UDM19" s="8"/>
      <c r="UDN19" s="8"/>
      <c r="UDO19" s="8"/>
      <c r="UDP19" s="8"/>
      <c r="UDQ19" s="8"/>
      <c r="UDR19" s="8"/>
      <c r="UDS19" s="8"/>
      <c r="UDT19" s="8"/>
      <c r="UDU19" s="8"/>
      <c r="UDV19" s="8"/>
      <c r="UDW19" s="8"/>
      <c r="UDX19" s="8"/>
      <c r="UDY19" s="8"/>
      <c r="UDZ19" s="8"/>
      <c r="UEA19" s="8"/>
      <c r="UEB19" s="8"/>
      <c r="UEC19" s="8"/>
      <c r="UED19" s="8"/>
      <c r="UEE19" s="8"/>
      <c r="UEF19" s="8"/>
      <c r="UEG19" s="8"/>
      <c r="UEH19" s="8"/>
      <c r="UEI19" s="8"/>
      <c r="UEJ19" s="8"/>
      <c r="UEK19" s="8"/>
      <c r="UEL19" s="8"/>
      <c r="UEM19" s="8"/>
      <c r="UEN19" s="8"/>
      <c r="UEO19" s="8"/>
      <c r="UEP19" s="8"/>
      <c r="UEQ19" s="8"/>
      <c r="UER19" s="8"/>
      <c r="UES19" s="8"/>
      <c r="UET19" s="8"/>
      <c r="UEU19" s="8"/>
      <c r="UEV19" s="8"/>
      <c r="UEW19" s="8"/>
      <c r="UEX19" s="8"/>
      <c r="UEY19" s="8"/>
      <c r="UEZ19" s="8"/>
      <c r="UFA19" s="8"/>
      <c r="UFB19" s="8"/>
      <c r="UFC19" s="8"/>
      <c r="UFD19" s="8"/>
      <c r="UFE19" s="8"/>
      <c r="UFF19" s="8"/>
      <c r="UFG19" s="8"/>
      <c r="UFH19" s="8"/>
      <c r="UFI19" s="8"/>
      <c r="UFJ19" s="8"/>
      <c r="UFK19" s="8"/>
      <c r="UFL19" s="8"/>
      <c r="UFM19" s="8"/>
      <c r="UFN19" s="8"/>
      <c r="UFO19" s="8"/>
      <c r="UFP19" s="8"/>
      <c r="UFQ19" s="8"/>
      <c r="UFR19" s="8"/>
      <c r="UFS19" s="8"/>
      <c r="UFT19" s="8"/>
      <c r="UFU19" s="8"/>
      <c r="UFV19" s="8"/>
      <c r="UFW19" s="8"/>
      <c r="UFX19" s="8"/>
      <c r="UFY19" s="8"/>
      <c r="UFZ19" s="8"/>
      <c r="UGA19" s="8"/>
      <c r="UGB19" s="8"/>
      <c r="UGC19" s="8"/>
      <c r="UGD19" s="8"/>
      <c r="UGE19" s="8"/>
      <c r="UGF19" s="8"/>
      <c r="UGG19" s="8"/>
      <c r="UGH19" s="8"/>
      <c r="UGI19" s="8"/>
      <c r="UGJ19" s="8"/>
      <c r="UGK19" s="8"/>
      <c r="UGL19" s="8"/>
      <c r="UGM19" s="8"/>
      <c r="UGN19" s="8"/>
      <c r="UGO19" s="8"/>
      <c r="UGP19" s="8"/>
      <c r="UGQ19" s="8"/>
      <c r="UGR19" s="8"/>
      <c r="UGS19" s="8"/>
      <c r="UGT19" s="8"/>
      <c r="UGU19" s="8"/>
      <c r="UGV19" s="8"/>
      <c r="UGW19" s="8"/>
      <c r="UGX19" s="8"/>
      <c r="UGY19" s="8"/>
      <c r="UGZ19" s="8"/>
      <c r="UHA19" s="8"/>
      <c r="UHB19" s="8"/>
      <c r="UHC19" s="8"/>
      <c r="UHD19" s="8"/>
      <c r="UHE19" s="8"/>
      <c r="UHF19" s="8"/>
      <c r="UHG19" s="8"/>
      <c r="UHH19" s="8"/>
      <c r="UHI19" s="8"/>
      <c r="UHJ19" s="8"/>
      <c r="UHK19" s="8"/>
      <c r="UHL19" s="8"/>
      <c r="UHM19" s="8"/>
      <c r="UHN19" s="8"/>
      <c r="UHO19" s="8"/>
      <c r="UHP19" s="8"/>
      <c r="UHQ19" s="8"/>
      <c r="UHR19" s="8"/>
      <c r="UHS19" s="8"/>
      <c r="UHT19" s="8"/>
      <c r="UHU19" s="8"/>
      <c r="UHV19" s="8"/>
      <c r="UHW19" s="8"/>
      <c r="UHX19" s="8"/>
      <c r="UHY19" s="8"/>
      <c r="UHZ19" s="8"/>
      <c r="UIA19" s="8"/>
      <c r="UIB19" s="8"/>
      <c r="UIC19" s="8"/>
      <c r="UID19" s="8"/>
      <c r="UIE19" s="8"/>
      <c r="UIF19" s="8"/>
      <c r="UIG19" s="8"/>
      <c r="UIH19" s="8"/>
      <c r="UII19" s="8"/>
      <c r="UIJ19" s="8"/>
      <c r="UIK19" s="8"/>
      <c r="UIL19" s="8"/>
      <c r="UIM19" s="8"/>
      <c r="UIN19" s="8"/>
      <c r="UIO19" s="8"/>
      <c r="UIP19" s="8"/>
      <c r="UIQ19" s="8"/>
      <c r="UIR19" s="8"/>
      <c r="UIS19" s="8"/>
      <c r="UIT19" s="8"/>
      <c r="UIU19" s="8"/>
      <c r="UIV19" s="8"/>
      <c r="UIW19" s="8"/>
      <c r="UIX19" s="8"/>
      <c r="UIY19" s="8"/>
      <c r="UIZ19" s="8"/>
      <c r="UJA19" s="8"/>
      <c r="UJB19" s="8"/>
      <c r="UJC19" s="8"/>
      <c r="UJD19" s="8"/>
      <c r="UJE19" s="8"/>
      <c r="UJF19" s="8"/>
      <c r="UJG19" s="8"/>
      <c r="UJH19" s="8"/>
      <c r="UJI19" s="8"/>
      <c r="UJJ19" s="8"/>
      <c r="UJK19" s="8"/>
      <c r="UJL19" s="8"/>
      <c r="UJM19" s="8"/>
      <c r="UJN19" s="8"/>
      <c r="UJO19" s="8"/>
      <c r="UJP19" s="8"/>
      <c r="UJQ19" s="8"/>
      <c r="UJR19" s="8"/>
      <c r="UJS19" s="8"/>
      <c r="UJT19" s="8"/>
      <c r="UJU19" s="8"/>
      <c r="UJV19" s="8"/>
      <c r="UJW19" s="8"/>
      <c r="UJX19" s="8"/>
      <c r="UJY19" s="8"/>
      <c r="UJZ19" s="8"/>
      <c r="UKA19" s="8"/>
      <c r="UKB19" s="8"/>
      <c r="UKC19" s="8"/>
      <c r="UKD19" s="8"/>
      <c r="UKE19" s="8"/>
      <c r="UKF19" s="8"/>
      <c r="UKG19" s="8"/>
      <c r="UKH19" s="8"/>
      <c r="UKI19" s="8"/>
      <c r="UKJ19" s="8"/>
      <c r="UKK19" s="8"/>
      <c r="UKL19" s="8"/>
      <c r="UKM19" s="8"/>
      <c r="UKN19" s="8"/>
      <c r="UKO19" s="8"/>
      <c r="UKP19" s="8"/>
      <c r="UKQ19" s="8"/>
      <c r="UKR19" s="8"/>
      <c r="UKS19" s="8"/>
      <c r="UKT19" s="8"/>
      <c r="UKU19" s="8"/>
      <c r="UKV19" s="8"/>
      <c r="UKW19" s="8"/>
      <c r="UKX19" s="8"/>
      <c r="UKY19" s="8"/>
      <c r="UKZ19" s="8"/>
      <c r="ULA19" s="8"/>
      <c r="ULB19" s="8"/>
      <c r="ULC19" s="8"/>
      <c r="ULD19" s="8"/>
      <c r="ULE19" s="8"/>
      <c r="ULF19" s="8"/>
      <c r="ULG19" s="8"/>
      <c r="ULH19" s="8"/>
      <c r="ULI19" s="8"/>
      <c r="ULJ19" s="8"/>
      <c r="ULK19" s="8"/>
      <c r="ULL19" s="8"/>
      <c r="ULM19" s="8"/>
      <c r="ULN19" s="8"/>
      <c r="ULO19" s="8"/>
      <c r="ULP19" s="8"/>
      <c r="ULQ19" s="8"/>
      <c r="ULR19" s="8"/>
      <c r="ULS19" s="8"/>
      <c r="ULT19" s="8"/>
      <c r="ULU19" s="8"/>
      <c r="ULV19" s="8"/>
      <c r="ULW19" s="8"/>
      <c r="ULX19" s="8"/>
      <c r="ULY19" s="8"/>
      <c r="ULZ19" s="8"/>
      <c r="UMA19" s="8"/>
      <c r="UMB19" s="8"/>
      <c r="UMC19" s="8"/>
      <c r="UMD19" s="8"/>
      <c r="UME19" s="8"/>
      <c r="UMF19" s="8"/>
      <c r="UMG19" s="8"/>
      <c r="UMH19" s="8"/>
      <c r="UMI19" s="8"/>
      <c r="UMJ19" s="8"/>
      <c r="UMK19" s="8"/>
      <c r="UML19" s="8"/>
      <c r="UMM19" s="8"/>
      <c r="UMN19" s="8"/>
      <c r="UMO19" s="8"/>
      <c r="UMP19" s="8"/>
      <c r="UMQ19" s="8"/>
      <c r="UMR19" s="8"/>
      <c r="UMS19" s="8"/>
      <c r="UMT19" s="8"/>
      <c r="UMU19" s="8"/>
      <c r="UMV19" s="8"/>
      <c r="UMW19" s="8"/>
      <c r="UMX19" s="8"/>
      <c r="UMY19" s="8"/>
      <c r="UMZ19" s="8"/>
      <c r="UNA19" s="8"/>
      <c r="UNB19" s="8"/>
      <c r="UNC19" s="8"/>
      <c r="UND19" s="8"/>
      <c r="UNE19" s="8"/>
      <c r="UNF19" s="8"/>
      <c r="UNG19" s="8"/>
      <c r="UNH19" s="8"/>
      <c r="UNI19" s="8"/>
      <c r="UNJ19" s="8"/>
      <c r="UNK19" s="8"/>
      <c r="UNL19" s="8"/>
      <c r="UNM19" s="8"/>
      <c r="UNN19" s="8"/>
      <c r="UNO19" s="8"/>
      <c r="UNP19" s="8"/>
      <c r="UNQ19" s="8"/>
      <c r="UNR19" s="8"/>
      <c r="UNS19" s="8"/>
      <c r="UNT19" s="8"/>
      <c r="UNU19" s="8"/>
      <c r="UNV19" s="8"/>
      <c r="UNW19" s="8"/>
      <c r="UNX19" s="8"/>
      <c r="UNY19" s="8"/>
      <c r="UNZ19" s="8"/>
      <c r="UOA19" s="8"/>
      <c r="UOB19" s="8"/>
      <c r="UOC19" s="8"/>
      <c r="UOD19" s="8"/>
      <c r="UOE19" s="8"/>
      <c r="UOF19" s="8"/>
      <c r="UOG19" s="8"/>
      <c r="UOH19" s="8"/>
      <c r="UOI19" s="8"/>
      <c r="UOJ19" s="8"/>
      <c r="UOK19" s="8"/>
      <c r="UOL19" s="8"/>
      <c r="UOM19" s="8"/>
      <c r="UON19" s="8"/>
      <c r="UOO19" s="8"/>
      <c r="UOP19" s="8"/>
      <c r="UOQ19" s="8"/>
      <c r="UOR19" s="8"/>
      <c r="UOS19" s="8"/>
      <c r="UOT19" s="8"/>
      <c r="UOU19" s="8"/>
      <c r="UOV19" s="8"/>
      <c r="UOW19" s="8"/>
      <c r="UOX19" s="8"/>
      <c r="UOY19" s="8"/>
      <c r="UOZ19" s="8"/>
      <c r="UPA19" s="8"/>
      <c r="UPB19" s="8"/>
      <c r="UPC19" s="8"/>
      <c r="UPD19" s="8"/>
      <c r="UPE19" s="8"/>
      <c r="UPF19" s="8"/>
      <c r="UPG19" s="8"/>
      <c r="UPH19" s="8"/>
      <c r="UPI19" s="8"/>
      <c r="UPJ19" s="8"/>
      <c r="UPK19" s="8"/>
      <c r="UPL19" s="8"/>
      <c r="UPM19" s="8"/>
      <c r="UPN19" s="8"/>
      <c r="UPO19" s="8"/>
      <c r="UPP19" s="8"/>
      <c r="UPQ19" s="8"/>
      <c r="UPR19" s="8"/>
      <c r="UPS19" s="8"/>
      <c r="UPT19" s="8"/>
      <c r="UPU19" s="8"/>
      <c r="UPV19" s="8"/>
      <c r="UPW19" s="8"/>
      <c r="UPX19" s="8"/>
      <c r="UPY19" s="8"/>
      <c r="UPZ19" s="8"/>
      <c r="UQA19" s="8"/>
      <c r="UQB19" s="8"/>
      <c r="UQC19" s="8"/>
      <c r="UQD19" s="8"/>
      <c r="UQE19" s="8"/>
      <c r="UQF19" s="8"/>
      <c r="UQG19" s="8"/>
      <c r="UQH19" s="8"/>
      <c r="UQI19" s="8"/>
      <c r="UQJ19" s="8"/>
      <c r="UQK19" s="8"/>
      <c r="UQL19" s="8"/>
      <c r="UQM19" s="8"/>
      <c r="UQN19" s="8"/>
      <c r="UQO19" s="8"/>
      <c r="UQP19" s="8"/>
      <c r="UQQ19" s="8"/>
      <c r="UQR19" s="8"/>
      <c r="UQS19" s="8"/>
      <c r="UQT19" s="8"/>
      <c r="UQU19" s="8"/>
      <c r="UQV19" s="8"/>
      <c r="UQW19" s="8"/>
      <c r="UQX19" s="8"/>
      <c r="UQY19" s="8"/>
      <c r="UQZ19" s="8"/>
      <c r="URA19" s="8"/>
      <c r="URB19" s="8"/>
      <c r="URC19" s="8"/>
      <c r="URD19" s="8"/>
      <c r="URE19" s="8"/>
      <c r="URF19" s="8"/>
      <c r="URG19" s="8"/>
      <c r="URH19" s="8"/>
      <c r="URI19" s="8"/>
      <c r="URJ19" s="8"/>
      <c r="URK19" s="8"/>
      <c r="URL19" s="8"/>
      <c r="URM19" s="8"/>
      <c r="URN19" s="8"/>
      <c r="URO19" s="8"/>
      <c r="URP19" s="8"/>
      <c r="URQ19" s="8"/>
      <c r="URR19" s="8"/>
      <c r="URS19" s="8"/>
      <c r="URT19" s="8"/>
      <c r="URU19" s="8"/>
      <c r="URV19" s="8"/>
      <c r="URW19" s="8"/>
      <c r="URX19" s="8"/>
      <c r="URY19" s="8"/>
      <c r="URZ19" s="8"/>
      <c r="USA19" s="8"/>
      <c r="USB19" s="8"/>
      <c r="USC19" s="8"/>
      <c r="USD19" s="8"/>
      <c r="USE19" s="8"/>
      <c r="USF19" s="8"/>
      <c r="USG19" s="8"/>
      <c r="USH19" s="8"/>
      <c r="USI19" s="8"/>
      <c r="USJ19" s="8"/>
      <c r="USK19" s="8"/>
      <c r="USL19" s="8"/>
      <c r="USM19" s="8"/>
      <c r="USN19" s="8"/>
      <c r="USO19" s="8"/>
      <c r="USP19" s="8"/>
      <c r="USQ19" s="8"/>
      <c r="USR19" s="8"/>
      <c r="USS19" s="8"/>
      <c r="UST19" s="8"/>
      <c r="USU19" s="8"/>
      <c r="USV19" s="8"/>
      <c r="USW19" s="8"/>
      <c r="USX19" s="8"/>
      <c r="USY19" s="8"/>
      <c r="USZ19" s="8"/>
      <c r="UTA19" s="8"/>
      <c r="UTB19" s="8"/>
      <c r="UTC19" s="8"/>
      <c r="UTD19" s="8"/>
      <c r="UTE19" s="8"/>
      <c r="UTF19" s="8"/>
      <c r="UTG19" s="8"/>
      <c r="UTH19" s="8"/>
      <c r="UTI19" s="8"/>
      <c r="UTJ19" s="8"/>
      <c r="UTK19" s="8"/>
      <c r="UTL19" s="8"/>
      <c r="UTM19" s="8"/>
      <c r="UTN19" s="8"/>
      <c r="UTO19" s="8"/>
      <c r="UTP19" s="8"/>
      <c r="UTQ19" s="8"/>
      <c r="UTR19" s="8"/>
      <c r="UTS19" s="8"/>
      <c r="UTT19" s="8"/>
      <c r="UTU19" s="8"/>
      <c r="UTV19" s="8"/>
      <c r="UTW19" s="8"/>
      <c r="UTX19" s="8"/>
      <c r="UTY19" s="8"/>
      <c r="UTZ19" s="8"/>
      <c r="UUA19" s="8"/>
      <c r="UUB19" s="8"/>
      <c r="UUC19" s="8"/>
      <c r="UUD19" s="8"/>
      <c r="UUE19" s="8"/>
      <c r="UUF19" s="8"/>
      <c r="UUG19" s="8"/>
      <c r="UUH19" s="8"/>
      <c r="UUI19" s="8"/>
      <c r="UUJ19" s="8"/>
      <c r="UUK19" s="8"/>
      <c r="UUL19" s="8"/>
      <c r="UUM19" s="8"/>
      <c r="UUN19" s="8"/>
      <c r="UUO19" s="8"/>
      <c r="UUP19" s="8"/>
      <c r="UUQ19" s="8"/>
      <c r="UUR19" s="8"/>
      <c r="UUS19" s="8"/>
      <c r="UUT19" s="8"/>
      <c r="UUU19" s="8"/>
      <c r="UUV19" s="8"/>
      <c r="UUW19" s="8"/>
      <c r="UUX19" s="8"/>
      <c r="UUY19" s="8"/>
      <c r="UUZ19" s="8"/>
      <c r="UVA19" s="8"/>
      <c r="UVB19" s="8"/>
      <c r="UVC19" s="8"/>
      <c r="UVD19" s="8"/>
      <c r="UVE19" s="8"/>
      <c r="UVF19" s="8"/>
      <c r="UVG19" s="8"/>
      <c r="UVH19" s="8"/>
      <c r="UVI19" s="8"/>
      <c r="UVJ19" s="8"/>
      <c r="UVK19" s="8"/>
      <c r="UVL19" s="8"/>
      <c r="UVM19" s="8"/>
      <c r="UVN19" s="8"/>
      <c r="UVO19" s="8"/>
      <c r="UVP19" s="8"/>
      <c r="UVQ19" s="8"/>
      <c r="UVR19" s="8"/>
      <c r="UVS19" s="8"/>
      <c r="UVT19" s="8"/>
      <c r="UVU19" s="8"/>
      <c r="UVV19" s="8"/>
      <c r="UVW19" s="8"/>
      <c r="UVX19" s="8"/>
      <c r="UVY19" s="8"/>
      <c r="UVZ19" s="8"/>
      <c r="UWA19" s="8"/>
      <c r="UWB19" s="8"/>
      <c r="UWC19" s="8"/>
      <c r="UWD19" s="8"/>
      <c r="UWE19" s="8"/>
      <c r="UWF19" s="8"/>
      <c r="UWG19" s="8"/>
      <c r="UWH19" s="8"/>
      <c r="UWI19" s="8"/>
      <c r="UWJ19" s="8"/>
      <c r="UWK19" s="8"/>
      <c r="UWL19" s="8"/>
      <c r="UWM19" s="8"/>
      <c r="UWN19" s="8"/>
      <c r="UWO19" s="8"/>
      <c r="UWP19" s="8"/>
      <c r="UWQ19" s="8"/>
      <c r="UWR19" s="8"/>
      <c r="UWS19" s="8"/>
      <c r="UWT19" s="8"/>
      <c r="UWU19" s="8"/>
      <c r="UWV19" s="8"/>
      <c r="UWW19" s="8"/>
      <c r="UWX19" s="8"/>
      <c r="UWY19" s="8"/>
      <c r="UWZ19" s="8"/>
      <c r="UXA19" s="8"/>
      <c r="UXB19" s="8"/>
      <c r="UXC19" s="8"/>
      <c r="UXD19" s="8"/>
      <c r="UXE19" s="8"/>
      <c r="UXF19" s="8"/>
      <c r="UXG19" s="8"/>
      <c r="UXH19" s="8"/>
      <c r="UXI19" s="8"/>
      <c r="UXJ19" s="8"/>
      <c r="UXK19" s="8"/>
      <c r="UXL19" s="8"/>
      <c r="UXM19" s="8"/>
      <c r="UXN19" s="8"/>
      <c r="UXO19" s="8"/>
      <c r="UXP19" s="8"/>
      <c r="UXQ19" s="8"/>
      <c r="UXR19" s="8"/>
      <c r="UXS19" s="8"/>
      <c r="UXT19" s="8"/>
      <c r="UXU19" s="8"/>
      <c r="UXV19" s="8"/>
      <c r="UXW19" s="8"/>
      <c r="UXX19" s="8"/>
      <c r="UXY19" s="8"/>
      <c r="UXZ19" s="8"/>
      <c r="UYA19" s="8"/>
      <c r="UYB19" s="8"/>
      <c r="UYC19" s="8"/>
      <c r="UYD19" s="8"/>
      <c r="UYE19" s="8"/>
      <c r="UYF19" s="8"/>
      <c r="UYG19" s="8"/>
      <c r="UYH19" s="8"/>
      <c r="UYI19" s="8"/>
      <c r="UYJ19" s="8"/>
      <c r="UYK19" s="8"/>
      <c r="UYL19" s="8"/>
      <c r="UYM19" s="8"/>
      <c r="UYN19" s="8"/>
      <c r="UYO19" s="8"/>
      <c r="UYP19" s="8"/>
      <c r="UYQ19" s="8"/>
      <c r="UYR19" s="8"/>
      <c r="UYS19" s="8"/>
      <c r="UYT19" s="8"/>
      <c r="UYU19" s="8"/>
      <c r="UYV19" s="8"/>
      <c r="UYW19" s="8"/>
      <c r="UYX19" s="8"/>
      <c r="UYY19" s="8"/>
      <c r="UYZ19" s="8"/>
      <c r="UZA19" s="8"/>
      <c r="UZB19" s="8"/>
      <c r="UZC19" s="8"/>
      <c r="UZD19" s="8"/>
      <c r="UZE19" s="8"/>
      <c r="UZF19" s="8"/>
      <c r="UZG19" s="8"/>
      <c r="UZH19" s="8"/>
      <c r="UZI19" s="8"/>
      <c r="UZJ19" s="8"/>
      <c r="UZK19" s="8"/>
      <c r="UZL19" s="8"/>
      <c r="UZM19" s="8"/>
      <c r="UZN19" s="8"/>
      <c r="UZO19" s="8"/>
      <c r="UZP19" s="8"/>
      <c r="UZQ19" s="8"/>
      <c r="UZR19" s="8"/>
      <c r="UZS19" s="8"/>
      <c r="UZT19" s="8"/>
      <c r="UZU19" s="8"/>
      <c r="UZV19" s="8"/>
      <c r="UZW19" s="8"/>
      <c r="UZX19" s="8"/>
      <c r="UZY19" s="8"/>
      <c r="UZZ19" s="8"/>
      <c r="VAA19" s="8"/>
      <c r="VAB19" s="8"/>
      <c r="VAC19" s="8"/>
      <c r="VAD19" s="8"/>
      <c r="VAE19" s="8"/>
      <c r="VAF19" s="8"/>
      <c r="VAG19" s="8"/>
      <c r="VAH19" s="8"/>
      <c r="VAI19" s="8"/>
      <c r="VAJ19" s="8"/>
      <c r="VAK19" s="8"/>
      <c r="VAL19" s="8"/>
      <c r="VAM19" s="8"/>
      <c r="VAN19" s="8"/>
      <c r="VAO19" s="8"/>
      <c r="VAP19" s="8"/>
      <c r="VAQ19" s="8"/>
      <c r="VAR19" s="8"/>
      <c r="VAS19" s="8"/>
      <c r="VAT19" s="8"/>
      <c r="VAU19" s="8"/>
      <c r="VAV19" s="8"/>
      <c r="VAW19" s="8"/>
      <c r="VAX19" s="8"/>
      <c r="VAY19" s="8"/>
      <c r="VAZ19" s="8"/>
      <c r="VBA19" s="8"/>
      <c r="VBB19" s="8"/>
      <c r="VBC19" s="8"/>
      <c r="VBD19" s="8"/>
      <c r="VBE19" s="8"/>
      <c r="VBF19" s="8"/>
      <c r="VBG19" s="8"/>
      <c r="VBH19" s="8"/>
      <c r="VBI19" s="8"/>
      <c r="VBJ19" s="8"/>
      <c r="VBK19" s="8"/>
      <c r="VBL19" s="8"/>
      <c r="VBM19" s="8"/>
      <c r="VBN19" s="8"/>
      <c r="VBO19" s="8"/>
      <c r="VBP19" s="8"/>
      <c r="VBQ19" s="8"/>
      <c r="VBR19" s="8"/>
      <c r="VBS19" s="8"/>
      <c r="VBT19" s="8"/>
      <c r="VBU19" s="8"/>
      <c r="VBV19" s="8"/>
      <c r="VBW19" s="8"/>
      <c r="VBX19" s="8"/>
      <c r="VBY19" s="8"/>
      <c r="VBZ19" s="8"/>
      <c r="VCA19" s="8"/>
      <c r="VCB19" s="8"/>
      <c r="VCC19" s="8"/>
      <c r="VCD19" s="8"/>
      <c r="VCE19" s="8"/>
      <c r="VCF19" s="8"/>
      <c r="VCG19" s="8"/>
      <c r="VCH19" s="8"/>
      <c r="VCI19" s="8"/>
      <c r="VCJ19" s="8"/>
      <c r="VCK19" s="8"/>
      <c r="VCL19" s="8"/>
      <c r="VCM19" s="8"/>
      <c r="VCN19" s="8"/>
      <c r="VCO19" s="8"/>
      <c r="VCP19" s="8"/>
      <c r="VCQ19" s="8"/>
      <c r="VCR19" s="8"/>
      <c r="VCS19" s="8"/>
      <c r="VCT19" s="8"/>
      <c r="VCU19" s="8"/>
      <c r="VCV19" s="8"/>
      <c r="VCW19" s="8"/>
      <c r="VCX19" s="8"/>
      <c r="VCY19" s="8"/>
      <c r="VCZ19" s="8"/>
      <c r="VDA19" s="8"/>
      <c r="VDB19" s="8"/>
      <c r="VDC19" s="8"/>
      <c r="VDD19" s="8"/>
      <c r="VDE19" s="8"/>
      <c r="VDF19" s="8"/>
      <c r="VDG19" s="8"/>
      <c r="VDH19" s="8"/>
      <c r="VDI19" s="8"/>
      <c r="VDJ19" s="8"/>
      <c r="VDK19" s="8"/>
      <c r="VDL19" s="8"/>
      <c r="VDM19" s="8"/>
      <c r="VDN19" s="8"/>
      <c r="VDO19" s="8"/>
      <c r="VDP19" s="8"/>
      <c r="VDQ19" s="8"/>
      <c r="VDR19" s="8"/>
      <c r="VDS19" s="8"/>
      <c r="VDT19" s="8"/>
      <c r="VDU19" s="8"/>
      <c r="VDV19" s="8"/>
      <c r="VDW19" s="8"/>
      <c r="VDX19" s="8"/>
      <c r="VDY19" s="8"/>
      <c r="VDZ19" s="8"/>
      <c r="VEA19" s="8"/>
      <c r="VEB19" s="8"/>
      <c r="VEC19" s="8"/>
      <c r="VED19" s="8"/>
      <c r="VEE19" s="8"/>
      <c r="VEF19" s="8"/>
      <c r="VEG19" s="8"/>
      <c r="VEH19" s="8"/>
      <c r="VEI19" s="8"/>
      <c r="VEJ19" s="8"/>
      <c r="VEK19" s="8"/>
      <c r="VEL19" s="8"/>
      <c r="VEM19" s="8"/>
      <c r="VEN19" s="8"/>
      <c r="VEO19" s="8"/>
      <c r="VEP19" s="8"/>
      <c r="VEQ19" s="8"/>
      <c r="VER19" s="8"/>
      <c r="VES19" s="8"/>
      <c r="VET19" s="8"/>
      <c r="VEU19" s="8"/>
      <c r="VEV19" s="8"/>
      <c r="VEW19" s="8"/>
      <c r="VEX19" s="8"/>
      <c r="VEY19" s="8"/>
      <c r="VEZ19" s="8"/>
      <c r="VFA19" s="8"/>
      <c r="VFB19" s="8"/>
      <c r="VFC19" s="8"/>
      <c r="VFD19" s="8"/>
      <c r="VFE19" s="8"/>
      <c r="VFF19" s="8"/>
      <c r="VFG19" s="8"/>
      <c r="VFH19" s="8"/>
      <c r="VFI19" s="8"/>
      <c r="VFJ19" s="8"/>
      <c r="VFK19" s="8"/>
      <c r="VFL19" s="8"/>
      <c r="VFM19" s="8"/>
      <c r="VFN19" s="8"/>
      <c r="VFO19" s="8"/>
      <c r="VFP19" s="8"/>
      <c r="VFQ19" s="8"/>
      <c r="VFR19" s="8"/>
      <c r="VFS19" s="8"/>
      <c r="VFT19" s="8"/>
      <c r="VFU19" s="8"/>
      <c r="VFV19" s="8"/>
      <c r="VFW19" s="8"/>
      <c r="VFX19" s="8"/>
      <c r="VFY19" s="8"/>
      <c r="VFZ19" s="8"/>
      <c r="VGA19" s="8"/>
      <c r="VGB19" s="8"/>
      <c r="VGC19" s="8"/>
      <c r="VGD19" s="8"/>
      <c r="VGE19" s="8"/>
      <c r="VGF19" s="8"/>
      <c r="VGG19" s="8"/>
      <c r="VGH19" s="8"/>
      <c r="VGI19" s="8"/>
      <c r="VGJ19" s="8"/>
      <c r="VGK19" s="8"/>
      <c r="VGL19" s="8"/>
      <c r="VGM19" s="8"/>
      <c r="VGN19" s="8"/>
      <c r="VGO19" s="8"/>
      <c r="VGP19" s="8"/>
      <c r="VGQ19" s="8"/>
      <c r="VGR19" s="8"/>
      <c r="VGS19" s="8"/>
      <c r="VGT19" s="8"/>
      <c r="VGU19" s="8"/>
      <c r="VGV19" s="8"/>
      <c r="VGW19" s="8"/>
      <c r="VGX19" s="8"/>
      <c r="VGY19" s="8"/>
      <c r="VGZ19" s="8"/>
      <c r="VHA19" s="8"/>
      <c r="VHB19" s="8"/>
      <c r="VHC19" s="8"/>
      <c r="VHD19" s="8"/>
      <c r="VHE19" s="8"/>
      <c r="VHF19" s="8"/>
      <c r="VHG19" s="8"/>
      <c r="VHH19" s="8"/>
      <c r="VHI19" s="8"/>
      <c r="VHJ19" s="8"/>
      <c r="VHK19" s="8"/>
      <c r="VHL19" s="8"/>
      <c r="VHM19" s="8"/>
      <c r="VHN19" s="8"/>
      <c r="VHO19" s="8"/>
      <c r="VHP19" s="8"/>
      <c r="VHQ19" s="8"/>
      <c r="VHR19" s="8"/>
      <c r="VHS19" s="8"/>
      <c r="VHT19" s="8"/>
      <c r="VHU19" s="8"/>
      <c r="VHV19" s="8"/>
      <c r="VHW19" s="8"/>
      <c r="VHX19" s="8"/>
      <c r="VHY19" s="8"/>
      <c r="VHZ19" s="8"/>
      <c r="VIA19" s="8"/>
      <c r="VIB19" s="8"/>
      <c r="VIC19" s="8"/>
      <c r="VID19" s="8"/>
      <c r="VIE19" s="8"/>
      <c r="VIF19" s="8"/>
      <c r="VIG19" s="8"/>
      <c r="VIH19" s="8"/>
      <c r="VII19" s="8"/>
      <c r="VIJ19" s="8"/>
      <c r="VIK19" s="8"/>
      <c r="VIL19" s="8"/>
      <c r="VIM19" s="8"/>
      <c r="VIN19" s="8"/>
      <c r="VIO19" s="8"/>
      <c r="VIP19" s="8"/>
      <c r="VIQ19" s="8"/>
      <c r="VIR19" s="8"/>
      <c r="VIS19" s="8"/>
      <c r="VIT19" s="8"/>
      <c r="VIU19" s="8"/>
      <c r="VIV19" s="8"/>
      <c r="VIW19" s="8"/>
      <c r="VIX19" s="8"/>
      <c r="VIY19" s="8"/>
      <c r="VIZ19" s="8"/>
      <c r="VJA19" s="8"/>
      <c r="VJB19" s="8"/>
      <c r="VJC19" s="8"/>
      <c r="VJD19" s="8"/>
      <c r="VJE19" s="8"/>
      <c r="VJF19" s="8"/>
      <c r="VJG19" s="8"/>
      <c r="VJH19" s="8"/>
      <c r="VJI19" s="8"/>
      <c r="VJJ19" s="8"/>
      <c r="VJK19" s="8"/>
      <c r="VJL19" s="8"/>
      <c r="VJM19" s="8"/>
      <c r="VJN19" s="8"/>
      <c r="VJO19" s="8"/>
      <c r="VJP19" s="8"/>
      <c r="VJQ19" s="8"/>
      <c r="VJR19" s="8"/>
      <c r="VJS19" s="8"/>
      <c r="VJT19" s="8"/>
      <c r="VJU19" s="8"/>
      <c r="VJV19" s="8"/>
      <c r="VJW19" s="8"/>
      <c r="VJX19" s="8"/>
      <c r="VJY19" s="8"/>
      <c r="VJZ19" s="8"/>
      <c r="VKA19" s="8"/>
      <c r="VKB19" s="8"/>
      <c r="VKC19" s="8"/>
      <c r="VKD19" s="8"/>
      <c r="VKE19" s="8"/>
      <c r="VKF19" s="8"/>
      <c r="VKG19" s="8"/>
      <c r="VKH19" s="8"/>
      <c r="VKI19" s="8"/>
      <c r="VKJ19" s="8"/>
      <c r="VKK19" s="8"/>
      <c r="VKL19" s="8"/>
      <c r="VKM19" s="8"/>
      <c r="VKN19" s="8"/>
      <c r="VKO19" s="8"/>
      <c r="VKP19" s="8"/>
      <c r="VKQ19" s="8"/>
      <c r="VKR19" s="8"/>
      <c r="VKS19" s="8"/>
      <c r="VKT19" s="8"/>
      <c r="VKU19" s="8"/>
      <c r="VKV19" s="8"/>
      <c r="VKW19" s="8"/>
      <c r="VKX19" s="8"/>
      <c r="VKY19" s="8"/>
      <c r="VKZ19" s="8"/>
      <c r="VLA19" s="8"/>
      <c r="VLB19" s="8"/>
      <c r="VLC19" s="8"/>
      <c r="VLD19" s="8"/>
      <c r="VLE19" s="8"/>
      <c r="VLF19" s="8"/>
      <c r="VLG19" s="8"/>
      <c r="VLH19" s="8"/>
      <c r="VLI19" s="8"/>
      <c r="VLJ19" s="8"/>
      <c r="VLK19" s="8"/>
      <c r="VLL19" s="8"/>
      <c r="VLM19" s="8"/>
      <c r="VLN19" s="8"/>
      <c r="VLO19" s="8"/>
      <c r="VLP19" s="8"/>
      <c r="VLQ19" s="8"/>
      <c r="VLR19" s="8"/>
      <c r="VLS19" s="8"/>
      <c r="VLT19" s="8"/>
      <c r="VLU19" s="8"/>
      <c r="VLV19" s="8"/>
      <c r="VLW19" s="8"/>
      <c r="VLX19" s="8"/>
      <c r="VLY19" s="8"/>
      <c r="VLZ19" s="8"/>
      <c r="VMA19" s="8"/>
      <c r="VMB19" s="8"/>
      <c r="VMC19" s="8"/>
      <c r="VMD19" s="8"/>
      <c r="VME19" s="8"/>
      <c r="VMF19" s="8"/>
      <c r="VMG19" s="8"/>
      <c r="VMH19" s="8"/>
      <c r="VMI19" s="8"/>
      <c r="VMJ19" s="8"/>
      <c r="VMK19" s="8"/>
      <c r="VML19" s="8"/>
      <c r="VMM19" s="8"/>
      <c r="VMN19" s="8"/>
      <c r="VMO19" s="8"/>
      <c r="VMP19" s="8"/>
      <c r="VMQ19" s="8"/>
      <c r="VMR19" s="8"/>
      <c r="VMS19" s="8"/>
      <c r="VMT19" s="8"/>
      <c r="VMU19" s="8"/>
      <c r="VMV19" s="8"/>
      <c r="VMW19" s="8"/>
      <c r="VMX19" s="8"/>
      <c r="VMY19" s="8"/>
      <c r="VMZ19" s="8"/>
      <c r="VNA19" s="8"/>
      <c r="VNB19" s="8"/>
      <c r="VNC19" s="8"/>
      <c r="VND19" s="8"/>
      <c r="VNE19" s="8"/>
      <c r="VNF19" s="8"/>
      <c r="VNG19" s="8"/>
      <c r="VNH19" s="8"/>
      <c r="VNI19" s="8"/>
      <c r="VNJ19" s="8"/>
      <c r="VNK19" s="8"/>
      <c r="VNL19" s="8"/>
      <c r="VNM19" s="8"/>
      <c r="VNN19" s="8"/>
      <c r="VNO19" s="8"/>
      <c r="VNP19" s="8"/>
      <c r="VNQ19" s="8"/>
      <c r="VNR19" s="8"/>
      <c r="VNS19" s="8"/>
      <c r="VNT19" s="8"/>
      <c r="VNU19" s="8"/>
      <c r="VNV19" s="8"/>
      <c r="VNW19" s="8"/>
      <c r="VNX19" s="8"/>
      <c r="VNY19" s="8"/>
      <c r="VNZ19" s="8"/>
      <c r="VOA19" s="8"/>
      <c r="VOB19" s="8"/>
      <c r="VOC19" s="8"/>
      <c r="VOD19" s="8"/>
      <c r="VOE19" s="8"/>
      <c r="VOF19" s="8"/>
      <c r="VOG19" s="8"/>
      <c r="VOH19" s="8"/>
      <c r="VOI19" s="8"/>
      <c r="VOJ19" s="8"/>
      <c r="VOK19" s="8"/>
      <c r="VOL19" s="8"/>
      <c r="VOM19" s="8"/>
      <c r="VON19" s="8"/>
      <c r="VOO19" s="8"/>
      <c r="VOP19" s="8"/>
      <c r="VOQ19" s="8"/>
      <c r="VOR19" s="8"/>
      <c r="VOS19" s="8"/>
      <c r="VOT19" s="8"/>
      <c r="VOU19" s="8"/>
      <c r="VOV19" s="8"/>
      <c r="VOW19" s="8"/>
      <c r="VOX19" s="8"/>
      <c r="VOY19" s="8"/>
      <c r="VOZ19" s="8"/>
      <c r="VPA19" s="8"/>
      <c r="VPB19" s="8"/>
      <c r="VPC19" s="8"/>
      <c r="VPD19" s="8"/>
      <c r="VPE19" s="8"/>
      <c r="VPF19" s="8"/>
      <c r="VPG19" s="8"/>
      <c r="VPH19" s="8"/>
      <c r="VPI19" s="8"/>
      <c r="VPJ19" s="8"/>
      <c r="VPK19" s="8"/>
      <c r="VPL19" s="8"/>
      <c r="VPM19" s="8"/>
      <c r="VPN19" s="8"/>
      <c r="VPO19" s="8"/>
      <c r="VPP19" s="8"/>
      <c r="VPQ19" s="8"/>
      <c r="VPR19" s="8"/>
      <c r="VPS19" s="8"/>
      <c r="VPT19" s="8"/>
      <c r="VPU19" s="8"/>
      <c r="VPV19" s="8"/>
      <c r="VPW19" s="8"/>
      <c r="VPX19" s="8"/>
      <c r="VPY19" s="8"/>
      <c r="VPZ19" s="8"/>
      <c r="VQA19" s="8"/>
      <c r="VQB19" s="8"/>
      <c r="VQC19" s="8"/>
      <c r="VQD19" s="8"/>
      <c r="VQE19" s="8"/>
      <c r="VQF19" s="8"/>
      <c r="VQG19" s="8"/>
      <c r="VQH19" s="8"/>
      <c r="VQI19" s="8"/>
      <c r="VQJ19" s="8"/>
      <c r="VQK19" s="8"/>
      <c r="VQL19" s="8"/>
      <c r="VQM19" s="8"/>
      <c r="VQN19" s="8"/>
      <c r="VQO19" s="8"/>
      <c r="VQP19" s="8"/>
      <c r="VQQ19" s="8"/>
      <c r="VQR19" s="8"/>
      <c r="VQS19" s="8"/>
      <c r="VQT19" s="8"/>
      <c r="VQU19" s="8"/>
      <c r="VQV19" s="8"/>
      <c r="VQW19" s="8"/>
      <c r="VQX19" s="8"/>
      <c r="VQY19" s="8"/>
      <c r="VQZ19" s="8"/>
      <c r="VRA19" s="8"/>
      <c r="VRB19" s="8"/>
      <c r="VRC19" s="8"/>
      <c r="VRD19" s="8"/>
      <c r="VRE19" s="8"/>
      <c r="VRF19" s="8"/>
      <c r="VRG19" s="8"/>
      <c r="VRH19" s="8"/>
      <c r="VRI19" s="8"/>
      <c r="VRJ19" s="8"/>
      <c r="VRK19" s="8"/>
      <c r="VRL19" s="8"/>
      <c r="VRM19" s="8"/>
      <c r="VRN19" s="8"/>
      <c r="VRO19" s="8"/>
      <c r="VRP19" s="8"/>
      <c r="VRQ19" s="8"/>
      <c r="VRR19" s="8"/>
      <c r="VRS19" s="8"/>
      <c r="VRT19" s="8"/>
      <c r="VRU19" s="8"/>
      <c r="VRV19" s="8"/>
      <c r="VRW19" s="8"/>
      <c r="VRX19" s="8"/>
      <c r="VRY19" s="8"/>
      <c r="VRZ19" s="8"/>
      <c r="VSA19" s="8"/>
      <c r="VSB19" s="8"/>
      <c r="VSC19" s="8"/>
      <c r="VSD19" s="8"/>
      <c r="VSE19" s="8"/>
      <c r="VSF19" s="8"/>
      <c r="VSG19" s="8"/>
      <c r="VSH19" s="8"/>
      <c r="VSI19" s="8"/>
      <c r="VSJ19" s="8"/>
      <c r="VSK19" s="8"/>
      <c r="VSL19" s="8"/>
      <c r="VSM19" s="8"/>
      <c r="VSN19" s="8"/>
      <c r="VSO19" s="8"/>
      <c r="VSP19" s="8"/>
      <c r="VSQ19" s="8"/>
      <c r="VSR19" s="8"/>
      <c r="VSS19" s="8"/>
      <c r="VST19" s="8"/>
      <c r="VSU19" s="8"/>
      <c r="VSV19" s="8"/>
      <c r="VSW19" s="8"/>
      <c r="VSX19" s="8"/>
      <c r="VSY19" s="8"/>
      <c r="VSZ19" s="8"/>
      <c r="VTA19" s="8"/>
      <c r="VTB19" s="8"/>
      <c r="VTC19" s="8"/>
      <c r="VTD19" s="8"/>
      <c r="VTE19" s="8"/>
      <c r="VTF19" s="8"/>
      <c r="VTG19" s="8"/>
      <c r="VTH19" s="8"/>
      <c r="VTI19" s="8"/>
      <c r="VTJ19" s="8"/>
      <c r="VTK19" s="8"/>
      <c r="VTL19" s="8"/>
      <c r="VTM19" s="8"/>
      <c r="VTN19" s="8"/>
      <c r="VTO19" s="8"/>
      <c r="VTP19" s="8"/>
      <c r="VTQ19" s="8"/>
      <c r="VTR19" s="8"/>
      <c r="VTS19" s="8"/>
      <c r="VTT19" s="8"/>
      <c r="VTU19" s="8"/>
      <c r="VTV19" s="8"/>
      <c r="VTW19" s="8"/>
      <c r="VTX19" s="8"/>
      <c r="VTY19" s="8"/>
      <c r="VTZ19" s="8"/>
      <c r="VUA19" s="8"/>
      <c r="VUB19" s="8"/>
      <c r="VUC19" s="8"/>
      <c r="VUD19" s="8"/>
      <c r="VUE19" s="8"/>
      <c r="VUF19" s="8"/>
      <c r="VUG19" s="8"/>
      <c r="VUH19" s="8"/>
      <c r="VUI19" s="8"/>
      <c r="VUJ19" s="8"/>
      <c r="VUK19" s="8"/>
      <c r="VUL19" s="8"/>
      <c r="VUM19" s="8"/>
      <c r="VUN19" s="8"/>
      <c r="VUO19" s="8"/>
      <c r="VUP19" s="8"/>
      <c r="VUQ19" s="8"/>
      <c r="VUR19" s="8"/>
      <c r="VUS19" s="8"/>
      <c r="VUT19" s="8"/>
      <c r="VUU19" s="8"/>
      <c r="VUV19" s="8"/>
      <c r="VUW19" s="8"/>
      <c r="VUX19" s="8"/>
      <c r="VUY19" s="8"/>
      <c r="VUZ19" s="8"/>
      <c r="VVA19" s="8"/>
      <c r="VVB19" s="8"/>
      <c r="VVC19" s="8"/>
      <c r="VVD19" s="8"/>
      <c r="VVE19" s="8"/>
      <c r="VVF19" s="8"/>
      <c r="VVG19" s="8"/>
      <c r="VVH19" s="8"/>
      <c r="VVI19" s="8"/>
      <c r="VVJ19" s="8"/>
      <c r="VVK19" s="8"/>
      <c r="VVL19" s="8"/>
      <c r="VVM19" s="8"/>
      <c r="VVN19" s="8"/>
      <c r="VVO19" s="8"/>
      <c r="VVP19" s="8"/>
      <c r="VVQ19" s="8"/>
      <c r="VVR19" s="8"/>
      <c r="VVS19" s="8"/>
      <c r="VVT19" s="8"/>
      <c r="VVU19" s="8"/>
      <c r="VVV19" s="8"/>
      <c r="VVW19" s="8"/>
      <c r="VVX19" s="8"/>
      <c r="VVY19" s="8"/>
      <c r="VVZ19" s="8"/>
      <c r="VWA19" s="8"/>
      <c r="VWB19" s="8"/>
      <c r="VWC19" s="8"/>
      <c r="VWD19" s="8"/>
      <c r="VWE19" s="8"/>
      <c r="VWF19" s="8"/>
      <c r="VWG19" s="8"/>
      <c r="VWH19" s="8"/>
      <c r="VWI19" s="8"/>
      <c r="VWJ19" s="8"/>
      <c r="VWK19" s="8"/>
      <c r="VWL19" s="8"/>
      <c r="VWM19" s="8"/>
      <c r="VWN19" s="8"/>
      <c r="VWO19" s="8"/>
      <c r="VWP19" s="8"/>
      <c r="VWQ19" s="8"/>
      <c r="VWR19" s="8"/>
      <c r="VWS19" s="8"/>
      <c r="VWT19" s="8"/>
      <c r="VWU19" s="8"/>
      <c r="VWV19" s="8"/>
      <c r="VWW19" s="8"/>
      <c r="VWX19" s="8"/>
      <c r="VWY19" s="8"/>
      <c r="VWZ19" s="8"/>
      <c r="VXA19" s="8"/>
      <c r="VXB19" s="8"/>
      <c r="VXC19" s="8"/>
      <c r="VXD19" s="8"/>
      <c r="VXE19" s="8"/>
      <c r="VXF19" s="8"/>
      <c r="VXG19" s="8"/>
      <c r="VXH19" s="8"/>
      <c r="VXI19" s="8"/>
      <c r="VXJ19" s="8"/>
      <c r="VXK19" s="8"/>
      <c r="VXL19" s="8"/>
      <c r="VXM19" s="8"/>
      <c r="VXN19" s="8"/>
      <c r="VXO19" s="8"/>
      <c r="VXP19" s="8"/>
      <c r="VXQ19" s="8"/>
      <c r="VXR19" s="8"/>
      <c r="VXS19" s="8"/>
      <c r="VXT19" s="8"/>
      <c r="VXU19" s="8"/>
      <c r="VXV19" s="8"/>
      <c r="VXW19" s="8"/>
      <c r="VXX19" s="8"/>
      <c r="VXY19" s="8"/>
      <c r="VXZ19" s="8"/>
      <c r="VYA19" s="8"/>
      <c r="VYB19" s="8"/>
      <c r="VYC19" s="8"/>
      <c r="VYD19" s="8"/>
      <c r="VYE19" s="8"/>
      <c r="VYF19" s="8"/>
      <c r="VYG19" s="8"/>
      <c r="VYH19" s="8"/>
      <c r="VYI19" s="8"/>
      <c r="VYJ19" s="8"/>
      <c r="VYK19" s="8"/>
      <c r="VYL19" s="8"/>
      <c r="VYM19" s="8"/>
      <c r="VYN19" s="8"/>
      <c r="VYO19" s="8"/>
      <c r="VYP19" s="8"/>
      <c r="VYQ19" s="8"/>
      <c r="VYR19" s="8"/>
      <c r="VYS19" s="8"/>
      <c r="VYT19" s="8"/>
      <c r="VYU19" s="8"/>
      <c r="VYV19" s="8"/>
      <c r="VYW19" s="8"/>
      <c r="VYX19" s="8"/>
      <c r="VYY19" s="8"/>
      <c r="VYZ19" s="8"/>
      <c r="VZA19" s="8"/>
      <c r="VZB19" s="8"/>
      <c r="VZC19" s="8"/>
      <c r="VZD19" s="8"/>
      <c r="VZE19" s="8"/>
      <c r="VZF19" s="8"/>
      <c r="VZG19" s="8"/>
      <c r="VZH19" s="8"/>
      <c r="VZI19" s="8"/>
      <c r="VZJ19" s="8"/>
      <c r="VZK19" s="8"/>
      <c r="VZL19" s="8"/>
      <c r="VZM19" s="8"/>
      <c r="VZN19" s="8"/>
      <c r="VZO19" s="8"/>
      <c r="VZP19" s="8"/>
      <c r="VZQ19" s="8"/>
      <c r="VZR19" s="8"/>
      <c r="VZS19" s="8"/>
      <c r="VZT19" s="8"/>
      <c r="VZU19" s="8"/>
      <c r="VZV19" s="8"/>
      <c r="VZW19" s="8"/>
      <c r="VZX19" s="8"/>
      <c r="VZY19" s="8"/>
      <c r="VZZ19" s="8"/>
      <c r="WAA19" s="8"/>
      <c r="WAB19" s="8"/>
      <c r="WAC19" s="8"/>
      <c r="WAD19" s="8"/>
      <c r="WAE19" s="8"/>
      <c r="WAF19" s="8"/>
      <c r="WAG19" s="8"/>
      <c r="WAH19" s="8"/>
      <c r="WAI19" s="8"/>
      <c r="WAJ19" s="8"/>
      <c r="WAK19" s="8"/>
      <c r="WAL19" s="8"/>
      <c r="WAM19" s="8"/>
      <c r="WAN19" s="8"/>
      <c r="WAO19" s="8"/>
      <c r="WAP19" s="8"/>
      <c r="WAQ19" s="8"/>
      <c r="WAR19" s="8"/>
      <c r="WAS19" s="8"/>
      <c r="WAT19" s="8"/>
      <c r="WAU19" s="8"/>
      <c r="WAV19" s="8"/>
      <c r="WAW19" s="8"/>
      <c r="WAX19" s="8"/>
      <c r="WAY19" s="8"/>
      <c r="WAZ19" s="8"/>
      <c r="WBA19" s="8"/>
      <c r="WBB19" s="8"/>
      <c r="WBC19" s="8"/>
      <c r="WBD19" s="8"/>
      <c r="WBE19" s="8"/>
      <c r="WBF19" s="8"/>
      <c r="WBG19" s="8"/>
      <c r="WBH19" s="8"/>
      <c r="WBI19" s="8"/>
      <c r="WBJ19" s="8"/>
      <c r="WBK19" s="8"/>
      <c r="WBL19" s="8"/>
      <c r="WBM19" s="8"/>
      <c r="WBN19" s="8"/>
      <c r="WBO19" s="8"/>
      <c r="WBP19" s="8"/>
      <c r="WBQ19" s="8"/>
      <c r="WBR19" s="8"/>
      <c r="WBS19" s="8"/>
      <c r="WBT19" s="8"/>
      <c r="WBU19" s="8"/>
      <c r="WBV19" s="8"/>
      <c r="WBW19" s="8"/>
      <c r="WBX19" s="8"/>
      <c r="WBY19" s="8"/>
      <c r="WBZ19" s="8"/>
      <c r="WCA19" s="8"/>
      <c r="WCB19" s="8"/>
      <c r="WCC19" s="8"/>
      <c r="WCD19" s="8"/>
      <c r="WCE19" s="8"/>
      <c r="WCF19" s="8"/>
      <c r="WCG19" s="8"/>
      <c r="WCH19" s="8"/>
      <c r="WCI19" s="8"/>
      <c r="WCJ19" s="8"/>
      <c r="WCK19" s="8"/>
      <c r="WCL19" s="8"/>
      <c r="WCM19" s="8"/>
      <c r="WCN19" s="8"/>
      <c r="WCO19" s="8"/>
      <c r="WCP19" s="8"/>
      <c r="WCQ19" s="8"/>
      <c r="WCR19" s="8"/>
      <c r="WCS19" s="8"/>
      <c r="WCT19" s="8"/>
      <c r="WCU19" s="8"/>
      <c r="WCV19" s="8"/>
      <c r="WCW19" s="8"/>
      <c r="WCX19" s="8"/>
      <c r="WCY19" s="8"/>
      <c r="WCZ19" s="8"/>
      <c r="WDA19" s="8"/>
      <c r="WDB19" s="8"/>
      <c r="WDC19" s="8"/>
      <c r="WDD19" s="8"/>
      <c r="WDE19" s="8"/>
      <c r="WDF19" s="8"/>
      <c r="WDG19" s="8"/>
      <c r="WDH19" s="8"/>
      <c r="WDI19" s="8"/>
      <c r="WDJ19" s="8"/>
      <c r="WDK19" s="8"/>
      <c r="WDL19" s="8"/>
      <c r="WDM19" s="8"/>
      <c r="WDN19" s="8"/>
      <c r="WDO19" s="8"/>
      <c r="WDP19" s="8"/>
      <c r="WDQ19" s="8"/>
      <c r="WDR19" s="8"/>
      <c r="WDS19" s="8"/>
      <c r="WDT19" s="8"/>
      <c r="WDU19" s="8"/>
      <c r="WDV19" s="8"/>
      <c r="WDW19" s="8"/>
      <c r="WDX19" s="8"/>
      <c r="WDY19" s="8"/>
      <c r="WDZ19" s="8"/>
      <c r="WEA19" s="8"/>
      <c r="WEB19" s="8"/>
      <c r="WEC19" s="8"/>
      <c r="WED19" s="8"/>
      <c r="WEE19" s="8"/>
      <c r="WEF19" s="8"/>
      <c r="WEG19" s="8"/>
      <c r="WEH19" s="8"/>
      <c r="WEI19" s="8"/>
      <c r="WEJ19" s="8"/>
      <c r="WEK19" s="8"/>
      <c r="WEL19" s="8"/>
      <c r="WEM19" s="8"/>
      <c r="WEN19" s="8"/>
      <c r="WEO19" s="8"/>
      <c r="WEP19" s="8"/>
      <c r="WEQ19" s="8"/>
      <c r="WER19" s="8"/>
      <c r="WES19" s="8"/>
      <c r="WET19" s="8"/>
      <c r="WEU19" s="8"/>
      <c r="WEV19" s="8"/>
      <c r="WEW19" s="8"/>
      <c r="WEX19" s="8"/>
      <c r="WEY19" s="8"/>
      <c r="WEZ19" s="8"/>
      <c r="WFA19" s="8"/>
      <c r="WFB19" s="8"/>
      <c r="WFC19" s="8"/>
      <c r="WFD19" s="8"/>
      <c r="WFE19" s="8"/>
      <c r="WFF19" s="8"/>
      <c r="WFG19" s="8"/>
      <c r="WFH19" s="8"/>
      <c r="WFI19" s="8"/>
      <c r="WFJ19" s="8"/>
      <c r="WFK19" s="8"/>
      <c r="WFL19" s="8"/>
      <c r="WFM19" s="8"/>
      <c r="WFN19" s="8"/>
      <c r="WFO19" s="8"/>
      <c r="WFP19" s="8"/>
      <c r="WFQ19" s="8"/>
      <c r="WFR19" s="8"/>
      <c r="WFS19" s="8"/>
      <c r="WFT19" s="8"/>
      <c r="WFU19" s="8"/>
      <c r="WFV19" s="8"/>
      <c r="WFW19" s="8"/>
      <c r="WFX19" s="8"/>
      <c r="WFY19" s="8"/>
      <c r="WFZ19" s="8"/>
      <c r="WGA19" s="8"/>
      <c r="WGB19" s="8"/>
      <c r="WGC19" s="8"/>
      <c r="WGD19" s="8"/>
      <c r="WGE19" s="8"/>
      <c r="WGF19" s="8"/>
      <c r="WGG19" s="8"/>
      <c r="WGH19" s="8"/>
      <c r="WGI19" s="8"/>
      <c r="WGJ19" s="8"/>
      <c r="WGK19" s="8"/>
      <c r="WGL19" s="8"/>
      <c r="WGM19" s="8"/>
      <c r="WGN19" s="8"/>
      <c r="WGO19" s="8"/>
      <c r="WGP19" s="8"/>
      <c r="WGQ19" s="8"/>
      <c r="WGR19" s="8"/>
      <c r="WGS19" s="8"/>
      <c r="WGT19" s="8"/>
      <c r="WGU19" s="8"/>
      <c r="WGV19" s="8"/>
      <c r="WGW19" s="8"/>
      <c r="WGX19" s="8"/>
      <c r="WGY19" s="8"/>
      <c r="WGZ19" s="8"/>
      <c r="WHA19" s="8"/>
      <c r="WHB19" s="8"/>
      <c r="WHC19" s="8"/>
      <c r="WHD19" s="8"/>
      <c r="WHE19" s="8"/>
      <c r="WHF19" s="8"/>
      <c r="WHG19" s="8"/>
      <c r="WHH19" s="8"/>
      <c r="WHI19" s="8"/>
      <c r="WHJ19" s="8"/>
      <c r="WHK19" s="8"/>
      <c r="WHL19" s="8"/>
      <c r="WHM19" s="8"/>
      <c r="WHN19" s="8"/>
      <c r="WHO19" s="8"/>
      <c r="WHP19" s="8"/>
      <c r="WHQ19" s="8"/>
      <c r="WHR19" s="8"/>
      <c r="WHS19" s="8"/>
      <c r="WHT19" s="8"/>
      <c r="WHU19" s="8"/>
      <c r="WHV19" s="8"/>
      <c r="WHW19" s="8"/>
      <c r="WHX19" s="8"/>
      <c r="WHY19" s="8"/>
      <c r="WHZ19" s="8"/>
      <c r="WIA19" s="8"/>
      <c r="WIB19" s="8"/>
      <c r="WIC19" s="8"/>
      <c r="WID19" s="8"/>
      <c r="WIE19" s="8"/>
      <c r="WIF19" s="8"/>
      <c r="WIG19" s="8"/>
      <c r="WIH19" s="8"/>
      <c r="WII19" s="8"/>
      <c r="WIJ19" s="8"/>
      <c r="WIK19" s="8"/>
      <c r="WIL19" s="8"/>
      <c r="WIM19" s="8"/>
      <c r="WIN19" s="8"/>
      <c r="WIO19" s="8"/>
      <c r="WIP19" s="8"/>
      <c r="WIQ19" s="8"/>
      <c r="WIR19" s="8"/>
      <c r="WIS19" s="8"/>
      <c r="WIT19" s="8"/>
      <c r="WIU19" s="8"/>
      <c r="WIV19" s="8"/>
      <c r="WIW19" s="8"/>
      <c r="WIX19" s="8"/>
      <c r="WIY19" s="8"/>
      <c r="WIZ19" s="8"/>
      <c r="WJA19" s="8"/>
      <c r="WJB19" s="8"/>
      <c r="WJC19" s="8"/>
      <c r="WJD19" s="8"/>
      <c r="WJE19" s="8"/>
      <c r="WJF19" s="8"/>
      <c r="WJG19" s="8"/>
      <c r="WJH19" s="8"/>
      <c r="WJI19" s="8"/>
      <c r="WJJ19" s="8"/>
      <c r="WJK19" s="8"/>
      <c r="WJL19" s="8"/>
      <c r="WJM19" s="8"/>
      <c r="WJN19" s="8"/>
      <c r="WJO19" s="8"/>
      <c r="WJP19" s="8"/>
      <c r="WJQ19" s="8"/>
      <c r="WJR19" s="8"/>
      <c r="WJS19" s="8"/>
      <c r="WJT19" s="8"/>
      <c r="WJU19" s="8"/>
      <c r="WJV19" s="8"/>
      <c r="WJW19" s="8"/>
      <c r="WJX19" s="8"/>
      <c r="WJY19" s="8"/>
      <c r="WJZ19" s="8"/>
      <c r="WKA19" s="8"/>
      <c r="WKB19" s="8"/>
      <c r="WKC19" s="8"/>
      <c r="WKD19" s="8"/>
      <c r="WKE19" s="8"/>
      <c r="WKF19" s="8"/>
      <c r="WKG19" s="8"/>
      <c r="WKH19" s="8"/>
      <c r="WKI19" s="8"/>
      <c r="WKJ19" s="8"/>
      <c r="WKK19" s="8"/>
      <c r="WKL19" s="8"/>
      <c r="WKM19" s="8"/>
      <c r="WKN19" s="8"/>
      <c r="WKO19" s="8"/>
      <c r="WKP19" s="8"/>
      <c r="WKQ19" s="8"/>
      <c r="WKR19" s="8"/>
      <c r="WKS19" s="8"/>
      <c r="WKT19" s="8"/>
      <c r="WKU19" s="8"/>
      <c r="WKV19" s="8"/>
      <c r="WKW19" s="8"/>
      <c r="WKX19" s="8"/>
      <c r="WKY19" s="8"/>
      <c r="WKZ19" s="8"/>
      <c r="WLA19" s="8"/>
      <c r="WLB19" s="8"/>
      <c r="WLC19" s="8"/>
      <c r="WLD19" s="8"/>
      <c r="WLE19" s="8"/>
      <c r="WLF19" s="8"/>
      <c r="WLG19" s="8"/>
      <c r="WLH19" s="8"/>
      <c r="WLI19" s="8"/>
      <c r="WLJ19" s="8"/>
      <c r="WLK19" s="8"/>
      <c r="WLL19" s="8"/>
      <c r="WLM19" s="8"/>
      <c r="WLN19" s="8"/>
      <c r="WLO19" s="8"/>
      <c r="WLP19" s="8"/>
      <c r="WLQ19" s="8"/>
      <c r="WLR19" s="8"/>
      <c r="WLS19" s="8"/>
      <c r="WLT19" s="8"/>
      <c r="WLU19" s="8"/>
      <c r="WLV19" s="8"/>
      <c r="WLW19" s="8"/>
      <c r="WLX19" s="8"/>
      <c r="WLY19" s="8"/>
      <c r="WLZ19" s="8"/>
      <c r="WMA19" s="8"/>
      <c r="WMB19" s="8"/>
      <c r="WMC19" s="8"/>
      <c r="WMD19" s="8"/>
      <c r="WME19" s="8"/>
      <c r="WMF19" s="8"/>
      <c r="WMG19" s="8"/>
      <c r="WMH19" s="8"/>
      <c r="WMI19" s="8"/>
      <c r="WMJ19" s="8"/>
      <c r="WMK19" s="8"/>
      <c r="WML19" s="8"/>
      <c r="WMM19" s="8"/>
      <c r="WMN19" s="8"/>
      <c r="WMO19" s="8"/>
      <c r="WMP19" s="8"/>
      <c r="WMQ19" s="8"/>
      <c r="WMR19" s="8"/>
      <c r="WMS19" s="8"/>
      <c r="WMT19" s="8"/>
      <c r="WMU19" s="8"/>
      <c r="WMV19" s="8"/>
      <c r="WMW19" s="8"/>
      <c r="WMX19" s="8"/>
      <c r="WMY19" s="8"/>
      <c r="WMZ19" s="8"/>
      <c r="WNA19" s="8"/>
      <c r="WNB19" s="8"/>
      <c r="WNC19" s="8"/>
      <c r="WND19" s="8"/>
      <c r="WNE19" s="8"/>
      <c r="WNF19" s="8"/>
      <c r="WNG19" s="8"/>
      <c r="WNH19" s="8"/>
      <c r="WNI19" s="8"/>
      <c r="WNJ19" s="8"/>
      <c r="WNK19" s="8"/>
      <c r="WNL19" s="8"/>
      <c r="WNM19" s="8"/>
      <c r="WNN19" s="8"/>
      <c r="WNO19" s="8"/>
      <c r="WNP19" s="8"/>
      <c r="WNQ19" s="8"/>
      <c r="WNR19" s="8"/>
      <c r="WNS19" s="8"/>
      <c r="WNT19" s="8"/>
      <c r="WNU19" s="8"/>
      <c r="WNV19" s="8"/>
      <c r="WNW19" s="8"/>
      <c r="WNX19" s="8"/>
      <c r="WNY19" s="8"/>
      <c r="WNZ19" s="8"/>
      <c r="WOA19" s="8"/>
      <c r="WOB19" s="8"/>
      <c r="WOC19" s="8"/>
      <c r="WOD19" s="8"/>
      <c r="WOE19" s="8"/>
      <c r="WOF19" s="8"/>
      <c r="WOG19" s="8"/>
      <c r="WOH19" s="8"/>
      <c r="WOI19" s="8"/>
      <c r="WOJ19" s="8"/>
      <c r="WOK19" s="8"/>
      <c r="WOL19" s="8"/>
      <c r="WOM19" s="8"/>
      <c r="WON19" s="8"/>
      <c r="WOO19" s="8"/>
      <c r="WOP19" s="8"/>
      <c r="WOQ19" s="8"/>
      <c r="WOR19" s="8"/>
      <c r="WOS19" s="8"/>
      <c r="WOT19" s="8"/>
      <c r="WOU19" s="8"/>
      <c r="WOV19" s="8"/>
      <c r="WOW19" s="8"/>
      <c r="WOX19" s="8"/>
      <c r="WOY19" s="8"/>
      <c r="WOZ19" s="8"/>
      <c r="WPA19" s="8"/>
      <c r="WPB19" s="8"/>
      <c r="WPC19" s="8"/>
      <c r="WPD19" s="8"/>
      <c r="WPE19" s="8"/>
      <c r="WPF19" s="8"/>
      <c r="WPG19" s="8"/>
      <c r="WPH19" s="8"/>
      <c r="WPI19" s="8"/>
      <c r="WPJ19" s="8"/>
      <c r="WPK19" s="8"/>
      <c r="WPL19" s="8"/>
      <c r="WPM19" s="8"/>
      <c r="WPN19" s="8"/>
      <c r="WPO19" s="8"/>
      <c r="WPP19" s="8"/>
      <c r="WPQ19" s="8"/>
      <c r="WPR19" s="8"/>
      <c r="WPS19" s="8"/>
      <c r="WPT19" s="8"/>
      <c r="WPU19" s="8"/>
      <c r="WPV19" s="8"/>
      <c r="WPW19" s="8"/>
      <c r="WPX19" s="8"/>
      <c r="WPY19" s="8"/>
      <c r="WPZ19" s="8"/>
      <c r="WQA19" s="8"/>
      <c r="WQB19" s="8"/>
      <c r="WQC19" s="8"/>
      <c r="WQD19" s="8"/>
      <c r="WQE19" s="8"/>
      <c r="WQF19" s="8"/>
      <c r="WQG19" s="8"/>
      <c r="WQH19" s="8"/>
      <c r="WQI19" s="8"/>
      <c r="WQJ19" s="8"/>
      <c r="WQK19" s="8"/>
      <c r="WQL19" s="8"/>
      <c r="WQM19" s="8"/>
      <c r="WQN19" s="8"/>
      <c r="WQO19" s="8"/>
      <c r="WQP19" s="8"/>
      <c r="WQQ19" s="8"/>
      <c r="WQR19" s="8"/>
      <c r="WQS19" s="8"/>
      <c r="WQT19" s="8"/>
      <c r="WQU19" s="8"/>
      <c r="WQV19" s="8"/>
      <c r="WQW19" s="8"/>
      <c r="WQX19" s="8"/>
      <c r="WQY19" s="8"/>
      <c r="WQZ19" s="8"/>
      <c r="WRA19" s="8"/>
      <c r="WRB19" s="8"/>
      <c r="WRC19" s="8"/>
      <c r="WRD19" s="8"/>
      <c r="WRE19" s="8"/>
      <c r="WRF19" s="8"/>
      <c r="WRG19" s="8"/>
      <c r="WRH19" s="8"/>
      <c r="WRI19" s="8"/>
      <c r="WRJ19" s="8"/>
      <c r="WRK19" s="8"/>
      <c r="WRL19" s="8"/>
      <c r="WRM19" s="8"/>
      <c r="WRN19" s="8"/>
      <c r="WRO19" s="8"/>
      <c r="WRP19" s="8"/>
      <c r="WRQ19" s="8"/>
      <c r="WRR19" s="8"/>
      <c r="WRS19" s="8"/>
      <c r="WRT19" s="8"/>
      <c r="WRU19" s="8"/>
      <c r="WRV19" s="8"/>
      <c r="WRW19" s="8"/>
      <c r="WRX19" s="8"/>
      <c r="WRY19" s="8"/>
      <c r="WRZ19" s="8"/>
      <c r="WSA19" s="8"/>
      <c r="WSB19" s="8"/>
      <c r="WSC19" s="8"/>
      <c r="WSD19" s="8"/>
      <c r="WSE19" s="8"/>
      <c r="WSF19" s="8"/>
      <c r="WSG19" s="8"/>
      <c r="WSH19" s="8"/>
      <c r="WSI19" s="8"/>
      <c r="WSJ19" s="8"/>
      <c r="WSK19" s="8"/>
      <c r="WSL19" s="8"/>
      <c r="WSM19" s="8"/>
      <c r="WSN19" s="8"/>
      <c r="WSO19" s="8"/>
      <c r="WSP19" s="8"/>
      <c r="WSQ19" s="8"/>
      <c r="WSR19" s="8"/>
      <c r="WSS19" s="8"/>
      <c r="WST19" s="8"/>
      <c r="WSU19" s="8"/>
      <c r="WSV19" s="8"/>
      <c r="WSW19" s="8"/>
      <c r="WSX19" s="8"/>
      <c r="WSY19" s="8"/>
      <c r="WSZ19" s="8"/>
      <c r="WTA19" s="8"/>
      <c r="WTB19" s="8"/>
      <c r="WTC19" s="8"/>
      <c r="WTD19" s="8"/>
      <c r="WTE19" s="8"/>
      <c r="WTF19" s="8"/>
      <c r="WTG19" s="8"/>
      <c r="WTH19" s="8"/>
      <c r="WTI19" s="8"/>
      <c r="WTJ19" s="8"/>
      <c r="WTK19" s="8"/>
      <c r="WTL19" s="8"/>
      <c r="WTM19" s="8"/>
      <c r="WTN19" s="8"/>
      <c r="WTO19" s="8"/>
      <c r="WTP19" s="8"/>
      <c r="WTQ19" s="8"/>
      <c r="WTR19" s="8"/>
      <c r="WTS19" s="8"/>
      <c r="WTT19" s="8"/>
      <c r="WTU19" s="8"/>
      <c r="WTV19" s="8"/>
      <c r="WTW19" s="8"/>
      <c r="WTX19" s="8"/>
      <c r="WTY19" s="8"/>
      <c r="WTZ19" s="8"/>
      <c r="WUA19" s="8"/>
      <c r="WUB19" s="8"/>
      <c r="WUC19" s="8"/>
      <c r="WUD19" s="8"/>
      <c r="WUE19" s="8"/>
      <c r="WUF19" s="8"/>
      <c r="WUG19" s="8"/>
      <c r="WUH19" s="8"/>
      <c r="WUI19" s="8"/>
      <c r="WUJ19" s="8"/>
      <c r="WUK19" s="8"/>
      <c r="WUL19" s="8"/>
      <c r="WUM19" s="8"/>
      <c r="WUN19" s="8"/>
      <c r="WUO19" s="8"/>
      <c r="WUP19" s="8"/>
      <c r="WUQ19" s="8"/>
      <c r="WUR19" s="8"/>
      <c r="WUS19" s="8"/>
      <c r="WUT19" s="8"/>
      <c r="WUU19" s="8"/>
      <c r="WUV19" s="8"/>
      <c r="WUW19" s="8"/>
      <c r="WUX19" s="8"/>
      <c r="WUY19" s="8"/>
      <c r="WUZ19" s="8"/>
      <c r="WVA19" s="8"/>
      <c r="WVB19" s="8"/>
      <c r="WVC19" s="8"/>
      <c r="WVD19" s="8"/>
      <c r="WVE19" s="8"/>
      <c r="WVF19" s="8"/>
      <c r="WVG19" s="8"/>
      <c r="WVH19" s="8"/>
      <c r="WVI19" s="8"/>
      <c r="WVJ19" s="8"/>
      <c r="WVK19" s="8"/>
      <c r="WVL19" s="8"/>
      <c r="WVM19" s="8"/>
      <c r="WVN19" s="8"/>
      <c r="WVO19" s="8"/>
      <c r="WVP19" s="8"/>
      <c r="WVQ19" s="8"/>
    </row>
    <row r="20" spans="1:16137" s="40" customFormat="1" ht="12" customHeight="1" x14ac:dyDescent="0.25">
      <c r="F20" s="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  <c r="ALY20" s="8"/>
      <c r="ALZ20" s="8"/>
      <c r="AMA20" s="8"/>
      <c r="AMB20" s="8"/>
      <c r="AMC20" s="8"/>
      <c r="AMD20" s="8"/>
      <c r="AME20" s="8"/>
      <c r="AMF20" s="8"/>
      <c r="AMG20" s="8"/>
      <c r="AMH20" s="8"/>
      <c r="AMI20" s="8"/>
      <c r="AMJ20" s="8"/>
      <c r="AMK20" s="8"/>
      <c r="AML20" s="8"/>
      <c r="AMM20" s="8"/>
      <c r="AMN20" s="8"/>
      <c r="AMO20" s="8"/>
      <c r="AMP20" s="8"/>
      <c r="AMQ20" s="8"/>
      <c r="AMR20" s="8"/>
      <c r="AMS20" s="8"/>
      <c r="AMT20" s="8"/>
      <c r="AMU20" s="8"/>
      <c r="AMV20" s="8"/>
      <c r="AMW20" s="8"/>
      <c r="AMX20" s="8"/>
      <c r="AMY20" s="8"/>
      <c r="AMZ20" s="8"/>
      <c r="ANA20" s="8"/>
      <c r="ANB20" s="8"/>
      <c r="ANC20" s="8"/>
      <c r="AND20" s="8"/>
      <c r="ANE20" s="8"/>
      <c r="ANF20" s="8"/>
      <c r="ANG20" s="8"/>
      <c r="ANH20" s="8"/>
      <c r="ANI20" s="8"/>
      <c r="ANJ20" s="8"/>
      <c r="ANK20" s="8"/>
      <c r="ANL20" s="8"/>
      <c r="ANM20" s="8"/>
      <c r="ANN20" s="8"/>
      <c r="ANO20" s="8"/>
      <c r="ANP20" s="8"/>
      <c r="ANQ20" s="8"/>
      <c r="ANR20" s="8"/>
      <c r="ANS20" s="8"/>
      <c r="ANT20" s="8"/>
      <c r="ANU20" s="8"/>
      <c r="ANV20" s="8"/>
      <c r="ANW20" s="8"/>
      <c r="ANX20" s="8"/>
      <c r="ANY20" s="8"/>
      <c r="ANZ20" s="8"/>
      <c r="AOA20" s="8"/>
      <c r="AOB20" s="8"/>
      <c r="AOC20" s="8"/>
      <c r="AOD20" s="8"/>
      <c r="AOE20" s="8"/>
      <c r="AOF20" s="8"/>
      <c r="AOG20" s="8"/>
      <c r="AOH20" s="8"/>
      <c r="AOI20" s="8"/>
      <c r="AOJ20" s="8"/>
      <c r="AOK20" s="8"/>
      <c r="AOL20" s="8"/>
      <c r="AOM20" s="8"/>
      <c r="AON20" s="8"/>
      <c r="AOO20" s="8"/>
      <c r="AOP20" s="8"/>
      <c r="AOQ20" s="8"/>
      <c r="AOR20" s="8"/>
      <c r="AOS20" s="8"/>
      <c r="AOT20" s="8"/>
      <c r="AOU20" s="8"/>
      <c r="AOV20" s="8"/>
      <c r="AOW20" s="8"/>
      <c r="AOX20" s="8"/>
      <c r="AOY20" s="8"/>
      <c r="AOZ20" s="8"/>
      <c r="APA20" s="8"/>
      <c r="APB20" s="8"/>
      <c r="APC20" s="8"/>
      <c r="APD20" s="8"/>
      <c r="APE20" s="8"/>
      <c r="APF20" s="8"/>
      <c r="APG20" s="8"/>
      <c r="APH20" s="8"/>
      <c r="API20" s="8"/>
      <c r="APJ20" s="8"/>
      <c r="APK20" s="8"/>
      <c r="APL20" s="8"/>
      <c r="APM20" s="8"/>
      <c r="APN20" s="8"/>
      <c r="APO20" s="8"/>
      <c r="APP20" s="8"/>
      <c r="APQ20" s="8"/>
      <c r="APR20" s="8"/>
      <c r="APS20" s="8"/>
      <c r="APT20" s="8"/>
      <c r="APU20" s="8"/>
      <c r="APV20" s="8"/>
      <c r="APW20" s="8"/>
      <c r="APX20" s="8"/>
      <c r="APY20" s="8"/>
      <c r="APZ20" s="8"/>
      <c r="AQA20" s="8"/>
      <c r="AQB20" s="8"/>
      <c r="AQC20" s="8"/>
      <c r="AQD20" s="8"/>
      <c r="AQE20" s="8"/>
      <c r="AQF20" s="8"/>
      <c r="AQG20" s="8"/>
      <c r="AQH20" s="8"/>
      <c r="AQI20" s="8"/>
      <c r="AQJ20" s="8"/>
      <c r="AQK20" s="8"/>
      <c r="AQL20" s="8"/>
      <c r="AQM20" s="8"/>
      <c r="AQN20" s="8"/>
      <c r="AQO20" s="8"/>
      <c r="AQP20" s="8"/>
      <c r="AQQ20" s="8"/>
      <c r="AQR20" s="8"/>
      <c r="AQS20" s="8"/>
      <c r="AQT20" s="8"/>
      <c r="AQU20" s="8"/>
      <c r="AQV20" s="8"/>
      <c r="AQW20" s="8"/>
      <c r="AQX20" s="8"/>
      <c r="AQY20" s="8"/>
      <c r="AQZ20" s="8"/>
      <c r="ARA20" s="8"/>
      <c r="ARB20" s="8"/>
      <c r="ARC20" s="8"/>
      <c r="ARD20" s="8"/>
      <c r="ARE20" s="8"/>
      <c r="ARF20" s="8"/>
      <c r="ARG20" s="8"/>
      <c r="ARH20" s="8"/>
      <c r="ARI20" s="8"/>
      <c r="ARJ20" s="8"/>
      <c r="ARK20" s="8"/>
      <c r="ARL20" s="8"/>
      <c r="ARM20" s="8"/>
      <c r="ARN20" s="8"/>
      <c r="ARO20" s="8"/>
      <c r="ARP20" s="8"/>
      <c r="ARQ20" s="8"/>
      <c r="ARR20" s="8"/>
      <c r="ARS20" s="8"/>
      <c r="ART20" s="8"/>
      <c r="ARU20" s="8"/>
      <c r="ARV20" s="8"/>
      <c r="ARW20" s="8"/>
      <c r="ARX20" s="8"/>
      <c r="ARY20" s="8"/>
      <c r="ARZ20" s="8"/>
      <c r="ASA20" s="8"/>
      <c r="ASB20" s="8"/>
      <c r="ASC20" s="8"/>
      <c r="ASD20" s="8"/>
      <c r="ASE20" s="8"/>
      <c r="ASF20" s="8"/>
      <c r="ASG20" s="8"/>
      <c r="ASH20" s="8"/>
      <c r="ASI20" s="8"/>
      <c r="ASJ20" s="8"/>
      <c r="ASK20" s="8"/>
      <c r="ASL20" s="8"/>
      <c r="ASM20" s="8"/>
      <c r="ASN20" s="8"/>
      <c r="ASO20" s="8"/>
      <c r="ASP20" s="8"/>
      <c r="ASQ20" s="8"/>
      <c r="ASR20" s="8"/>
      <c r="ASS20" s="8"/>
      <c r="AST20" s="8"/>
      <c r="ASU20" s="8"/>
      <c r="ASV20" s="8"/>
      <c r="ASW20" s="8"/>
      <c r="ASX20" s="8"/>
      <c r="ASY20" s="8"/>
      <c r="ASZ20" s="8"/>
      <c r="ATA20" s="8"/>
      <c r="ATB20" s="8"/>
      <c r="ATC20" s="8"/>
      <c r="ATD20" s="8"/>
      <c r="ATE20" s="8"/>
      <c r="ATF20" s="8"/>
      <c r="ATG20" s="8"/>
      <c r="ATH20" s="8"/>
      <c r="ATI20" s="8"/>
      <c r="ATJ20" s="8"/>
      <c r="ATK20" s="8"/>
      <c r="ATL20" s="8"/>
      <c r="ATM20" s="8"/>
      <c r="ATN20" s="8"/>
      <c r="ATO20" s="8"/>
      <c r="ATP20" s="8"/>
      <c r="ATQ20" s="8"/>
      <c r="ATR20" s="8"/>
      <c r="ATS20" s="8"/>
      <c r="ATT20" s="8"/>
      <c r="ATU20" s="8"/>
      <c r="ATV20" s="8"/>
      <c r="ATW20" s="8"/>
      <c r="ATX20" s="8"/>
      <c r="ATY20" s="8"/>
      <c r="ATZ20" s="8"/>
      <c r="AUA20" s="8"/>
      <c r="AUB20" s="8"/>
      <c r="AUC20" s="8"/>
      <c r="AUD20" s="8"/>
      <c r="AUE20" s="8"/>
      <c r="AUF20" s="8"/>
      <c r="AUG20" s="8"/>
      <c r="AUH20" s="8"/>
      <c r="AUI20" s="8"/>
      <c r="AUJ20" s="8"/>
      <c r="AUK20" s="8"/>
      <c r="AUL20" s="8"/>
      <c r="AUM20" s="8"/>
      <c r="AUN20" s="8"/>
      <c r="AUO20" s="8"/>
      <c r="AUP20" s="8"/>
      <c r="AUQ20" s="8"/>
      <c r="AUR20" s="8"/>
      <c r="AUS20" s="8"/>
      <c r="AUT20" s="8"/>
      <c r="AUU20" s="8"/>
      <c r="AUV20" s="8"/>
      <c r="AUW20" s="8"/>
      <c r="AUX20" s="8"/>
      <c r="AUY20" s="8"/>
      <c r="AUZ20" s="8"/>
      <c r="AVA20" s="8"/>
      <c r="AVB20" s="8"/>
      <c r="AVC20" s="8"/>
      <c r="AVD20" s="8"/>
      <c r="AVE20" s="8"/>
      <c r="AVF20" s="8"/>
      <c r="AVG20" s="8"/>
      <c r="AVH20" s="8"/>
      <c r="AVI20" s="8"/>
      <c r="AVJ20" s="8"/>
      <c r="AVK20" s="8"/>
      <c r="AVL20" s="8"/>
      <c r="AVM20" s="8"/>
      <c r="AVN20" s="8"/>
      <c r="AVO20" s="8"/>
      <c r="AVP20" s="8"/>
      <c r="AVQ20" s="8"/>
      <c r="AVR20" s="8"/>
      <c r="AVS20" s="8"/>
      <c r="AVT20" s="8"/>
      <c r="AVU20" s="8"/>
      <c r="AVV20" s="8"/>
      <c r="AVW20" s="8"/>
      <c r="AVX20" s="8"/>
      <c r="AVY20" s="8"/>
      <c r="AVZ20" s="8"/>
      <c r="AWA20" s="8"/>
      <c r="AWB20" s="8"/>
      <c r="AWC20" s="8"/>
      <c r="AWD20" s="8"/>
      <c r="AWE20" s="8"/>
      <c r="AWF20" s="8"/>
      <c r="AWG20" s="8"/>
      <c r="AWH20" s="8"/>
      <c r="AWI20" s="8"/>
      <c r="AWJ20" s="8"/>
      <c r="AWK20" s="8"/>
      <c r="AWL20" s="8"/>
      <c r="AWM20" s="8"/>
      <c r="AWN20" s="8"/>
      <c r="AWO20" s="8"/>
      <c r="AWP20" s="8"/>
      <c r="AWQ20" s="8"/>
      <c r="AWR20" s="8"/>
      <c r="AWS20" s="8"/>
      <c r="AWT20" s="8"/>
      <c r="AWU20" s="8"/>
      <c r="AWV20" s="8"/>
      <c r="AWW20" s="8"/>
      <c r="AWX20" s="8"/>
      <c r="AWY20" s="8"/>
      <c r="AWZ20" s="8"/>
      <c r="AXA20" s="8"/>
      <c r="AXB20" s="8"/>
      <c r="AXC20" s="8"/>
      <c r="AXD20" s="8"/>
      <c r="AXE20" s="8"/>
      <c r="AXF20" s="8"/>
      <c r="AXG20" s="8"/>
      <c r="AXH20" s="8"/>
      <c r="AXI20" s="8"/>
      <c r="AXJ20" s="8"/>
      <c r="AXK20" s="8"/>
      <c r="AXL20" s="8"/>
      <c r="AXM20" s="8"/>
      <c r="AXN20" s="8"/>
      <c r="AXO20" s="8"/>
      <c r="AXP20" s="8"/>
      <c r="AXQ20" s="8"/>
      <c r="AXR20" s="8"/>
      <c r="AXS20" s="8"/>
      <c r="AXT20" s="8"/>
      <c r="AXU20" s="8"/>
      <c r="AXV20" s="8"/>
      <c r="AXW20" s="8"/>
      <c r="AXX20" s="8"/>
      <c r="AXY20" s="8"/>
      <c r="AXZ20" s="8"/>
      <c r="AYA20" s="8"/>
      <c r="AYB20" s="8"/>
      <c r="AYC20" s="8"/>
      <c r="AYD20" s="8"/>
      <c r="AYE20" s="8"/>
      <c r="AYF20" s="8"/>
      <c r="AYG20" s="8"/>
      <c r="AYH20" s="8"/>
      <c r="AYI20" s="8"/>
      <c r="AYJ20" s="8"/>
      <c r="AYK20" s="8"/>
      <c r="AYL20" s="8"/>
      <c r="AYM20" s="8"/>
      <c r="AYN20" s="8"/>
      <c r="AYO20" s="8"/>
      <c r="AYP20" s="8"/>
      <c r="AYQ20" s="8"/>
      <c r="AYR20" s="8"/>
      <c r="AYS20" s="8"/>
      <c r="AYT20" s="8"/>
      <c r="AYU20" s="8"/>
      <c r="AYV20" s="8"/>
      <c r="AYW20" s="8"/>
      <c r="AYX20" s="8"/>
      <c r="AYY20" s="8"/>
      <c r="AYZ20" s="8"/>
      <c r="AZA20" s="8"/>
      <c r="AZB20" s="8"/>
      <c r="AZC20" s="8"/>
      <c r="AZD20" s="8"/>
      <c r="AZE20" s="8"/>
      <c r="AZF20" s="8"/>
      <c r="AZG20" s="8"/>
      <c r="AZH20" s="8"/>
      <c r="AZI20" s="8"/>
      <c r="AZJ20" s="8"/>
      <c r="AZK20" s="8"/>
      <c r="AZL20" s="8"/>
      <c r="AZM20" s="8"/>
      <c r="AZN20" s="8"/>
      <c r="AZO20" s="8"/>
      <c r="AZP20" s="8"/>
      <c r="AZQ20" s="8"/>
      <c r="AZR20" s="8"/>
      <c r="AZS20" s="8"/>
      <c r="AZT20" s="8"/>
      <c r="AZU20" s="8"/>
      <c r="AZV20" s="8"/>
      <c r="AZW20" s="8"/>
      <c r="AZX20" s="8"/>
      <c r="AZY20" s="8"/>
      <c r="AZZ20" s="8"/>
      <c r="BAA20" s="8"/>
      <c r="BAB20" s="8"/>
      <c r="BAC20" s="8"/>
      <c r="BAD20" s="8"/>
      <c r="BAE20" s="8"/>
      <c r="BAF20" s="8"/>
      <c r="BAG20" s="8"/>
      <c r="BAH20" s="8"/>
      <c r="BAI20" s="8"/>
      <c r="BAJ20" s="8"/>
      <c r="BAK20" s="8"/>
      <c r="BAL20" s="8"/>
      <c r="BAM20" s="8"/>
      <c r="BAN20" s="8"/>
      <c r="BAO20" s="8"/>
      <c r="BAP20" s="8"/>
      <c r="BAQ20" s="8"/>
      <c r="BAR20" s="8"/>
      <c r="BAS20" s="8"/>
      <c r="BAT20" s="8"/>
      <c r="BAU20" s="8"/>
      <c r="BAV20" s="8"/>
      <c r="BAW20" s="8"/>
      <c r="BAX20" s="8"/>
      <c r="BAY20" s="8"/>
      <c r="BAZ20" s="8"/>
      <c r="BBA20" s="8"/>
      <c r="BBB20" s="8"/>
      <c r="BBC20" s="8"/>
      <c r="BBD20" s="8"/>
      <c r="BBE20" s="8"/>
      <c r="BBF20" s="8"/>
      <c r="BBG20" s="8"/>
      <c r="BBH20" s="8"/>
      <c r="BBI20" s="8"/>
      <c r="BBJ20" s="8"/>
      <c r="BBK20" s="8"/>
      <c r="BBL20" s="8"/>
      <c r="BBM20" s="8"/>
      <c r="BBN20" s="8"/>
      <c r="BBO20" s="8"/>
      <c r="BBP20" s="8"/>
      <c r="BBQ20" s="8"/>
      <c r="BBR20" s="8"/>
      <c r="BBS20" s="8"/>
      <c r="BBT20" s="8"/>
      <c r="BBU20" s="8"/>
      <c r="BBV20" s="8"/>
      <c r="BBW20" s="8"/>
      <c r="BBX20" s="8"/>
      <c r="BBY20" s="8"/>
      <c r="BBZ20" s="8"/>
      <c r="BCA20" s="8"/>
      <c r="BCB20" s="8"/>
      <c r="BCC20" s="8"/>
      <c r="BCD20" s="8"/>
      <c r="BCE20" s="8"/>
      <c r="BCF20" s="8"/>
      <c r="BCG20" s="8"/>
      <c r="BCH20" s="8"/>
      <c r="BCI20" s="8"/>
      <c r="BCJ20" s="8"/>
      <c r="BCK20" s="8"/>
      <c r="BCL20" s="8"/>
      <c r="BCM20" s="8"/>
      <c r="BCN20" s="8"/>
      <c r="BCO20" s="8"/>
      <c r="BCP20" s="8"/>
      <c r="BCQ20" s="8"/>
      <c r="BCR20" s="8"/>
      <c r="BCS20" s="8"/>
      <c r="BCT20" s="8"/>
      <c r="BCU20" s="8"/>
      <c r="BCV20" s="8"/>
      <c r="BCW20" s="8"/>
      <c r="BCX20" s="8"/>
      <c r="BCY20" s="8"/>
      <c r="BCZ20" s="8"/>
      <c r="BDA20" s="8"/>
      <c r="BDB20" s="8"/>
      <c r="BDC20" s="8"/>
      <c r="BDD20" s="8"/>
      <c r="BDE20" s="8"/>
      <c r="BDF20" s="8"/>
      <c r="BDG20" s="8"/>
      <c r="BDH20" s="8"/>
      <c r="BDI20" s="8"/>
      <c r="BDJ20" s="8"/>
      <c r="BDK20" s="8"/>
      <c r="BDL20" s="8"/>
      <c r="BDM20" s="8"/>
      <c r="BDN20" s="8"/>
      <c r="BDO20" s="8"/>
      <c r="BDP20" s="8"/>
      <c r="BDQ20" s="8"/>
      <c r="BDR20" s="8"/>
      <c r="BDS20" s="8"/>
      <c r="BDT20" s="8"/>
      <c r="BDU20" s="8"/>
      <c r="BDV20" s="8"/>
      <c r="BDW20" s="8"/>
      <c r="BDX20" s="8"/>
      <c r="BDY20" s="8"/>
      <c r="BDZ20" s="8"/>
      <c r="BEA20" s="8"/>
      <c r="BEB20" s="8"/>
      <c r="BEC20" s="8"/>
      <c r="BED20" s="8"/>
      <c r="BEE20" s="8"/>
      <c r="BEF20" s="8"/>
      <c r="BEG20" s="8"/>
      <c r="BEH20" s="8"/>
      <c r="BEI20" s="8"/>
      <c r="BEJ20" s="8"/>
      <c r="BEK20" s="8"/>
      <c r="BEL20" s="8"/>
      <c r="BEM20" s="8"/>
      <c r="BEN20" s="8"/>
      <c r="BEO20" s="8"/>
      <c r="BEP20" s="8"/>
      <c r="BEQ20" s="8"/>
      <c r="BER20" s="8"/>
      <c r="BES20" s="8"/>
      <c r="BET20" s="8"/>
      <c r="BEU20" s="8"/>
      <c r="BEV20" s="8"/>
      <c r="BEW20" s="8"/>
      <c r="BEX20" s="8"/>
      <c r="BEY20" s="8"/>
      <c r="BEZ20" s="8"/>
      <c r="BFA20" s="8"/>
      <c r="BFB20" s="8"/>
      <c r="BFC20" s="8"/>
      <c r="BFD20" s="8"/>
      <c r="BFE20" s="8"/>
      <c r="BFF20" s="8"/>
      <c r="BFG20" s="8"/>
      <c r="BFH20" s="8"/>
      <c r="BFI20" s="8"/>
      <c r="BFJ20" s="8"/>
      <c r="BFK20" s="8"/>
      <c r="BFL20" s="8"/>
      <c r="BFM20" s="8"/>
      <c r="BFN20" s="8"/>
      <c r="BFO20" s="8"/>
      <c r="BFP20" s="8"/>
      <c r="BFQ20" s="8"/>
      <c r="BFR20" s="8"/>
      <c r="BFS20" s="8"/>
      <c r="BFT20" s="8"/>
      <c r="BFU20" s="8"/>
      <c r="BFV20" s="8"/>
      <c r="BFW20" s="8"/>
      <c r="BFX20" s="8"/>
      <c r="BFY20" s="8"/>
      <c r="BFZ20" s="8"/>
      <c r="BGA20" s="8"/>
      <c r="BGB20" s="8"/>
      <c r="BGC20" s="8"/>
      <c r="BGD20" s="8"/>
      <c r="BGE20" s="8"/>
      <c r="BGF20" s="8"/>
      <c r="BGG20" s="8"/>
      <c r="BGH20" s="8"/>
      <c r="BGI20" s="8"/>
      <c r="BGJ20" s="8"/>
      <c r="BGK20" s="8"/>
      <c r="BGL20" s="8"/>
      <c r="BGM20" s="8"/>
      <c r="BGN20" s="8"/>
      <c r="BGO20" s="8"/>
      <c r="BGP20" s="8"/>
      <c r="BGQ20" s="8"/>
      <c r="BGR20" s="8"/>
      <c r="BGS20" s="8"/>
      <c r="BGT20" s="8"/>
      <c r="BGU20" s="8"/>
      <c r="BGV20" s="8"/>
      <c r="BGW20" s="8"/>
      <c r="BGX20" s="8"/>
      <c r="BGY20" s="8"/>
      <c r="BGZ20" s="8"/>
      <c r="BHA20" s="8"/>
      <c r="BHB20" s="8"/>
      <c r="BHC20" s="8"/>
      <c r="BHD20" s="8"/>
      <c r="BHE20" s="8"/>
      <c r="BHF20" s="8"/>
      <c r="BHG20" s="8"/>
      <c r="BHH20" s="8"/>
      <c r="BHI20" s="8"/>
      <c r="BHJ20" s="8"/>
      <c r="BHK20" s="8"/>
      <c r="BHL20" s="8"/>
      <c r="BHM20" s="8"/>
      <c r="BHN20" s="8"/>
      <c r="BHO20" s="8"/>
      <c r="BHP20" s="8"/>
      <c r="BHQ20" s="8"/>
      <c r="BHR20" s="8"/>
      <c r="BHS20" s="8"/>
      <c r="BHT20" s="8"/>
      <c r="BHU20" s="8"/>
      <c r="BHV20" s="8"/>
      <c r="BHW20" s="8"/>
      <c r="BHX20" s="8"/>
      <c r="BHY20" s="8"/>
      <c r="BHZ20" s="8"/>
      <c r="BIA20" s="8"/>
      <c r="BIB20" s="8"/>
      <c r="BIC20" s="8"/>
      <c r="BID20" s="8"/>
      <c r="BIE20" s="8"/>
      <c r="BIF20" s="8"/>
      <c r="BIG20" s="8"/>
      <c r="BIH20" s="8"/>
      <c r="BII20" s="8"/>
      <c r="BIJ20" s="8"/>
      <c r="BIK20" s="8"/>
      <c r="BIL20" s="8"/>
      <c r="BIM20" s="8"/>
      <c r="BIN20" s="8"/>
      <c r="BIO20" s="8"/>
      <c r="BIP20" s="8"/>
      <c r="BIQ20" s="8"/>
      <c r="BIR20" s="8"/>
      <c r="BIS20" s="8"/>
      <c r="BIT20" s="8"/>
      <c r="BIU20" s="8"/>
      <c r="BIV20" s="8"/>
      <c r="BIW20" s="8"/>
      <c r="BIX20" s="8"/>
      <c r="BIY20" s="8"/>
      <c r="BIZ20" s="8"/>
      <c r="BJA20" s="8"/>
      <c r="BJB20" s="8"/>
      <c r="BJC20" s="8"/>
      <c r="BJD20" s="8"/>
      <c r="BJE20" s="8"/>
      <c r="BJF20" s="8"/>
      <c r="BJG20" s="8"/>
      <c r="BJH20" s="8"/>
      <c r="BJI20" s="8"/>
      <c r="BJJ20" s="8"/>
      <c r="BJK20" s="8"/>
      <c r="BJL20" s="8"/>
      <c r="BJM20" s="8"/>
      <c r="BJN20" s="8"/>
      <c r="BJO20" s="8"/>
      <c r="BJP20" s="8"/>
      <c r="BJQ20" s="8"/>
      <c r="BJR20" s="8"/>
      <c r="BJS20" s="8"/>
      <c r="BJT20" s="8"/>
      <c r="BJU20" s="8"/>
      <c r="BJV20" s="8"/>
      <c r="BJW20" s="8"/>
      <c r="BJX20" s="8"/>
      <c r="BJY20" s="8"/>
      <c r="BJZ20" s="8"/>
      <c r="BKA20" s="8"/>
      <c r="BKB20" s="8"/>
      <c r="BKC20" s="8"/>
      <c r="BKD20" s="8"/>
      <c r="BKE20" s="8"/>
      <c r="BKF20" s="8"/>
      <c r="BKG20" s="8"/>
      <c r="BKH20" s="8"/>
      <c r="BKI20" s="8"/>
      <c r="BKJ20" s="8"/>
      <c r="BKK20" s="8"/>
      <c r="BKL20" s="8"/>
      <c r="BKM20" s="8"/>
      <c r="BKN20" s="8"/>
      <c r="BKO20" s="8"/>
      <c r="BKP20" s="8"/>
      <c r="BKQ20" s="8"/>
      <c r="BKR20" s="8"/>
      <c r="BKS20" s="8"/>
      <c r="BKT20" s="8"/>
      <c r="BKU20" s="8"/>
      <c r="BKV20" s="8"/>
      <c r="BKW20" s="8"/>
      <c r="BKX20" s="8"/>
      <c r="BKY20" s="8"/>
      <c r="BKZ20" s="8"/>
      <c r="BLA20" s="8"/>
      <c r="BLB20" s="8"/>
      <c r="BLC20" s="8"/>
      <c r="BLD20" s="8"/>
      <c r="BLE20" s="8"/>
      <c r="BLF20" s="8"/>
      <c r="BLG20" s="8"/>
      <c r="BLH20" s="8"/>
      <c r="BLI20" s="8"/>
      <c r="BLJ20" s="8"/>
      <c r="BLK20" s="8"/>
      <c r="BLL20" s="8"/>
      <c r="BLM20" s="8"/>
      <c r="BLN20" s="8"/>
      <c r="BLO20" s="8"/>
      <c r="BLP20" s="8"/>
      <c r="BLQ20" s="8"/>
      <c r="BLR20" s="8"/>
      <c r="BLS20" s="8"/>
      <c r="BLT20" s="8"/>
      <c r="BLU20" s="8"/>
      <c r="BLV20" s="8"/>
      <c r="BLW20" s="8"/>
      <c r="BLX20" s="8"/>
      <c r="BLY20" s="8"/>
      <c r="BLZ20" s="8"/>
      <c r="BMA20" s="8"/>
      <c r="BMB20" s="8"/>
      <c r="BMC20" s="8"/>
      <c r="BMD20" s="8"/>
      <c r="BME20" s="8"/>
      <c r="BMF20" s="8"/>
      <c r="BMG20" s="8"/>
      <c r="BMH20" s="8"/>
      <c r="BMI20" s="8"/>
      <c r="BMJ20" s="8"/>
      <c r="BMK20" s="8"/>
      <c r="BML20" s="8"/>
      <c r="BMM20" s="8"/>
      <c r="BMN20" s="8"/>
      <c r="BMO20" s="8"/>
      <c r="BMP20" s="8"/>
      <c r="BMQ20" s="8"/>
      <c r="BMR20" s="8"/>
      <c r="BMS20" s="8"/>
      <c r="BMT20" s="8"/>
      <c r="BMU20" s="8"/>
      <c r="BMV20" s="8"/>
      <c r="BMW20" s="8"/>
      <c r="BMX20" s="8"/>
      <c r="BMY20" s="8"/>
      <c r="BMZ20" s="8"/>
      <c r="BNA20" s="8"/>
      <c r="BNB20" s="8"/>
      <c r="BNC20" s="8"/>
      <c r="BND20" s="8"/>
      <c r="BNE20" s="8"/>
      <c r="BNF20" s="8"/>
      <c r="BNG20" s="8"/>
      <c r="BNH20" s="8"/>
      <c r="BNI20" s="8"/>
      <c r="BNJ20" s="8"/>
      <c r="BNK20" s="8"/>
      <c r="BNL20" s="8"/>
      <c r="BNM20" s="8"/>
      <c r="BNN20" s="8"/>
      <c r="BNO20" s="8"/>
      <c r="BNP20" s="8"/>
      <c r="BNQ20" s="8"/>
      <c r="BNR20" s="8"/>
      <c r="BNS20" s="8"/>
      <c r="BNT20" s="8"/>
      <c r="BNU20" s="8"/>
      <c r="BNV20" s="8"/>
      <c r="BNW20" s="8"/>
      <c r="BNX20" s="8"/>
      <c r="BNY20" s="8"/>
      <c r="BNZ20" s="8"/>
      <c r="BOA20" s="8"/>
      <c r="BOB20" s="8"/>
      <c r="BOC20" s="8"/>
      <c r="BOD20" s="8"/>
      <c r="BOE20" s="8"/>
      <c r="BOF20" s="8"/>
      <c r="BOG20" s="8"/>
      <c r="BOH20" s="8"/>
      <c r="BOI20" s="8"/>
      <c r="BOJ20" s="8"/>
      <c r="BOK20" s="8"/>
      <c r="BOL20" s="8"/>
      <c r="BOM20" s="8"/>
      <c r="BON20" s="8"/>
      <c r="BOO20" s="8"/>
      <c r="BOP20" s="8"/>
      <c r="BOQ20" s="8"/>
      <c r="BOR20" s="8"/>
      <c r="BOS20" s="8"/>
      <c r="BOT20" s="8"/>
      <c r="BOU20" s="8"/>
      <c r="BOV20" s="8"/>
      <c r="BOW20" s="8"/>
      <c r="BOX20" s="8"/>
      <c r="BOY20" s="8"/>
      <c r="BOZ20" s="8"/>
      <c r="BPA20" s="8"/>
      <c r="BPB20" s="8"/>
      <c r="BPC20" s="8"/>
      <c r="BPD20" s="8"/>
      <c r="BPE20" s="8"/>
      <c r="BPF20" s="8"/>
      <c r="BPG20" s="8"/>
      <c r="BPH20" s="8"/>
      <c r="BPI20" s="8"/>
      <c r="BPJ20" s="8"/>
      <c r="BPK20" s="8"/>
      <c r="BPL20" s="8"/>
      <c r="BPM20" s="8"/>
      <c r="BPN20" s="8"/>
      <c r="BPO20" s="8"/>
      <c r="BPP20" s="8"/>
      <c r="BPQ20" s="8"/>
      <c r="BPR20" s="8"/>
      <c r="BPS20" s="8"/>
      <c r="BPT20" s="8"/>
      <c r="BPU20" s="8"/>
      <c r="BPV20" s="8"/>
      <c r="BPW20" s="8"/>
      <c r="BPX20" s="8"/>
      <c r="BPY20" s="8"/>
      <c r="BPZ20" s="8"/>
      <c r="BQA20" s="8"/>
      <c r="BQB20" s="8"/>
      <c r="BQC20" s="8"/>
      <c r="BQD20" s="8"/>
      <c r="BQE20" s="8"/>
      <c r="BQF20" s="8"/>
      <c r="BQG20" s="8"/>
      <c r="BQH20" s="8"/>
      <c r="BQI20" s="8"/>
      <c r="BQJ20" s="8"/>
      <c r="BQK20" s="8"/>
      <c r="BQL20" s="8"/>
      <c r="BQM20" s="8"/>
      <c r="BQN20" s="8"/>
      <c r="BQO20" s="8"/>
      <c r="BQP20" s="8"/>
      <c r="BQQ20" s="8"/>
      <c r="BQR20" s="8"/>
      <c r="BQS20" s="8"/>
      <c r="BQT20" s="8"/>
      <c r="BQU20" s="8"/>
      <c r="BQV20" s="8"/>
      <c r="BQW20" s="8"/>
      <c r="BQX20" s="8"/>
      <c r="BQY20" s="8"/>
      <c r="BQZ20" s="8"/>
      <c r="BRA20" s="8"/>
      <c r="BRB20" s="8"/>
      <c r="BRC20" s="8"/>
      <c r="BRD20" s="8"/>
      <c r="BRE20" s="8"/>
      <c r="BRF20" s="8"/>
      <c r="BRG20" s="8"/>
      <c r="BRH20" s="8"/>
      <c r="BRI20" s="8"/>
      <c r="BRJ20" s="8"/>
      <c r="BRK20" s="8"/>
      <c r="BRL20" s="8"/>
      <c r="BRM20" s="8"/>
      <c r="BRN20" s="8"/>
      <c r="BRO20" s="8"/>
      <c r="BRP20" s="8"/>
      <c r="BRQ20" s="8"/>
      <c r="BRR20" s="8"/>
      <c r="BRS20" s="8"/>
      <c r="BRT20" s="8"/>
      <c r="BRU20" s="8"/>
      <c r="BRV20" s="8"/>
      <c r="BRW20" s="8"/>
      <c r="BRX20" s="8"/>
      <c r="BRY20" s="8"/>
      <c r="BRZ20" s="8"/>
      <c r="BSA20" s="8"/>
      <c r="BSB20" s="8"/>
      <c r="BSC20" s="8"/>
      <c r="BSD20" s="8"/>
      <c r="BSE20" s="8"/>
      <c r="BSF20" s="8"/>
      <c r="BSG20" s="8"/>
      <c r="BSH20" s="8"/>
      <c r="BSI20" s="8"/>
      <c r="BSJ20" s="8"/>
      <c r="BSK20" s="8"/>
      <c r="BSL20" s="8"/>
      <c r="BSM20" s="8"/>
      <c r="BSN20" s="8"/>
      <c r="BSO20" s="8"/>
      <c r="BSP20" s="8"/>
      <c r="BSQ20" s="8"/>
      <c r="BSR20" s="8"/>
      <c r="BSS20" s="8"/>
      <c r="BST20" s="8"/>
      <c r="BSU20" s="8"/>
      <c r="BSV20" s="8"/>
      <c r="BSW20" s="8"/>
      <c r="BSX20" s="8"/>
      <c r="BSY20" s="8"/>
      <c r="BSZ20" s="8"/>
      <c r="BTA20" s="8"/>
      <c r="BTB20" s="8"/>
      <c r="BTC20" s="8"/>
      <c r="BTD20" s="8"/>
      <c r="BTE20" s="8"/>
      <c r="BTF20" s="8"/>
      <c r="BTG20" s="8"/>
      <c r="BTH20" s="8"/>
      <c r="BTI20" s="8"/>
      <c r="BTJ20" s="8"/>
      <c r="BTK20" s="8"/>
      <c r="BTL20" s="8"/>
      <c r="BTM20" s="8"/>
      <c r="BTN20" s="8"/>
      <c r="BTO20" s="8"/>
      <c r="BTP20" s="8"/>
      <c r="BTQ20" s="8"/>
      <c r="BTR20" s="8"/>
      <c r="BTS20" s="8"/>
      <c r="BTT20" s="8"/>
      <c r="BTU20" s="8"/>
      <c r="BTV20" s="8"/>
      <c r="BTW20" s="8"/>
      <c r="BTX20" s="8"/>
      <c r="BTY20" s="8"/>
      <c r="BTZ20" s="8"/>
      <c r="BUA20" s="8"/>
      <c r="BUB20" s="8"/>
      <c r="BUC20" s="8"/>
      <c r="BUD20" s="8"/>
      <c r="BUE20" s="8"/>
      <c r="BUF20" s="8"/>
      <c r="BUG20" s="8"/>
      <c r="BUH20" s="8"/>
      <c r="BUI20" s="8"/>
      <c r="BUJ20" s="8"/>
      <c r="BUK20" s="8"/>
      <c r="BUL20" s="8"/>
      <c r="BUM20" s="8"/>
      <c r="BUN20" s="8"/>
      <c r="BUO20" s="8"/>
      <c r="BUP20" s="8"/>
      <c r="BUQ20" s="8"/>
      <c r="BUR20" s="8"/>
      <c r="BUS20" s="8"/>
      <c r="BUT20" s="8"/>
      <c r="BUU20" s="8"/>
      <c r="BUV20" s="8"/>
      <c r="BUW20" s="8"/>
      <c r="BUX20" s="8"/>
      <c r="BUY20" s="8"/>
      <c r="BUZ20" s="8"/>
      <c r="BVA20" s="8"/>
      <c r="BVB20" s="8"/>
      <c r="BVC20" s="8"/>
      <c r="BVD20" s="8"/>
      <c r="BVE20" s="8"/>
      <c r="BVF20" s="8"/>
      <c r="BVG20" s="8"/>
      <c r="BVH20" s="8"/>
      <c r="BVI20" s="8"/>
      <c r="BVJ20" s="8"/>
      <c r="BVK20" s="8"/>
      <c r="BVL20" s="8"/>
      <c r="BVM20" s="8"/>
      <c r="BVN20" s="8"/>
      <c r="BVO20" s="8"/>
      <c r="BVP20" s="8"/>
      <c r="BVQ20" s="8"/>
      <c r="BVR20" s="8"/>
      <c r="BVS20" s="8"/>
      <c r="BVT20" s="8"/>
      <c r="BVU20" s="8"/>
      <c r="BVV20" s="8"/>
      <c r="BVW20" s="8"/>
      <c r="BVX20" s="8"/>
      <c r="BVY20" s="8"/>
      <c r="BVZ20" s="8"/>
      <c r="BWA20" s="8"/>
      <c r="BWB20" s="8"/>
      <c r="BWC20" s="8"/>
      <c r="BWD20" s="8"/>
      <c r="BWE20" s="8"/>
      <c r="BWF20" s="8"/>
      <c r="BWG20" s="8"/>
      <c r="BWH20" s="8"/>
      <c r="BWI20" s="8"/>
      <c r="BWJ20" s="8"/>
      <c r="BWK20" s="8"/>
      <c r="BWL20" s="8"/>
      <c r="BWM20" s="8"/>
      <c r="BWN20" s="8"/>
      <c r="BWO20" s="8"/>
      <c r="BWP20" s="8"/>
      <c r="BWQ20" s="8"/>
      <c r="BWR20" s="8"/>
      <c r="BWS20" s="8"/>
      <c r="BWT20" s="8"/>
      <c r="BWU20" s="8"/>
      <c r="BWV20" s="8"/>
      <c r="BWW20" s="8"/>
      <c r="BWX20" s="8"/>
      <c r="BWY20" s="8"/>
      <c r="BWZ20" s="8"/>
      <c r="BXA20" s="8"/>
      <c r="BXB20" s="8"/>
      <c r="BXC20" s="8"/>
      <c r="BXD20" s="8"/>
      <c r="BXE20" s="8"/>
      <c r="BXF20" s="8"/>
      <c r="BXG20" s="8"/>
      <c r="BXH20" s="8"/>
      <c r="BXI20" s="8"/>
      <c r="BXJ20" s="8"/>
      <c r="BXK20" s="8"/>
      <c r="BXL20" s="8"/>
      <c r="BXM20" s="8"/>
      <c r="BXN20" s="8"/>
      <c r="BXO20" s="8"/>
      <c r="BXP20" s="8"/>
      <c r="BXQ20" s="8"/>
      <c r="BXR20" s="8"/>
      <c r="BXS20" s="8"/>
      <c r="BXT20" s="8"/>
      <c r="BXU20" s="8"/>
      <c r="BXV20" s="8"/>
      <c r="BXW20" s="8"/>
      <c r="BXX20" s="8"/>
      <c r="BXY20" s="8"/>
      <c r="BXZ20" s="8"/>
      <c r="BYA20" s="8"/>
      <c r="BYB20" s="8"/>
      <c r="BYC20" s="8"/>
      <c r="BYD20" s="8"/>
      <c r="BYE20" s="8"/>
      <c r="BYF20" s="8"/>
      <c r="BYG20" s="8"/>
      <c r="BYH20" s="8"/>
      <c r="BYI20" s="8"/>
      <c r="BYJ20" s="8"/>
      <c r="BYK20" s="8"/>
      <c r="BYL20" s="8"/>
      <c r="BYM20" s="8"/>
      <c r="BYN20" s="8"/>
      <c r="BYO20" s="8"/>
      <c r="BYP20" s="8"/>
      <c r="BYQ20" s="8"/>
      <c r="BYR20" s="8"/>
      <c r="BYS20" s="8"/>
      <c r="BYT20" s="8"/>
      <c r="BYU20" s="8"/>
      <c r="BYV20" s="8"/>
      <c r="BYW20" s="8"/>
      <c r="BYX20" s="8"/>
      <c r="BYY20" s="8"/>
      <c r="BYZ20" s="8"/>
      <c r="BZA20" s="8"/>
      <c r="BZB20" s="8"/>
      <c r="BZC20" s="8"/>
      <c r="BZD20" s="8"/>
      <c r="BZE20" s="8"/>
      <c r="BZF20" s="8"/>
      <c r="BZG20" s="8"/>
      <c r="BZH20" s="8"/>
      <c r="BZI20" s="8"/>
      <c r="BZJ20" s="8"/>
      <c r="BZK20" s="8"/>
      <c r="BZL20" s="8"/>
      <c r="BZM20" s="8"/>
      <c r="BZN20" s="8"/>
      <c r="BZO20" s="8"/>
      <c r="BZP20" s="8"/>
      <c r="BZQ20" s="8"/>
      <c r="BZR20" s="8"/>
      <c r="BZS20" s="8"/>
      <c r="BZT20" s="8"/>
      <c r="BZU20" s="8"/>
      <c r="BZV20" s="8"/>
      <c r="BZW20" s="8"/>
      <c r="BZX20" s="8"/>
      <c r="BZY20" s="8"/>
      <c r="BZZ20" s="8"/>
      <c r="CAA20" s="8"/>
      <c r="CAB20" s="8"/>
      <c r="CAC20" s="8"/>
      <c r="CAD20" s="8"/>
      <c r="CAE20" s="8"/>
      <c r="CAF20" s="8"/>
      <c r="CAG20" s="8"/>
      <c r="CAH20" s="8"/>
      <c r="CAI20" s="8"/>
      <c r="CAJ20" s="8"/>
      <c r="CAK20" s="8"/>
      <c r="CAL20" s="8"/>
      <c r="CAM20" s="8"/>
      <c r="CAN20" s="8"/>
      <c r="CAO20" s="8"/>
      <c r="CAP20" s="8"/>
      <c r="CAQ20" s="8"/>
      <c r="CAR20" s="8"/>
      <c r="CAS20" s="8"/>
      <c r="CAT20" s="8"/>
      <c r="CAU20" s="8"/>
      <c r="CAV20" s="8"/>
      <c r="CAW20" s="8"/>
      <c r="CAX20" s="8"/>
      <c r="CAY20" s="8"/>
      <c r="CAZ20" s="8"/>
      <c r="CBA20" s="8"/>
      <c r="CBB20" s="8"/>
      <c r="CBC20" s="8"/>
      <c r="CBD20" s="8"/>
      <c r="CBE20" s="8"/>
      <c r="CBF20" s="8"/>
      <c r="CBG20" s="8"/>
      <c r="CBH20" s="8"/>
      <c r="CBI20" s="8"/>
      <c r="CBJ20" s="8"/>
      <c r="CBK20" s="8"/>
      <c r="CBL20" s="8"/>
      <c r="CBM20" s="8"/>
      <c r="CBN20" s="8"/>
      <c r="CBO20" s="8"/>
      <c r="CBP20" s="8"/>
      <c r="CBQ20" s="8"/>
      <c r="CBR20" s="8"/>
      <c r="CBS20" s="8"/>
      <c r="CBT20" s="8"/>
      <c r="CBU20" s="8"/>
      <c r="CBV20" s="8"/>
      <c r="CBW20" s="8"/>
      <c r="CBX20" s="8"/>
      <c r="CBY20" s="8"/>
      <c r="CBZ20" s="8"/>
      <c r="CCA20" s="8"/>
      <c r="CCB20" s="8"/>
      <c r="CCC20" s="8"/>
      <c r="CCD20" s="8"/>
      <c r="CCE20" s="8"/>
      <c r="CCF20" s="8"/>
      <c r="CCG20" s="8"/>
      <c r="CCH20" s="8"/>
      <c r="CCI20" s="8"/>
      <c r="CCJ20" s="8"/>
      <c r="CCK20" s="8"/>
      <c r="CCL20" s="8"/>
      <c r="CCM20" s="8"/>
      <c r="CCN20" s="8"/>
      <c r="CCO20" s="8"/>
      <c r="CCP20" s="8"/>
      <c r="CCQ20" s="8"/>
      <c r="CCR20" s="8"/>
      <c r="CCS20" s="8"/>
      <c r="CCT20" s="8"/>
      <c r="CCU20" s="8"/>
      <c r="CCV20" s="8"/>
      <c r="CCW20" s="8"/>
      <c r="CCX20" s="8"/>
      <c r="CCY20" s="8"/>
      <c r="CCZ20" s="8"/>
      <c r="CDA20" s="8"/>
      <c r="CDB20" s="8"/>
      <c r="CDC20" s="8"/>
      <c r="CDD20" s="8"/>
      <c r="CDE20" s="8"/>
      <c r="CDF20" s="8"/>
      <c r="CDG20" s="8"/>
      <c r="CDH20" s="8"/>
      <c r="CDI20" s="8"/>
      <c r="CDJ20" s="8"/>
      <c r="CDK20" s="8"/>
      <c r="CDL20" s="8"/>
      <c r="CDM20" s="8"/>
      <c r="CDN20" s="8"/>
      <c r="CDO20" s="8"/>
      <c r="CDP20" s="8"/>
      <c r="CDQ20" s="8"/>
      <c r="CDR20" s="8"/>
      <c r="CDS20" s="8"/>
      <c r="CDT20" s="8"/>
      <c r="CDU20" s="8"/>
      <c r="CDV20" s="8"/>
      <c r="CDW20" s="8"/>
      <c r="CDX20" s="8"/>
      <c r="CDY20" s="8"/>
      <c r="CDZ20" s="8"/>
      <c r="CEA20" s="8"/>
      <c r="CEB20" s="8"/>
      <c r="CEC20" s="8"/>
      <c r="CED20" s="8"/>
      <c r="CEE20" s="8"/>
      <c r="CEF20" s="8"/>
      <c r="CEG20" s="8"/>
      <c r="CEH20" s="8"/>
      <c r="CEI20" s="8"/>
      <c r="CEJ20" s="8"/>
      <c r="CEK20" s="8"/>
      <c r="CEL20" s="8"/>
      <c r="CEM20" s="8"/>
      <c r="CEN20" s="8"/>
      <c r="CEO20" s="8"/>
      <c r="CEP20" s="8"/>
      <c r="CEQ20" s="8"/>
      <c r="CER20" s="8"/>
      <c r="CES20" s="8"/>
      <c r="CET20" s="8"/>
      <c r="CEU20" s="8"/>
      <c r="CEV20" s="8"/>
      <c r="CEW20" s="8"/>
      <c r="CEX20" s="8"/>
      <c r="CEY20" s="8"/>
      <c r="CEZ20" s="8"/>
      <c r="CFA20" s="8"/>
      <c r="CFB20" s="8"/>
      <c r="CFC20" s="8"/>
      <c r="CFD20" s="8"/>
      <c r="CFE20" s="8"/>
      <c r="CFF20" s="8"/>
      <c r="CFG20" s="8"/>
      <c r="CFH20" s="8"/>
      <c r="CFI20" s="8"/>
      <c r="CFJ20" s="8"/>
      <c r="CFK20" s="8"/>
      <c r="CFL20" s="8"/>
      <c r="CFM20" s="8"/>
      <c r="CFN20" s="8"/>
      <c r="CFO20" s="8"/>
      <c r="CFP20" s="8"/>
      <c r="CFQ20" s="8"/>
      <c r="CFR20" s="8"/>
      <c r="CFS20" s="8"/>
      <c r="CFT20" s="8"/>
      <c r="CFU20" s="8"/>
      <c r="CFV20" s="8"/>
      <c r="CFW20" s="8"/>
      <c r="CFX20" s="8"/>
      <c r="CFY20" s="8"/>
      <c r="CFZ20" s="8"/>
      <c r="CGA20" s="8"/>
      <c r="CGB20" s="8"/>
      <c r="CGC20" s="8"/>
      <c r="CGD20" s="8"/>
      <c r="CGE20" s="8"/>
      <c r="CGF20" s="8"/>
      <c r="CGG20" s="8"/>
      <c r="CGH20" s="8"/>
      <c r="CGI20" s="8"/>
      <c r="CGJ20" s="8"/>
      <c r="CGK20" s="8"/>
      <c r="CGL20" s="8"/>
      <c r="CGM20" s="8"/>
      <c r="CGN20" s="8"/>
      <c r="CGO20" s="8"/>
      <c r="CGP20" s="8"/>
      <c r="CGQ20" s="8"/>
      <c r="CGR20" s="8"/>
      <c r="CGS20" s="8"/>
      <c r="CGT20" s="8"/>
      <c r="CGU20" s="8"/>
      <c r="CGV20" s="8"/>
      <c r="CGW20" s="8"/>
      <c r="CGX20" s="8"/>
      <c r="CGY20" s="8"/>
      <c r="CGZ20" s="8"/>
      <c r="CHA20" s="8"/>
      <c r="CHB20" s="8"/>
      <c r="CHC20" s="8"/>
      <c r="CHD20" s="8"/>
      <c r="CHE20" s="8"/>
      <c r="CHF20" s="8"/>
      <c r="CHG20" s="8"/>
      <c r="CHH20" s="8"/>
      <c r="CHI20" s="8"/>
      <c r="CHJ20" s="8"/>
      <c r="CHK20" s="8"/>
      <c r="CHL20" s="8"/>
      <c r="CHM20" s="8"/>
      <c r="CHN20" s="8"/>
      <c r="CHO20" s="8"/>
      <c r="CHP20" s="8"/>
      <c r="CHQ20" s="8"/>
      <c r="CHR20" s="8"/>
      <c r="CHS20" s="8"/>
      <c r="CHT20" s="8"/>
      <c r="CHU20" s="8"/>
      <c r="CHV20" s="8"/>
      <c r="CHW20" s="8"/>
      <c r="CHX20" s="8"/>
      <c r="CHY20" s="8"/>
      <c r="CHZ20" s="8"/>
      <c r="CIA20" s="8"/>
      <c r="CIB20" s="8"/>
      <c r="CIC20" s="8"/>
      <c r="CID20" s="8"/>
      <c r="CIE20" s="8"/>
      <c r="CIF20" s="8"/>
      <c r="CIG20" s="8"/>
      <c r="CIH20" s="8"/>
      <c r="CII20" s="8"/>
      <c r="CIJ20" s="8"/>
      <c r="CIK20" s="8"/>
      <c r="CIL20" s="8"/>
      <c r="CIM20" s="8"/>
      <c r="CIN20" s="8"/>
      <c r="CIO20" s="8"/>
      <c r="CIP20" s="8"/>
      <c r="CIQ20" s="8"/>
      <c r="CIR20" s="8"/>
      <c r="CIS20" s="8"/>
      <c r="CIT20" s="8"/>
      <c r="CIU20" s="8"/>
      <c r="CIV20" s="8"/>
      <c r="CIW20" s="8"/>
      <c r="CIX20" s="8"/>
      <c r="CIY20" s="8"/>
      <c r="CIZ20" s="8"/>
      <c r="CJA20" s="8"/>
      <c r="CJB20" s="8"/>
      <c r="CJC20" s="8"/>
      <c r="CJD20" s="8"/>
      <c r="CJE20" s="8"/>
      <c r="CJF20" s="8"/>
      <c r="CJG20" s="8"/>
      <c r="CJH20" s="8"/>
      <c r="CJI20" s="8"/>
      <c r="CJJ20" s="8"/>
      <c r="CJK20" s="8"/>
      <c r="CJL20" s="8"/>
      <c r="CJM20" s="8"/>
      <c r="CJN20" s="8"/>
      <c r="CJO20" s="8"/>
      <c r="CJP20" s="8"/>
      <c r="CJQ20" s="8"/>
      <c r="CJR20" s="8"/>
      <c r="CJS20" s="8"/>
      <c r="CJT20" s="8"/>
      <c r="CJU20" s="8"/>
      <c r="CJV20" s="8"/>
      <c r="CJW20" s="8"/>
      <c r="CJX20" s="8"/>
      <c r="CJY20" s="8"/>
      <c r="CJZ20" s="8"/>
      <c r="CKA20" s="8"/>
      <c r="CKB20" s="8"/>
      <c r="CKC20" s="8"/>
      <c r="CKD20" s="8"/>
      <c r="CKE20" s="8"/>
      <c r="CKF20" s="8"/>
      <c r="CKG20" s="8"/>
      <c r="CKH20" s="8"/>
      <c r="CKI20" s="8"/>
      <c r="CKJ20" s="8"/>
      <c r="CKK20" s="8"/>
      <c r="CKL20" s="8"/>
      <c r="CKM20" s="8"/>
      <c r="CKN20" s="8"/>
      <c r="CKO20" s="8"/>
      <c r="CKP20" s="8"/>
      <c r="CKQ20" s="8"/>
      <c r="CKR20" s="8"/>
      <c r="CKS20" s="8"/>
      <c r="CKT20" s="8"/>
      <c r="CKU20" s="8"/>
      <c r="CKV20" s="8"/>
      <c r="CKW20" s="8"/>
      <c r="CKX20" s="8"/>
      <c r="CKY20" s="8"/>
      <c r="CKZ20" s="8"/>
      <c r="CLA20" s="8"/>
      <c r="CLB20" s="8"/>
      <c r="CLC20" s="8"/>
      <c r="CLD20" s="8"/>
      <c r="CLE20" s="8"/>
      <c r="CLF20" s="8"/>
      <c r="CLG20" s="8"/>
      <c r="CLH20" s="8"/>
      <c r="CLI20" s="8"/>
      <c r="CLJ20" s="8"/>
      <c r="CLK20" s="8"/>
      <c r="CLL20" s="8"/>
      <c r="CLM20" s="8"/>
      <c r="CLN20" s="8"/>
      <c r="CLO20" s="8"/>
      <c r="CLP20" s="8"/>
      <c r="CLQ20" s="8"/>
      <c r="CLR20" s="8"/>
      <c r="CLS20" s="8"/>
      <c r="CLT20" s="8"/>
      <c r="CLU20" s="8"/>
      <c r="CLV20" s="8"/>
      <c r="CLW20" s="8"/>
      <c r="CLX20" s="8"/>
      <c r="CLY20" s="8"/>
      <c r="CLZ20" s="8"/>
      <c r="CMA20" s="8"/>
      <c r="CMB20" s="8"/>
      <c r="CMC20" s="8"/>
      <c r="CMD20" s="8"/>
      <c r="CME20" s="8"/>
      <c r="CMF20" s="8"/>
      <c r="CMG20" s="8"/>
      <c r="CMH20" s="8"/>
      <c r="CMI20" s="8"/>
      <c r="CMJ20" s="8"/>
      <c r="CMK20" s="8"/>
      <c r="CML20" s="8"/>
      <c r="CMM20" s="8"/>
      <c r="CMN20" s="8"/>
      <c r="CMO20" s="8"/>
      <c r="CMP20" s="8"/>
      <c r="CMQ20" s="8"/>
      <c r="CMR20" s="8"/>
      <c r="CMS20" s="8"/>
      <c r="CMT20" s="8"/>
      <c r="CMU20" s="8"/>
      <c r="CMV20" s="8"/>
      <c r="CMW20" s="8"/>
      <c r="CMX20" s="8"/>
      <c r="CMY20" s="8"/>
      <c r="CMZ20" s="8"/>
      <c r="CNA20" s="8"/>
      <c r="CNB20" s="8"/>
      <c r="CNC20" s="8"/>
      <c r="CND20" s="8"/>
      <c r="CNE20" s="8"/>
      <c r="CNF20" s="8"/>
      <c r="CNG20" s="8"/>
      <c r="CNH20" s="8"/>
      <c r="CNI20" s="8"/>
      <c r="CNJ20" s="8"/>
      <c r="CNK20" s="8"/>
      <c r="CNL20" s="8"/>
      <c r="CNM20" s="8"/>
      <c r="CNN20" s="8"/>
      <c r="CNO20" s="8"/>
      <c r="CNP20" s="8"/>
      <c r="CNQ20" s="8"/>
      <c r="CNR20" s="8"/>
      <c r="CNS20" s="8"/>
      <c r="CNT20" s="8"/>
      <c r="CNU20" s="8"/>
      <c r="CNV20" s="8"/>
      <c r="CNW20" s="8"/>
      <c r="CNX20" s="8"/>
      <c r="CNY20" s="8"/>
      <c r="CNZ20" s="8"/>
      <c r="COA20" s="8"/>
      <c r="COB20" s="8"/>
      <c r="COC20" s="8"/>
      <c r="COD20" s="8"/>
      <c r="COE20" s="8"/>
      <c r="COF20" s="8"/>
      <c r="COG20" s="8"/>
      <c r="COH20" s="8"/>
      <c r="COI20" s="8"/>
      <c r="COJ20" s="8"/>
      <c r="COK20" s="8"/>
      <c r="COL20" s="8"/>
      <c r="COM20" s="8"/>
      <c r="CON20" s="8"/>
      <c r="COO20" s="8"/>
      <c r="COP20" s="8"/>
      <c r="COQ20" s="8"/>
      <c r="COR20" s="8"/>
      <c r="COS20" s="8"/>
      <c r="COT20" s="8"/>
      <c r="COU20" s="8"/>
      <c r="COV20" s="8"/>
      <c r="COW20" s="8"/>
      <c r="COX20" s="8"/>
      <c r="COY20" s="8"/>
      <c r="COZ20" s="8"/>
      <c r="CPA20" s="8"/>
      <c r="CPB20" s="8"/>
      <c r="CPC20" s="8"/>
      <c r="CPD20" s="8"/>
      <c r="CPE20" s="8"/>
      <c r="CPF20" s="8"/>
      <c r="CPG20" s="8"/>
      <c r="CPH20" s="8"/>
      <c r="CPI20" s="8"/>
      <c r="CPJ20" s="8"/>
      <c r="CPK20" s="8"/>
      <c r="CPL20" s="8"/>
      <c r="CPM20" s="8"/>
      <c r="CPN20" s="8"/>
      <c r="CPO20" s="8"/>
      <c r="CPP20" s="8"/>
      <c r="CPQ20" s="8"/>
      <c r="CPR20" s="8"/>
      <c r="CPS20" s="8"/>
      <c r="CPT20" s="8"/>
      <c r="CPU20" s="8"/>
      <c r="CPV20" s="8"/>
      <c r="CPW20" s="8"/>
      <c r="CPX20" s="8"/>
      <c r="CPY20" s="8"/>
      <c r="CPZ20" s="8"/>
      <c r="CQA20" s="8"/>
      <c r="CQB20" s="8"/>
      <c r="CQC20" s="8"/>
      <c r="CQD20" s="8"/>
      <c r="CQE20" s="8"/>
      <c r="CQF20" s="8"/>
      <c r="CQG20" s="8"/>
      <c r="CQH20" s="8"/>
      <c r="CQI20" s="8"/>
      <c r="CQJ20" s="8"/>
      <c r="CQK20" s="8"/>
      <c r="CQL20" s="8"/>
      <c r="CQM20" s="8"/>
      <c r="CQN20" s="8"/>
      <c r="CQO20" s="8"/>
      <c r="CQP20" s="8"/>
      <c r="CQQ20" s="8"/>
      <c r="CQR20" s="8"/>
      <c r="CQS20" s="8"/>
      <c r="CQT20" s="8"/>
      <c r="CQU20" s="8"/>
      <c r="CQV20" s="8"/>
      <c r="CQW20" s="8"/>
      <c r="CQX20" s="8"/>
      <c r="CQY20" s="8"/>
      <c r="CQZ20" s="8"/>
      <c r="CRA20" s="8"/>
      <c r="CRB20" s="8"/>
      <c r="CRC20" s="8"/>
      <c r="CRD20" s="8"/>
      <c r="CRE20" s="8"/>
      <c r="CRF20" s="8"/>
      <c r="CRG20" s="8"/>
      <c r="CRH20" s="8"/>
      <c r="CRI20" s="8"/>
      <c r="CRJ20" s="8"/>
      <c r="CRK20" s="8"/>
      <c r="CRL20" s="8"/>
      <c r="CRM20" s="8"/>
      <c r="CRN20" s="8"/>
      <c r="CRO20" s="8"/>
      <c r="CRP20" s="8"/>
      <c r="CRQ20" s="8"/>
      <c r="CRR20" s="8"/>
      <c r="CRS20" s="8"/>
      <c r="CRT20" s="8"/>
      <c r="CRU20" s="8"/>
      <c r="CRV20" s="8"/>
      <c r="CRW20" s="8"/>
      <c r="CRX20" s="8"/>
      <c r="CRY20" s="8"/>
      <c r="CRZ20" s="8"/>
      <c r="CSA20" s="8"/>
      <c r="CSB20" s="8"/>
      <c r="CSC20" s="8"/>
      <c r="CSD20" s="8"/>
      <c r="CSE20" s="8"/>
      <c r="CSF20" s="8"/>
      <c r="CSG20" s="8"/>
      <c r="CSH20" s="8"/>
      <c r="CSI20" s="8"/>
      <c r="CSJ20" s="8"/>
      <c r="CSK20" s="8"/>
      <c r="CSL20" s="8"/>
      <c r="CSM20" s="8"/>
      <c r="CSN20" s="8"/>
      <c r="CSO20" s="8"/>
      <c r="CSP20" s="8"/>
      <c r="CSQ20" s="8"/>
      <c r="CSR20" s="8"/>
      <c r="CSS20" s="8"/>
      <c r="CST20" s="8"/>
      <c r="CSU20" s="8"/>
      <c r="CSV20" s="8"/>
      <c r="CSW20" s="8"/>
      <c r="CSX20" s="8"/>
      <c r="CSY20" s="8"/>
      <c r="CSZ20" s="8"/>
      <c r="CTA20" s="8"/>
      <c r="CTB20" s="8"/>
      <c r="CTC20" s="8"/>
      <c r="CTD20" s="8"/>
      <c r="CTE20" s="8"/>
      <c r="CTF20" s="8"/>
      <c r="CTG20" s="8"/>
      <c r="CTH20" s="8"/>
      <c r="CTI20" s="8"/>
      <c r="CTJ20" s="8"/>
      <c r="CTK20" s="8"/>
      <c r="CTL20" s="8"/>
      <c r="CTM20" s="8"/>
      <c r="CTN20" s="8"/>
      <c r="CTO20" s="8"/>
      <c r="CTP20" s="8"/>
      <c r="CTQ20" s="8"/>
      <c r="CTR20" s="8"/>
      <c r="CTS20" s="8"/>
      <c r="CTT20" s="8"/>
      <c r="CTU20" s="8"/>
      <c r="CTV20" s="8"/>
      <c r="CTW20" s="8"/>
      <c r="CTX20" s="8"/>
      <c r="CTY20" s="8"/>
      <c r="CTZ20" s="8"/>
      <c r="CUA20" s="8"/>
      <c r="CUB20" s="8"/>
      <c r="CUC20" s="8"/>
      <c r="CUD20" s="8"/>
      <c r="CUE20" s="8"/>
      <c r="CUF20" s="8"/>
      <c r="CUG20" s="8"/>
      <c r="CUH20" s="8"/>
      <c r="CUI20" s="8"/>
      <c r="CUJ20" s="8"/>
      <c r="CUK20" s="8"/>
      <c r="CUL20" s="8"/>
      <c r="CUM20" s="8"/>
      <c r="CUN20" s="8"/>
      <c r="CUO20" s="8"/>
      <c r="CUP20" s="8"/>
      <c r="CUQ20" s="8"/>
      <c r="CUR20" s="8"/>
      <c r="CUS20" s="8"/>
      <c r="CUT20" s="8"/>
      <c r="CUU20" s="8"/>
      <c r="CUV20" s="8"/>
      <c r="CUW20" s="8"/>
      <c r="CUX20" s="8"/>
      <c r="CUY20" s="8"/>
      <c r="CUZ20" s="8"/>
      <c r="CVA20" s="8"/>
      <c r="CVB20" s="8"/>
      <c r="CVC20" s="8"/>
      <c r="CVD20" s="8"/>
      <c r="CVE20" s="8"/>
      <c r="CVF20" s="8"/>
      <c r="CVG20" s="8"/>
      <c r="CVH20" s="8"/>
      <c r="CVI20" s="8"/>
      <c r="CVJ20" s="8"/>
      <c r="CVK20" s="8"/>
      <c r="CVL20" s="8"/>
      <c r="CVM20" s="8"/>
      <c r="CVN20" s="8"/>
      <c r="CVO20" s="8"/>
      <c r="CVP20" s="8"/>
      <c r="CVQ20" s="8"/>
      <c r="CVR20" s="8"/>
      <c r="CVS20" s="8"/>
      <c r="CVT20" s="8"/>
      <c r="CVU20" s="8"/>
      <c r="CVV20" s="8"/>
      <c r="CVW20" s="8"/>
      <c r="CVX20" s="8"/>
      <c r="CVY20" s="8"/>
      <c r="CVZ20" s="8"/>
      <c r="CWA20" s="8"/>
      <c r="CWB20" s="8"/>
      <c r="CWC20" s="8"/>
      <c r="CWD20" s="8"/>
      <c r="CWE20" s="8"/>
      <c r="CWF20" s="8"/>
      <c r="CWG20" s="8"/>
      <c r="CWH20" s="8"/>
      <c r="CWI20" s="8"/>
      <c r="CWJ20" s="8"/>
      <c r="CWK20" s="8"/>
      <c r="CWL20" s="8"/>
      <c r="CWM20" s="8"/>
      <c r="CWN20" s="8"/>
      <c r="CWO20" s="8"/>
      <c r="CWP20" s="8"/>
      <c r="CWQ20" s="8"/>
      <c r="CWR20" s="8"/>
      <c r="CWS20" s="8"/>
      <c r="CWT20" s="8"/>
      <c r="CWU20" s="8"/>
      <c r="CWV20" s="8"/>
      <c r="CWW20" s="8"/>
      <c r="CWX20" s="8"/>
      <c r="CWY20" s="8"/>
      <c r="CWZ20" s="8"/>
      <c r="CXA20" s="8"/>
      <c r="CXB20" s="8"/>
      <c r="CXC20" s="8"/>
      <c r="CXD20" s="8"/>
      <c r="CXE20" s="8"/>
      <c r="CXF20" s="8"/>
      <c r="CXG20" s="8"/>
      <c r="CXH20" s="8"/>
      <c r="CXI20" s="8"/>
      <c r="CXJ20" s="8"/>
      <c r="CXK20" s="8"/>
      <c r="CXL20" s="8"/>
      <c r="CXM20" s="8"/>
      <c r="CXN20" s="8"/>
      <c r="CXO20" s="8"/>
      <c r="CXP20" s="8"/>
      <c r="CXQ20" s="8"/>
      <c r="CXR20" s="8"/>
      <c r="CXS20" s="8"/>
      <c r="CXT20" s="8"/>
      <c r="CXU20" s="8"/>
      <c r="CXV20" s="8"/>
      <c r="CXW20" s="8"/>
      <c r="CXX20" s="8"/>
      <c r="CXY20" s="8"/>
      <c r="CXZ20" s="8"/>
      <c r="CYA20" s="8"/>
      <c r="CYB20" s="8"/>
      <c r="CYC20" s="8"/>
      <c r="CYD20" s="8"/>
      <c r="CYE20" s="8"/>
      <c r="CYF20" s="8"/>
      <c r="CYG20" s="8"/>
      <c r="CYH20" s="8"/>
      <c r="CYI20" s="8"/>
      <c r="CYJ20" s="8"/>
      <c r="CYK20" s="8"/>
      <c r="CYL20" s="8"/>
      <c r="CYM20" s="8"/>
      <c r="CYN20" s="8"/>
      <c r="CYO20" s="8"/>
      <c r="CYP20" s="8"/>
      <c r="CYQ20" s="8"/>
      <c r="CYR20" s="8"/>
      <c r="CYS20" s="8"/>
      <c r="CYT20" s="8"/>
      <c r="CYU20" s="8"/>
      <c r="CYV20" s="8"/>
      <c r="CYW20" s="8"/>
      <c r="CYX20" s="8"/>
      <c r="CYY20" s="8"/>
      <c r="CYZ20" s="8"/>
      <c r="CZA20" s="8"/>
      <c r="CZB20" s="8"/>
      <c r="CZC20" s="8"/>
      <c r="CZD20" s="8"/>
      <c r="CZE20" s="8"/>
      <c r="CZF20" s="8"/>
      <c r="CZG20" s="8"/>
      <c r="CZH20" s="8"/>
      <c r="CZI20" s="8"/>
      <c r="CZJ20" s="8"/>
      <c r="CZK20" s="8"/>
      <c r="CZL20" s="8"/>
      <c r="CZM20" s="8"/>
      <c r="CZN20" s="8"/>
      <c r="CZO20" s="8"/>
      <c r="CZP20" s="8"/>
      <c r="CZQ20" s="8"/>
      <c r="CZR20" s="8"/>
      <c r="CZS20" s="8"/>
      <c r="CZT20" s="8"/>
      <c r="CZU20" s="8"/>
      <c r="CZV20" s="8"/>
      <c r="CZW20" s="8"/>
      <c r="CZX20" s="8"/>
      <c r="CZY20" s="8"/>
      <c r="CZZ20" s="8"/>
      <c r="DAA20" s="8"/>
      <c r="DAB20" s="8"/>
      <c r="DAC20" s="8"/>
      <c r="DAD20" s="8"/>
      <c r="DAE20" s="8"/>
      <c r="DAF20" s="8"/>
      <c r="DAG20" s="8"/>
      <c r="DAH20" s="8"/>
      <c r="DAI20" s="8"/>
      <c r="DAJ20" s="8"/>
      <c r="DAK20" s="8"/>
      <c r="DAL20" s="8"/>
      <c r="DAM20" s="8"/>
      <c r="DAN20" s="8"/>
      <c r="DAO20" s="8"/>
      <c r="DAP20" s="8"/>
      <c r="DAQ20" s="8"/>
      <c r="DAR20" s="8"/>
      <c r="DAS20" s="8"/>
      <c r="DAT20" s="8"/>
      <c r="DAU20" s="8"/>
      <c r="DAV20" s="8"/>
      <c r="DAW20" s="8"/>
      <c r="DAX20" s="8"/>
      <c r="DAY20" s="8"/>
      <c r="DAZ20" s="8"/>
      <c r="DBA20" s="8"/>
      <c r="DBB20" s="8"/>
      <c r="DBC20" s="8"/>
      <c r="DBD20" s="8"/>
      <c r="DBE20" s="8"/>
      <c r="DBF20" s="8"/>
      <c r="DBG20" s="8"/>
      <c r="DBH20" s="8"/>
      <c r="DBI20" s="8"/>
      <c r="DBJ20" s="8"/>
      <c r="DBK20" s="8"/>
      <c r="DBL20" s="8"/>
      <c r="DBM20" s="8"/>
      <c r="DBN20" s="8"/>
      <c r="DBO20" s="8"/>
      <c r="DBP20" s="8"/>
      <c r="DBQ20" s="8"/>
      <c r="DBR20" s="8"/>
      <c r="DBS20" s="8"/>
      <c r="DBT20" s="8"/>
      <c r="DBU20" s="8"/>
      <c r="DBV20" s="8"/>
      <c r="DBW20" s="8"/>
      <c r="DBX20" s="8"/>
      <c r="DBY20" s="8"/>
      <c r="DBZ20" s="8"/>
      <c r="DCA20" s="8"/>
      <c r="DCB20" s="8"/>
      <c r="DCC20" s="8"/>
      <c r="DCD20" s="8"/>
      <c r="DCE20" s="8"/>
      <c r="DCF20" s="8"/>
      <c r="DCG20" s="8"/>
      <c r="DCH20" s="8"/>
      <c r="DCI20" s="8"/>
      <c r="DCJ20" s="8"/>
      <c r="DCK20" s="8"/>
      <c r="DCL20" s="8"/>
      <c r="DCM20" s="8"/>
      <c r="DCN20" s="8"/>
      <c r="DCO20" s="8"/>
      <c r="DCP20" s="8"/>
      <c r="DCQ20" s="8"/>
      <c r="DCR20" s="8"/>
      <c r="DCS20" s="8"/>
      <c r="DCT20" s="8"/>
      <c r="DCU20" s="8"/>
      <c r="DCV20" s="8"/>
      <c r="DCW20" s="8"/>
      <c r="DCX20" s="8"/>
      <c r="DCY20" s="8"/>
      <c r="DCZ20" s="8"/>
      <c r="DDA20" s="8"/>
      <c r="DDB20" s="8"/>
      <c r="DDC20" s="8"/>
      <c r="DDD20" s="8"/>
      <c r="DDE20" s="8"/>
      <c r="DDF20" s="8"/>
      <c r="DDG20" s="8"/>
      <c r="DDH20" s="8"/>
      <c r="DDI20" s="8"/>
      <c r="DDJ20" s="8"/>
      <c r="DDK20" s="8"/>
      <c r="DDL20" s="8"/>
      <c r="DDM20" s="8"/>
      <c r="DDN20" s="8"/>
      <c r="DDO20" s="8"/>
      <c r="DDP20" s="8"/>
      <c r="DDQ20" s="8"/>
      <c r="DDR20" s="8"/>
      <c r="DDS20" s="8"/>
      <c r="DDT20" s="8"/>
      <c r="DDU20" s="8"/>
      <c r="DDV20" s="8"/>
      <c r="DDW20" s="8"/>
      <c r="DDX20" s="8"/>
      <c r="DDY20" s="8"/>
      <c r="DDZ20" s="8"/>
      <c r="DEA20" s="8"/>
      <c r="DEB20" s="8"/>
      <c r="DEC20" s="8"/>
      <c r="DED20" s="8"/>
      <c r="DEE20" s="8"/>
      <c r="DEF20" s="8"/>
      <c r="DEG20" s="8"/>
      <c r="DEH20" s="8"/>
      <c r="DEI20" s="8"/>
      <c r="DEJ20" s="8"/>
      <c r="DEK20" s="8"/>
      <c r="DEL20" s="8"/>
      <c r="DEM20" s="8"/>
      <c r="DEN20" s="8"/>
      <c r="DEO20" s="8"/>
      <c r="DEP20" s="8"/>
      <c r="DEQ20" s="8"/>
      <c r="DER20" s="8"/>
      <c r="DES20" s="8"/>
      <c r="DET20" s="8"/>
      <c r="DEU20" s="8"/>
      <c r="DEV20" s="8"/>
      <c r="DEW20" s="8"/>
      <c r="DEX20" s="8"/>
      <c r="DEY20" s="8"/>
      <c r="DEZ20" s="8"/>
      <c r="DFA20" s="8"/>
      <c r="DFB20" s="8"/>
      <c r="DFC20" s="8"/>
      <c r="DFD20" s="8"/>
      <c r="DFE20" s="8"/>
      <c r="DFF20" s="8"/>
      <c r="DFG20" s="8"/>
      <c r="DFH20" s="8"/>
      <c r="DFI20" s="8"/>
      <c r="DFJ20" s="8"/>
      <c r="DFK20" s="8"/>
      <c r="DFL20" s="8"/>
      <c r="DFM20" s="8"/>
      <c r="DFN20" s="8"/>
      <c r="DFO20" s="8"/>
      <c r="DFP20" s="8"/>
      <c r="DFQ20" s="8"/>
      <c r="DFR20" s="8"/>
      <c r="DFS20" s="8"/>
      <c r="DFT20" s="8"/>
      <c r="DFU20" s="8"/>
      <c r="DFV20" s="8"/>
      <c r="DFW20" s="8"/>
      <c r="DFX20" s="8"/>
      <c r="DFY20" s="8"/>
      <c r="DFZ20" s="8"/>
      <c r="DGA20" s="8"/>
      <c r="DGB20" s="8"/>
      <c r="DGC20" s="8"/>
      <c r="DGD20" s="8"/>
      <c r="DGE20" s="8"/>
      <c r="DGF20" s="8"/>
      <c r="DGG20" s="8"/>
      <c r="DGH20" s="8"/>
      <c r="DGI20" s="8"/>
      <c r="DGJ20" s="8"/>
      <c r="DGK20" s="8"/>
      <c r="DGL20" s="8"/>
      <c r="DGM20" s="8"/>
      <c r="DGN20" s="8"/>
      <c r="DGO20" s="8"/>
      <c r="DGP20" s="8"/>
      <c r="DGQ20" s="8"/>
      <c r="DGR20" s="8"/>
      <c r="DGS20" s="8"/>
      <c r="DGT20" s="8"/>
      <c r="DGU20" s="8"/>
      <c r="DGV20" s="8"/>
      <c r="DGW20" s="8"/>
      <c r="DGX20" s="8"/>
      <c r="DGY20" s="8"/>
      <c r="DGZ20" s="8"/>
      <c r="DHA20" s="8"/>
      <c r="DHB20" s="8"/>
      <c r="DHC20" s="8"/>
      <c r="DHD20" s="8"/>
      <c r="DHE20" s="8"/>
      <c r="DHF20" s="8"/>
      <c r="DHG20" s="8"/>
      <c r="DHH20" s="8"/>
      <c r="DHI20" s="8"/>
      <c r="DHJ20" s="8"/>
      <c r="DHK20" s="8"/>
      <c r="DHL20" s="8"/>
      <c r="DHM20" s="8"/>
      <c r="DHN20" s="8"/>
      <c r="DHO20" s="8"/>
      <c r="DHP20" s="8"/>
      <c r="DHQ20" s="8"/>
      <c r="DHR20" s="8"/>
      <c r="DHS20" s="8"/>
      <c r="DHT20" s="8"/>
      <c r="DHU20" s="8"/>
      <c r="DHV20" s="8"/>
      <c r="DHW20" s="8"/>
      <c r="DHX20" s="8"/>
      <c r="DHY20" s="8"/>
      <c r="DHZ20" s="8"/>
      <c r="DIA20" s="8"/>
      <c r="DIB20" s="8"/>
      <c r="DIC20" s="8"/>
      <c r="DID20" s="8"/>
      <c r="DIE20" s="8"/>
      <c r="DIF20" s="8"/>
      <c r="DIG20" s="8"/>
      <c r="DIH20" s="8"/>
      <c r="DII20" s="8"/>
      <c r="DIJ20" s="8"/>
      <c r="DIK20" s="8"/>
      <c r="DIL20" s="8"/>
      <c r="DIM20" s="8"/>
      <c r="DIN20" s="8"/>
      <c r="DIO20" s="8"/>
      <c r="DIP20" s="8"/>
      <c r="DIQ20" s="8"/>
      <c r="DIR20" s="8"/>
      <c r="DIS20" s="8"/>
      <c r="DIT20" s="8"/>
      <c r="DIU20" s="8"/>
      <c r="DIV20" s="8"/>
      <c r="DIW20" s="8"/>
      <c r="DIX20" s="8"/>
      <c r="DIY20" s="8"/>
      <c r="DIZ20" s="8"/>
      <c r="DJA20" s="8"/>
      <c r="DJB20" s="8"/>
      <c r="DJC20" s="8"/>
      <c r="DJD20" s="8"/>
      <c r="DJE20" s="8"/>
      <c r="DJF20" s="8"/>
      <c r="DJG20" s="8"/>
      <c r="DJH20" s="8"/>
      <c r="DJI20" s="8"/>
      <c r="DJJ20" s="8"/>
      <c r="DJK20" s="8"/>
      <c r="DJL20" s="8"/>
      <c r="DJM20" s="8"/>
      <c r="DJN20" s="8"/>
      <c r="DJO20" s="8"/>
      <c r="DJP20" s="8"/>
      <c r="DJQ20" s="8"/>
      <c r="DJR20" s="8"/>
      <c r="DJS20" s="8"/>
      <c r="DJT20" s="8"/>
      <c r="DJU20" s="8"/>
      <c r="DJV20" s="8"/>
      <c r="DJW20" s="8"/>
      <c r="DJX20" s="8"/>
      <c r="DJY20" s="8"/>
      <c r="DJZ20" s="8"/>
      <c r="DKA20" s="8"/>
      <c r="DKB20" s="8"/>
      <c r="DKC20" s="8"/>
      <c r="DKD20" s="8"/>
      <c r="DKE20" s="8"/>
      <c r="DKF20" s="8"/>
      <c r="DKG20" s="8"/>
      <c r="DKH20" s="8"/>
      <c r="DKI20" s="8"/>
      <c r="DKJ20" s="8"/>
      <c r="DKK20" s="8"/>
      <c r="DKL20" s="8"/>
      <c r="DKM20" s="8"/>
      <c r="DKN20" s="8"/>
      <c r="DKO20" s="8"/>
      <c r="DKP20" s="8"/>
      <c r="DKQ20" s="8"/>
      <c r="DKR20" s="8"/>
      <c r="DKS20" s="8"/>
      <c r="DKT20" s="8"/>
      <c r="DKU20" s="8"/>
      <c r="DKV20" s="8"/>
      <c r="DKW20" s="8"/>
      <c r="DKX20" s="8"/>
      <c r="DKY20" s="8"/>
      <c r="DKZ20" s="8"/>
      <c r="DLA20" s="8"/>
      <c r="DLB20" s="8"/>
      <c r="DLC20" s="8"/>
      <c r="DLD20" s="8"/>
      <c r="DLE20" s="8"/>
      <c r="DLF20" s="8"/>
      <c r="DLG20" s="8"/>
      <c r="DLH20" s="8"/>
      <c r="DLI20" s="8"/>
      <c r="DLJ20" s="8"/>
      <c r="DLK20" s="8"/>
      <c r="DLL20" s="8"/>
      <c r="DLM20" s="8"/>
      <c r="DLN20" s="8"/>
      <c r="DLO20" s="8"/>
      <c r="DLP20" s="8"/>
      <c r="DLQ20" s="8"/>
      <c r="DLR20" s="8"/>
      <c r="DLS20" s="8"/>
      <c r="DLT20" s="8"/>
      <c r="DLU20" s="8"/>
      <c r="DLV20" s="8"/>
      <c r="DLW20" s="8"/>
      <c r="DLX20" s="8"/>
      <c r="DLY20" s="8"/>
      <c r="DLZ20" s="8"/>
      <c r="DMA20" s="8"/>
      <c r="DMB20" s="8"/>
      <c r="DMC20" s="8"/>
      <c r="DMD20" s="8"/>
      <c r="DME20" s="8"/>
      <c r="DMF20" s="8"/>
      <c r="DMG20" s="8"/>
      <c r="DMH20" s="8"/>
      <c r="DMI20" s="8"/>
      <c r="DMJ20" s="8"/>
      <c r="DMK20" s="8"/>
      <c r="DML20" s="8"/>
      <c r="DMM20" s="8"/>
      <c r="DMN20" s="8"/>
      <c r="DMO20" s="8"/>
      <c r="DMP20" s="8"/>
      <c r="DMQ20" s="8"/>
      <c r="DMR20" s="8"/>
      <c r="DMS20" s="8"/>
      <c r="DMT20" s="8"/>
      <c r="DMU20" s="8"/>
      <c r="DMV20" s="8"/>
      <c r="DMW20" s="8"/>
      <c r="DMX20" s="8"/>
      <c r="DMY20" s="8"/>
      <c r="DMZ20" s="8"/>
      <c r="DNA20" s="8"/>
      <c r="DNB20" s="8"/>
      <c r="DNC20" s="8"/>
      <c r="DND20" s="8"/>
      <c r="DNE20" s="8"/>
      <c r="DNF20" s="8"/>
      <c r="DNG20" s="8"/>
      <c r="DNH20" s="8"/>
      <c r="DNI20" s="8"/>
      <c r="DNJ20" s="8"/>
      <c r="DNK20" s="8"/>
      <c r="DNL20" s="8"/>
      <c r="DNM20" s="8"/>
      <c r="DNN20" s="8"/>
      <c r="DNO20" s="8"/>
      <c r="DNP20" s="8"/>
      <c r="DNQ20" s="8"/>
      <c r="DNR20" s="8"/>
      <c r="DNS20" s="8"/>
      <c r="DNT20" s="8"/>
      <c r="DNU20" s="8"/>
      <c r="DNV20" s="8"/>
      <c r="DNW20" s="8"/>
      <c r="DNX20" s="8"/>
      <c r="DNY20" s="8"/>
      <c r="DNZ20" s="8"/>
      <c r="DOA20" s="8"/>
      <c r="DOB20" s="8"/>
      <c r="DOC20" s="8"/>
      <c r="DOD20" s="8"/>
      <c r="DOE20" s="8"/>
      <c r="DOF20" s="8"/>
      <c r="DOG20" s="8"/>
      <c r="DOH20" s="8"/>
      <c r="DOI20" s="8"/>
      <c r="DOJ20" s="8"/>
      <c r="DOK20" s="8"/>
      <c r="DOL20" s="8"/>
      <c r="DOM20" s="8"/>
      <c r="DON20" s="8"/>
      <c r="DOO20" s="8"/>
      <c r="DOP20" s="8"/>
      <c r="DOQ20" s="8"/>
      <c r="DOR20" s="8"/>
      <c r="DOS20" s="8"/>
      <c r="DOT20" s="8"/>
      <c r="DOU20" s="8"/>
      <c r="DOV20" s="8"/>
      <c r="DOW20" s="8"/>
      <c r="DOX20" s="8"/>
      <c r="DOY20" s="8"/>
      <c r="DOZ20" s="8"/>
      <c r="DPA20" s="8"/>
      <c r="DPB20" s="8"/>
      <c r="DPC20" s="8"/>
      <c r="DPD20" s="8"/>
      <c r="DPE20" s="8"/>
      <c r="DPF20" s="8"/>
      <c r="DPG20" s="8"/>
      <c r="DPH20" s="8"/>
      <c r="DPI20" s="8"/>
      <c r="DPJ20" s="8"/>
      <c r="DPK20" s="8"/>
      <c r="DPL20" s="8"/>
      <c r="DPM20" s="8"/>
      <c r="DPN20" s="8"/>
      <c r="DPO20" s="8"/>
      <c r="DPP20" s="8"/>
      <c r="DPQ20" s="8"/>
      <c r="DPR20" s="8"/>
      <c r="DPS20" s="8"/>
      <c r="DPT20" s="8"/>
      <c r="DPU20" s="8"/>
      <c r="DPV20" s="8"/>
      <c r="DPW20" s="8"/>
      <c r="DPX20" s="8"/>
      <c r="DPY20" s="8"/>
      <c r="DPZ20" s="8"/>
      <c r="DQA20" s="8"/>
      <c r="DQB20" s="8"/>
      <c r="DQC20" s="8"/>
      <c r="DQD20" s="8"/>
      <c r="DQE20" s="8"/>
      <c r="DQF20" s="8"/>
      <c r="DQG20" s="8"/>
      <c r="DQH20" s="8"/>
      <c r="DQI20" s="8"/>
      <c r="DQJ20" s="8"/>
      <c r="DQK20" s="8"/>
      <c r="DQL20" s="8"/>
      <c r="DQM20" s="8"/>
      <c r="DQN20" s="8"/>
      <c r="DQO20" s="8"/>
      <c r="DQP20" s="8"/>
      <c r="DQQ20" s="8"/>
      <c r="DQR20" s="8"/>
      <c r="DQS20" s="8"/>
      <c r="DQT20" s="8"/>
      <c r="DQU20" s="8"/>
      <c r="DQV20" s="8"/>
      <c r="DQW20" s="8"/>
      <c r="DQX20" s="8"/>
      <c r="DQY20" s="8"/>
      <c r="DQZ20" s="8"/>
      <c r="DRA20" s="8"/>
      <c r="DRB20" s="8"/>
      <c r="DRC20" s="8"/>
      <c r="DRD20" s="8"/>
      <c r="DRE20" s="8"/>
      <c r="DRF20" s="8"/>
      <c r="DRG20" s="8"/>
      <c r="DRH20" s="8"/>
      <c r="DRI20" s="8"/>
      <c r="DRJ20" s="8"/>
      <c r="DRK20" s="8"/>
      <c r="DRL20" s="8"/>
      <c r="DRM20" s="8"/>
      <c r="DRN20" s="8"/>
      <c r="DRO20" s="8"/>
      <c r="DRP20" s="8"/>
      <c r="DRQ20" s="8"/>
      <c r="DRR20" s="8"/>
      <c r="DRS20" s="8"/>
      <c r="DRT20" s="8"/>
      <c r="DRU20" s="8"/>
      <c r="DRV20" s="8"/>
      <c r="DRW20" s="8"/>
      <c r="DRX20" s="8"/>
      <c r="DRY20" s="8"/>
      <c r="DRZ20" s="8"/>
      <c r="DSA20" s="8"/>
      <c r="DSB20" s="8"/>
      <c r="DSC20" s="8"/>
      <c r="DSD20" s="8"/>
      <c r="DSE20" s="8"/>
      <c r="DSF20" s="8"/>
      <c r="DSG20" s="8"/>
      <c r="DSH20" s="8"/>
      <c r="DSI20" s="8"/>
      <c r="DSJ20" s="8"/>
      <c r="DSK20" s="8"/>
      <c r="DSL20" s="8"/>
      <c r="DSM20" s="8"/>
      <c r="DSN20" s="8"/>
      <c r="DSO20" s="8"/>
      <c r="DSP20" s="8"/>
      <c r="DSQ20" s="8"/>
      <c r="DSR20" s="8"/>
      <c r="DSS20" s="8"/>
      <c r="DST20" s="8"/>
      <c r="DSU20" s="8"/>
      <c r="DSV20" s="8"/>
      <c r="DSW20" s="8"/>
      <c r="DSX20" s="8"/>
      <c r="DSY20" s="8"/>
      <c r="DSZ20" s="8"/>
      <c r="DTA20" s="8"/>
      <c r="DTB20" s="8"/>
      <c r="DTC20" s="8"/>
      <c r="DTD20" s="8"/>
      <c r="DTE20" s="8"/>
      <c r="DTF20" s="8"/>
      <c r="DTG20" s="8"/>
      <c r="DTH20" s="8"/>
      <c r="DTI20" s="8"/>
      <c r="DTJ20" s="8"/>
      <c r="DTK20" s="8"/>
      <c r="DTL20" s="8"/>
      <c r="DTM20" s="8"/>
      <c r="DTN20" s="8"/>
      <c r="DTO20" s="8"/>
      <c r="DTP20" s="8"/>
      <c r="DTQ20" s="8"/>
      <c r="DTR20" s="8"/>
      <c r="DTS20" s="8"/>
      <c r="DTT20" s="8"/>
      <c r="DTU20" s="8"/>
      <c r="DTV20" s="8"/>
      <c r="DTW20" s="8"/>
      <c r="DTX20" s="8"/>
      <c r="DTY20" s="8"/>
      <c r="DTZ20" s="8"/>
      <c r="DUA20" s="8"/>
      <c r="DUB20" s="8"/>
      <c r="DUC20" s="8"/>
      <c r="DUD20" s="8"/>
      <c r="DUE20" s="8"/>
      <c r="DUF20" s="8"/>
      <c r="DUG20" s="8"/>
      <c r="DUH20" s="8"/>
      <c r="DUI20" s="8"/>
      <c r="DUJ20" s="8"/>
      <c r="DUK20" s="8"/>
      <c r="DUL20" s="8"/>
      <c r="DUM20" s="8"/>
      <c r="DUN20" s="8"/>
      <c r="DUO20" s="8"/>
      <c r="DUP20" s="8"/>
      <c r="DUQ20" s="8"/>
      <c r="DUR20" s="8"/>
      <c r="DUS20" s="8"/>
      <c r="DUT20" s="8"/>
      <c r="DUU20" s="8"/>
      <c r="DUV20" s="8"/>
      <c r="DUW20" s="8"/>
      <c r="DUX20" s="8"/>
      <c r="DUY20" s="8"/>
      <c r="DUZ20" s="8"/>
      <c r="DVA20" s="8"/>
      <c r="DVB20" s="8"/>
      <c r="DVC20" s="8"/>
      <c r="DVD20" s="8"/>
      <c r="DVE20" s="8"/>
      <c r="DVF20" s="8"/>
      <c r="DVG20" s="8"/>
      <c r="DVH20" s="8"/>
      <c r="DVI20" s="8"/>
      <c r="DVJ20" s="8"/>
      <c r="DVK20" s="8"/>
      <c r="DVL20" s="8"/>
      <c r="DVM20" s="8"/>
      <c r="DVN20" s="8"/>
      <c r="DVO20" s="8"/>
      <c r="DVP20" s="8"/>
      <c r="DVQ20" s="8"/>
      <c r="DVR20" s="8"/>
      <c r="DVS20" s="8"/>
      <c r="DVT20" s="8"/>
      <c r="DVU20" s="8"/>
      <c r="DVV20" s="8"/>
      <c r="DVW20" s="8"/>
      <c r="DVX20" s="8"/>
      <c r="DVY20" s="8"/>
      <c r="DVZ20" s="8"/>
      <c r="DWA20" s="8"/>
      <c r="DWB20" s="8"/>
      <c r="DWC20" s="8"/>
      <c r="DWD20" s="8"/>
      <c r="DWE20" s="8"/>
      <c r="DWF20" s="8"/>
      <c r="DWG20" s="8"/>
      <c r="DWH20" s="8"/>
      <c r="DWI20" s="8"/>
      <c r="DWJ20" s="8"/>
      <c r="DWK20" s="8"/>
      <c r="DWL20" s="8"/>
      <c r="DWM20" s="8"/>
      <c r="DWN20" s="8"/>
      <c r="DWO20" s="8"/>
      <c r="DWP20" s="8"/>
      <c r="DWQ20" s="8"/>
      <c r="DWR20" s="8"/>
      <c r="DWS20" s="8"/>
      <c r="DWT20" s="8"/>
      <c r="DWU20" s="8"/>
      <c r="DWV20" s="8"/>
      <c r="DWW20" s="8"/>
      <c r="DWX20" s="8"/>
      <c r="DWY20" s="8"/>
      <c r="DWZ20" s="8"/>
      <c r="DXA20" s="8"/>
      <c r="DXB20" s="8"/>
      <c r="DXC20" s="8"/>
      <c r="DXD20" s="8"/>
      <c r="DXE20" s="8"/>
      <c r="DXF20" s="8"/>
      <c r="DXG20" s="8"/>
      <c r="DXH20" s="8"/>
      <c r="DXI20" s="8"/>
      <c r="DXJ20" s="8"/>
      <c r="DXK20" s="8"/>
      <c r="DXL20" s="8"/>
      <c r="DXM20" s="8"/>
      <c r="DXN20" s="8"/>
      <c r="DXO20" s="8"/>
      <c r="DXP20" s="8"/>
      <c r="DXQ20" s="8"/>
      <c r="DXR20" s="8"/>
      <c r="DXS20" s="8"/>
      <c r="DXT20" s="8"/>
      <c r="DXU20" s="8"/>
      <c r="DXV20" s="8"/>
      <c r="DXW20" s="8"/>
      <c r="DXX20" s="8"/>
      <c r="DXY20" s="8"/>
      <c r="DXZ20" s="8"/>
      <c r="DYA20" s="8"/>
      <c r="DYB20" s="8"/>
      <c r="DYC20" s="8"/>
      <c r="DYD20" s="8"/>
      <c r="DYE20" s="8"/>
      <c r="DYF20" s="8"/>
      <c r="DYG20" s="8"/>
      <c r="DYH20" s="8"/>
      <c r="DYI20" s="8"/>
      <c r="DYJ20" s="8"/>
      <c r="DYK20" s="8"/>
      <c r="DYL20" s="8"/>
      <c r="DYM20" s="8"/>
      <c r="DYN20" s="8"/>
      <c r="DYO20" s="8"/>
      <c r="DYP20" s="8"/>
      <c r="DYQ20" s="8"/>
      <c r="DYR20" s="8"/>
      <c r="DYS20" s="8"/>
      <c r="DYT20" s="8"/>
      <c r="DYU20" s="8"/>
      <c r="DYV20" s="8"/>
      <c r="DYW20" s="8"/>
      <c r="DYX20" s="8"/>
      <c r="DYY20" s="8"/>
      <c r="DYZ20" s="8"/>
      <c r="DZA20" s="8"/>
      <c r="DZB20" s="8"/>
      <c r="DZC20" s="8"/>
      <c r="DZD20" s="8"/>
      <c r="DZE20" s="8"/>
      <c r="DZF20" s="8"/>
      <c r="DZG20" s="8"/>
      <c r="DZH20" s="8"/>
      <c r="DZI20" s="8"/>
      <c r="DZJ20" s="8"/>
      <c r="DZK20" s="8"/>
      <c r="DZL20" s="8"/>
      <c r="DZM20" s="8"/>
      <c r="DZN20" s="8"/>
      <c r="DZO20" s="8"/>
      <c r="DZP20" s="8"/>
      <c r="DZQ20" s="8"/>
      <c r="DZR20" s="8"/>
      <c r="DZS20" s="8"/>
      <c r="DZT20" s="8"/>
      <c r="DZU20" s="8"/>
      <c r="DZV20" s="8"/>
      <c r="DZW20" s="8"/>
      <c r="DZX20" s="8"/>
      <c r="DZY20" s="8"/>
      <c r="DZZ20" s="8"/>
      <c r="EAA20" s="8"/>
      <c r="EAB20" s="8"/>
      <c r="EAC20" s="8"/>
      <c r="EAD20" s="8"/>
      <c r="EAE20" s="8"/>
      <c r="EAF20" s="8"/>
      <c r="EAG20" s="8"/>
      <c r="EAH20" s="8"/>
      <c r="EAI20" s="8"/>
      <c r="EAJ20" s="8"/>
      <c r="EAK20" s="8"/>
      <c r="EAL20" s="8"/>
      <c r="EAM20" s="8"/>
      <c r="EAN20" s="8"/>
      <c r="EAO20" s="8"/>
      <c r="EAP20" s="8"/>
      <c r="EAQ20" s="8"/>
      <c r="EAR20" s="8"/>
      <c r="EAS20" s="8"/>
      <c r="EAT20" s="8"/>
      <c r="EAU20" s="8"/>
      <c r="EAV20" s="8"/>
      <c r="EAW20" s="8"/>
      <c r="EAX20" s="8"/>
      <c r="EAY20" s="8"/>
      <c r="EAZ20" s="8"/>
      <c r="EBA20" s="8"/>
      <c r="EBB20" s="8"/>
      <c r="EBC20" s="8"/>
      <c r="EBD20" s="8"/>
      <c r="EBE20" s="8"/>
      <c r="EBF20" s="8"/>
      <c r="EBG20" s="8"/>
      <c r="EBH20" s="8"/>
      <c r="EBI20" s="8"/>
      <c r="EBJ20" s="8"/>
      <c r="EBK20" s="8"/>
      <c r="EBL20" s="8"/>
      <c r="EBM20" s="8"/>
      <c r="EBN20" s="8"/>
      <c r="EBO20" s="8"/>
      <c r="EBP20" s="8"/>
      <c r="EBQ20" s="8"/>
      <c r="EBR20" s="8"/>
      <c r="EBS20" s="8"/>
      <c r="EBT20" s="8"/>
      <c r="EBU20" s="8"/>
      <c r="EBV20" s="8"/>
      <c r="EBW20" s="8"/>
      <c r="EBX20" s="8"/>
      <c r="EBY20" s="8"/>
      <c r="EBZ20" s="8"/>
      <c r="ECA20" s="8"/>
      <c r="ECB20" s="8"/>
      <c r="ECC20" s="8"/>
      <c r="ECD20" s="8"/>
      <c r="ECE20" s="8"/>
      <c r="ECF20" s="8"/>
      <c r="ECG20" s="8"/>
      <c r="ECH20" s="8"/>
      <c r="ECI20" s="8"/>
      <c r="ECJ20" s="8"/>
      <c r="ECK20" s="8"/>
      <c r="ECL20" s="8"/>
      <c r="ECM20" s="8"/>
      <c r="ECN20" s="8"/>
      <c r="ECO20" s="8"/>
      <c r="ECP20" s="8"/>
      <c r="ECQ20" s="8"/>
      <c r="ECR20" s="8"/>
      <c r="ECS20" s="8"/>
      <c r="ECT20" s="8"/>
      <c r="ECU20" s="8"/>
      <c r="ECV20" s="8"/>
      <c r="ECW20" s="8"/>
      <c r="ECX20" s="8"/>
      <c r="ECY20" s="8"/>
      <c r="ECZ20" s="8"/>
      <c r="EDA20" s="8"/>
      <c r="EDB20" s="8"/>
      <c r="EDC20" s="8"/>
      <c r="EDD20" s="8"/>
      <c r="EDE20" s="8"/>
      <c r="EDF20" s="8"/>
      <c r="EDG20" s="8"/>
      <c r="EDH20" s="8"/>
      <c r="EDI20" s="8"/>
      <c r="EDJ20" s="8"/>
      <c r="EDK20" s="8"/>
      <c r="EDL20" s="8"/>
      <c r="EDM20" s="8"/>
      <c r="EDN20" s="8"/>
      <c r="EDO20" s="8"/>
      <c r="EDP20" s="8"/>
      <c r="EDQ20" s="8"/>
      <c r="EDR20" s="8"/>
      <c r="EDS20" s="8"/>
      <c r="EDT20" s="8"/>
      <c r="EDU20" s="8"/>
      <c r="EDV20" s="8"/>
      <c r="EDW20" s="8"/>
      <c r="EDX20" s="8"/>
      <c r="EDY20" s="8"/>
      <c r="EDZ20" s="8"/>
      <c r="EEA20" s="8"/>
      <c r="EEB20" s="8"/>
      <c r="EEC20" s="8"/>
      <c r="EED20" s="8"/>
      <c r="EEE20" s="8"/>
      <c r="EEF20" s="8"/>
      <c r="EEG20" s="8"/>
      <c r="EEH20" s="8"/>
      <c r="EEI20" s="8"/>
      <c r="EEJ20" s="8"/>
      <c r="EEK20" s="8"/>
      <c r="EEL20" s="8"/>
      <c r="EEM20" s="8"/>
      <c r="EEN20" s="8"/>
      <c r="EEO20" s="8"/>
      <c r="EEP20" s="8"/>
      <c r="EEQ20" s="8"/>
      <c r="EER20" s="8"/>
      <c r="EES20" s="8"/>
      <c r="EET20" s="8"/>
      <c r="EEU20" s="8"/>
      <c r="EEV20" s="8"/>
      <c r="EEW20" s="8"/>
      <c r="EEX20" s="8"/>
      <c r="EEY20" s="8"/>
      <c r="EEZ20" s="8"/>
      <c r="EFA20" s="8"/>
      <c r="EFB20" s="8"/>
      <c r="EFC20" s="8"/>
      <c r="EFD20" s="8"/>
      <c r="EFE20" s="8"/>
      <c r="EFF20" s="8"/>
      <c r="EFG20" s="8"/>
      <c r="EFH20" s="8"/>
      <c r="EFI20" s="8"/>
      <c r="EFJ20" s="8"/>
      <c r="EFK20" s="8"/>
      <c r="EFL20" s="8"/>
      <c r="EFM20" s="8"/>
      <c r="EFN20" s="8"/>
      <c r="EFO20" s="8"/>
      <c r="EFP20" s="8"/>
      <c r="EFQ20" s="8"/>
      <c r="EFR20" s="8"/>
      <c r="EFS20" s="8"/>
      <c r="EFT20" s="8"/>
      <c r="EFU20" s="8"/>
      <c r="EFV20" s="8"/>
      <c r="EFW20" s="8"/>
      <c r="EFX20" s="8"/>
      <c r="EFY20" s="8"/>
      <c r="EFZ20" s="8"/>
      <c r="EGA20" s="8"/>
      <c r="EGB20" s="8"/>
      <c r="EGC20" s="8"/>
      <c r="EGD20" s="8"/>
      <c r="EGE20" s="8"/>
      <c r="EGF20" s="8"/>
      <c r="EGG20" s="8"/>
      <c r="EGH20" s="8"/>
      <c r="EGI20" s="8"/>
      <c r="EGJ20" s="8"/>
      <c r="EGK20" s="8"/>
      <c r="EGL20" s="8"/>
      <c r="EGM20" s="8"/>
      <c r="EGN20" s="8"/>
      <c r="EGO20" s="8"/>
      <c r="EGP20" s="8"/>
      <c r="EGQ20" s="8"/>
      <c r="EGR20" s="8"/>
      <c r="EGS20" s="8"/>
      <c r="EGT20" s="8"/>
      <c r="EGU20" s="8"/>
      <c r="EGV20" s="8"/>
      <c r="EGW20" s="8"/>
      <c r="EGX20" s="8"/>
      <c r="EGY20" s="8"/>
      <c r="EGZ20" s="8"/>
      <c r="EHA20" s="8"/>
      <c r="EHB20" s="8"/>
      <c r="EHC20" s="8"/>
      <c r="EHD20" s="8"/>
      <c r="EHE20" s="8"/>
      <c r="EHF20" s="8"/>
      <c r="EHG20" s="8"/>
      <c r="EHH20" s="8"/>
      <c r="EHI20" s="8"/>
      <c r="EHJ20" s="8"/>
      <c r="EHK20" s="8"/>
      <c r="EHL20" s="8"/>
      <c r="EHM20" s="8"/>
      <c r="EHN20" s="8"/>
      <c r="EHO20" s="8"/>
      <c r="EHP20" s="8"/>
      <c r="EHQ20" s="8"/>
      <c r="EHR20" s="8"/>
      <c r="EHS20" s="8"/>
      <c r="EHT20" s="8"/>
      <c r="EHU20" s="8"/>
      <c r="EHV20" s="8"/>
      <c r="EHW20" s="8"/>
      <c r="EHX20" s="8"/>
      <c r="EHY20" s="8"/>
      <c r="EHZ20" s="8"/>
      <c r="EIA20" s="8"/>
      <c r="EIB20" s="8"/>
      <c r="EIC20" s="8"/>
      <c r="EID20" s="8"/>
      <c r="EIE20" s="8"/>
      <c r="EIF20" s="8"/>
      <c r="EIG20" s="8"/>
      <c r="EIH20" s="8"/>
      <c r="EII20" s="8"/>
      <c r="EIJ20" s="8"/>
      <c r="EIK20" s="8"/>
      <c r="EIL20" s="8"/>
      <c r="EIM20" s="8"/>
      <c r="EIN20" s="8"/>
      <c r="EIO20" s="8"/>
      <c r="EIP20" s="8"/>
      <c r="EIQ20" s="8"/>
      <c r="EIR20" s="8"/>
      <c r="EIS20" s="8"/>
      <c r="EIT20" s="8"/>
      <c r="EIU20" s="8"/>
      <c r="EIV20" s="8"/>
      <c r="EIW20" s="8"/>
      <c r="EIX20" s="8"/>
      <c r="EIY20" s="8"/>
      <c r="EIZ20" s="8"/>
      <c r="EJA20" s="8"/>
      <c r="EJB20" s="8"/>
      <c r="EJC20" s="8"/>
      <c r="EJD20" s="8"/>
      <c r="EJE20" s="8"/>
      <c r="EJF20" s="8"/>
      <c r="EJG20" s="8"/>
      <c r="EJH20" s="8"/>
      <c r="EJI20" s="8"/>
      <c r="EJJ20" s="8"/>
      <c r="EJK20" s="8"/>
      <c r="EJL20" s="8"/>
      <c r="EJM20" s="8"/>
      <c r="EJN20" s="8"/>
      <c r="EJO20" s="8"/>
      <c r="EJP20" s="8"/>
      <c r="EJQ20" s="8"/>
      <c r="EJR20" s="8"/>
      <c r="EJS20" s="8"/>
      <c r="EJT20" s="8"/>
      <c r="EJU20" s="8"/>
      <c r="EJV20" s="8"/>
      <c r="EJW20" s="8"/>
      <c r="EJX20" s="8"/>
      <c r="EJY20" s="8"/>
      <c r="EJZ20" s="8"/>
      <c r="EKA20" s="8"/>
      <c r="EKB20" s="8"/>
      <c r="EKC20" s="8"/>
      <c r="EKD20" s="8"/>
      <c r="EKE20" s="8"/>
      <c r="EKF20" s="8"/>
      <c r="EKG20" s="8"/>
      <c r="EKH20" s="8"/>
      <c r="EKI20" s="8"/>
      <c r="EKJ20" s="8"/>
      <c r="EKK20" s="8"/>
      <c r="EKL20" s="8"/>
      <c r="EKM20" s="8"/>
      <c r="EKN20" s="8"/>
      <c r="EKO20" s="8"/>
      <c r="EKP20" s="8"/>
      <c r="EKQ20" s="8"/>
      <c r="EKR20" s="8"/>
      <c r="EKS20" s="8"/>
      <c r="EKT20" s="8"/>
      <c r="EKU20" s="8"/>
      <c r="EKV20" s="8"/>
      <c r="EKW20" s="8"/>
      <c r="EKX20" s="8"/>
      <c r="EKY20" s="8"/>
      <c r="EKZ20" s="8"/>
      <c r="ELA20" s="8"/>
      <c r="ELB20" s="8"/>
      <c r="ELC20" s="8"/>
      <c r="ELD20" s="8"/>
      <c r="ELE20" s="8"/>
      <c r="ELF20" s="8"/>
      <c r="ELG20" s="8"/>
      <c r="ELH20" s="8"/>
      <c r="ELI20" s="8"/>
      <c r="ELJ20" s="8"/>
      <c r="ELK20" s="8"/>
      <c r="ELL20" s="8"/>
      <c r="ELM20" s="8"/>
      <c r="ELN20" s="8"/>
      <c r="ELO20" s="8"/>
      <c r="ELP20" s="8"/>
      <c r="ELQ20" s="8"/>
      <c r="ELR20" s="8"/>
      <c r="ELS20" s="8"/>
      <c r="ELT20" s="8"/>
      <c r="ELU20" s="8"/>
      <c r="ELV20" s="8"/>
      <c r="ELW20" s="8"/>
      <c r="ELX20" s="8"/>
      <c r="ELY20" s="8"/>
      <c r="ELZ20" s="8"/>
      <c r="EMA20" s="8"/>
      <c r="EMB20" s="8"/>
      <c r="EMC20" s="8"/>
      <c r="EMD20" s="8"/>
      <c r="EME20" s="8"/>
      <c r="EMF20" s="8"/>
      <c r="EMG20" s="8"/>
      <c r="EMH20" s="8"/>
      <c r="EMI20" s="8"/>
      <c r="EMJ20" s="8"/>
      <c r="EMK20" s="8"/>
      <c r="EML20" s="8"/>
      <c r="EMM20" s="8"/>
      <c r="EMN20" s="8"/>
      <c r="EMO20" s="8"/>
      <c r="EMP20" s="8"/>
      <c r="EMQ20" s="8"/>
      <c r="EMR20" s="8"/>
      <c r="EMS20" s="8"/>
      <c r="EMT20" s="8"/>
      <c r="EMU20" s="8"/>
      <c r="EMV20" s="8"/>
      <c r="EMW20" s="8"/>
      <c r="EMX20" s="8"/>
      <c r="EMY20" s="8"/>
      <c r="EMZ20" s="8"/>
      <c r="ENA20" s="8"/>
      <c r="ENB20" s="8"/>
      <c r="ENC20" s="8"/>
      <c r="END20" s="8"/>
      <c r="ENE20" s="8"/>
      <c r="ENF20" s="8"/>
      <c r="ENG20" s="8"/>
      <c r="ENH20" s="8"/>
      <c r="ENI20" s="8"/>
      <c r="ENJ20" s="8"/>
      <c r="ENK20" s="8"/>
      <c r="ENL20" s="8"/>
      <c r="ENM20" s="8"/>
      <c r="ENN20" s="8"/>
      <c r="ENO20" s="8"/>
      <c r="ENP20" s="8"/>
      <c r="ENQ20" s="8"/>
      <c r="ENR20" s="8"/>
      <c r="ENS20" s="8"/>
      <c r="ENT20" s="8"/>
      <c r="ENU20" s="8"/>
      <c r="ENV20" s="8"/>
      <c r="ENW20" s="8"/>
      <c r="ENX20" s="8"/>
      <c r="ENY20" s="8"/>
      <c r="ENZ20" s="8"/>
      <c r="EOA20" s="8"/>
      <c r="EOB20" s="8"/>
      <c r="EOC20" s="8"/>
      <c r="EOD20" s="8"/>
      <c r="EOE20" s="8"/>
      <c r="EOF20" s="8"/>
      <c r="EOG20" s="8"/>
      <c r="EOH20" s="8"/>
      <c r="EOI20" s="8"/>
      <c r="EOJ20" s="8"/>
      <c r="EOK20" s="8"/>
      <c r="EOL20" s="8"/>
      <c r="EOM20" s="8"/>
      <c r="EON20" s="8"/>
      <c r="EOO20" s="8"/>
      <c r="EOP20" s="8"/>
      <c r="EOQ20" s="8"/>
      <c r="EOR20" s="8"/>
      <c r="EOS20" s="8"/>
      <c r="EOT20" s="8"/>
      <c r="EOU20" s="8"/>
      <c r="EOV20" s="8"/>
      <c r="EOW20" s="8"/>
      <c r="EOX20" s="8"/>
      <c r="EOY20" s="8"/>
      <c r="EOZ20" s="8"/>
      <c r="EPA20" s="8"/>
      <c r="EPB20" s="8"/>
      <c r="EPC20" s="8"/>
      <c r="EPD20" s="8"/>
      <c r="EPE20" s="8"/>
      <c r="EPF20" s="8"/>
      <c r="EPG20" s="8"/>
      <c r="EPH20" s="8"/>
      <c r="EPI20" s="8"/>
      <c r="EPJ20" s="8"/>
      <c r="EPK20" s="8"/>
      <c r="EPL20" s="8"/>
      <c r="EPM20" s="8"/>
      <c r="EPN20" s="8"/>
      <c r="EPO20" s="8"/>
      <c r="EPP20" s="8"/>
      <c r="EPQ20" s="8"/>
      <c r="EPR20" s="8"/>
      <c r="EPS20" s="8"/>
      <c r="EPT20" s="8"/>
      <c r="EPU20" s="8"/>
      <c r="EPV20" s="8"/>
      <c r="EPW20" s="8"/>
      <c r="EPX20" s="8"/>
      <c r="EPY20" s="8"/>
      <c r="EPZ20" s="8"/>
      <c r="EQA20" s="8"/>
      <c r="EQB20" s="8"/>
      <c r="EQC20" s="8"/>
      <c r="EQD20" s="8"/>
      <c r="EQE20" s="8"/>
      <c r="EQF20" s="8"/>
      <c r="EQG20" s="8"/>
      <c r="EQH20" s="8"/>
      <c r="EQI20" s="8"/>
      <c r="EQJ20" s="8"/>
      <c r="EQK20" s="8"/>
      <c r="EQL20" s="8"/>
      <c r="EQM20" s="8"/>
      <c r="EQN20" s="8"/>
      <c r="EQO20" s="8"/>
      <c r="EQP20" s="8"/>
      <c r="EQQ20" s="8"/>
      <c r="EQR20" s="8"/>
      <c r="EQS20" s="8"/>
      <c r="EQT20" s="8"/>
      <c r="EQU20" s="8"/>
      <c r="EQV20" s="8"/>
      <c r="EQW20" s="8"/>
      <c r="EQX20" s="8"/>
      <c r="EQY20" s="8"/>
      <c r="EQZ20" s="8"/>
      <c r="ERA20" s="8"/>
      <c r="ERB20" s="8"/>
      <c r="ERC20" s="8"/>
      <c r="ERD20" s="8"/>
      <c r="ERE20" s="8"/>
      <c r="ERF20" s="8"/>
      <c r="ERG20" s="8"/>
      <c r="ERH20" s="8"/>
      <c r="ERI20" s="8"/>
      <c r="ERJ20" s="8"/>
      <c r="ERK20" s="8"/>
      <c r="ERL20" s="8"/>
      <c r="ERM20" s="8"/>
      <c r="ERN20" s="8"/>
      <c r="ERO20" s="8"/>
      <c r="ERP20" s="8"/>
      <c r="ERQ20" s="8"/>
      <c r="ERR20" s="8"/>
      <c r="ERS20" s="8"/>
      <c r="ERT20" s="8"/>
      <c r="ERU20" s="8"/>
      <c r="ERV20" s="8"/>
      <c r="ERW20" s="8"/>
      <c r="ERX20" s="8"/>
      <c r="ERY20" s="8"/>
      <c r="ERZ20" s="8"/>
      <c r="ESA20" s="8"/>
      <c r="ESB20" s="8"/>
      <c r="ESC20" s="8"/>
      <c r="ESD20" s="8"/>
      <c r="ESE20" s="8"/>
      <c r="ESF20" s="8"/>
      <c r="ESG20" s="8"/>
      <c r="ESH20" s="8"/>
      <c r="ESI20" s="8"/>
      <c r="ESJ20" s="8"/>
      <c r="ESK20" s="8"/>
      <c r="ESL20" s="8"/>
      <c r="ESM20" s="8"/>
      <c r="ESN20" s="8"/>
      <c r="ESO20" s="8"/>
      <c r="ESP20" s="8"/>
      <c r="ESQ20" s="8"/>
      <c r="ESR20" s="8"/>
      <c r="ESS20" s="8"/>
      <c r="EST20" s="8"/>
      <c r="ESU20" s="8"/>
      <c r="ESV20" s="8"/>
      <c r="ESW20" s="8"/>
      <c r="ESX20" s="8"/>
      <c r="ESY20" s="8"/>
      <c r="ESZ20" s="8"/>
      <c r="ETA20" s="8"/>
      <c r="ETB20" s="8"/>
      <c r="ETC20" s="8"/>
      <c r="ETD20" s="8"/>
      <c r="ETE20" s="8"/>
      <c r="ETF20" s="8"/>
      <c r="ETG20" s="8"/>
      <c r="ETH20" s="8"/>
      <c r="ETI20" s="8"/>
      <c r="ETJ20" s="8"/>
      <c r="ETK20" s="8"/>
      <c r="ETL20" s="8"/>
      <c r="ETM20" s="8"/>
      <c r="ETN20" s="8"/>
      <c r="ETO20" s="8"/>
      <c r="ETP20" s="8"/>
      <c r="ETQ20" s="8"/>
      <c r="ETR20" s="8"/>
      <c r="ETS20" s="8"/>
      <c r="ETT20" s="8"/>
      <c r="ETU20" s="8"/>
      <c r="ETV20" s="8"/>
      <c r="ETW20" s="8"/>
      <c r="ETX20" s="8"/>
      <c r="ETY20" s="8"/>
      <c r="ETZ20" s="8"/>
      <c r="EUA20" s="8"/>
      <c r="EUB20" s="8"/>
      <c r="EUC20" s="8"/>
      <c r="EUD20" s="8"/>
      <c r="EUE20" s="8"/>
      <c r="EUF20" s="8"/>
      <c r="EUG20" s="8"/>
      <c r="EUH20" s="8"/>
      <c r="EUI20" s="8"/>
      <c r="EUJ20" s="8"/>
      <c r="EUK20" s="8"/>
      <c r="EUL20" s="8"/>
      <c r="EUM20" s="8"/>
      <c r="EUN20" s="8"/>
      <c r="EUO20" s="8"/>
      <c r="EUP20" s="8"/>
      <c r="EUQ20" s="8"/>
      <c r="EUR20" s="8"/>
      <c r="EUS20" s="8"/>
      <c r="EUT20" s="8"/>
      <c r="EUU20" s="8"/>
      <c r="EUV20" s="8"/>
      <c r="EUW20" s="8"/>
      <c r="EUX20" s="8"/>
      <c r="EUY20" s="8"/>
      <c r="EUZ20" s="8"/>
      <c r="EVA20" s="8"/>
      <c r="EVB20" s="8"/>
      <c r="EVC20" s="8"/>
      <c r="EVD20" s="8"/>
      <c r="EVE20" s="8"/>
      <c r="EVF20" s="8"/>
      <c r="EVG20" s="8"/>
      <c r="EVH20" s="8"/>
      <c r="EVI20" s="8"/>
      <c r="EVJ20" s="8"/>
      <c r="EVK20" s="8"/>
      <c r="EVL20" s="8"/>
      <c r="EVM20" s="8"/>
      <c r="EVN20" s="8"/>
      <c r="EVO20" s="8"/>
      <c r="EVP20" s="8"/>
      <c r="EVQ20" s="8"/>
      <c r="EVR20" s="8"/>
      <c r="EVS20" s="8"/>
      <c r="EVT20" s="8"/>
      <c r="EVU20" s="8"/>
      <c r="EVV20" s="8"/>
      <c r="EVW20" s="8"/>
      <c r="EVX20" s="8"/>
      <c r="EVY20" s="8"/>
      <c r="EVZ20" s="8"/>
      <c r="EWA20" s="8"/>
      <c r="EWB20" s="8"/>
      <c r="EWC20" s="8"/>
      <c r="EWD20" s="8"/>
      <c r="EWE20" s="8"/>
      <c r="EWF20" s="8"/>
      <c r="EWG20" s="8"/>
      <c r="EWH20" s="8"/>
      <c r="EWI20" s="8"/>
      <c r="EWJ20" s="8"/>
      <c r="EWK20" s="8"/>
      <c r="EWL20" s="8"/>
      <c r="EWM20" s="8"/>
      <c r="EWN20" s="8"/>
      <c r="EWO20" s="8"/>
      <c r="EWP20" s="8"/>
      <c r="EWQ20" s="8"/>
      <c r="EWR20" s="8"/>
      <c r="EWS20" s="8"/>
      <c r="EWT20" s="8"/>
      <c r="EWU20" s="8"/>
      <c r="EWV20" s="8"/>
      <c r="EWW20" s="8"/>
      <c r="EWX20" s="8"/>
      <c r="EWY20" s="8"/>
      <c r="EWZ20" s="8"/>
      <c r="EXA20" s="8"/>
      <c r="EXB20" s="8"/>
      <c r="EXC20" s="8"/>
      <c r="EXD20" s="8"/>
      <c r="EXE20" s="8"/>
      <c r="EXF20" s="8"/>
      <c r="EXG20" s="8"/>
      <c r="EXH20" s="8"/>
      <c r="EXI20" s="8"/>
      <c r="EXJ20" s="8"/>
      <c r="EXK20" s="8"/>
      <c r="EXL20" s="8"/>
      <c r="EXM20" s="8"/>
      <c r="EXN20" s="8"/>
      <c r="EXO20" s="8"/>
      <c r="EXP20" s="8"/>
      <c r="EXQ20" s="8"/>
      <c r="EXR20" s="8"/>
      <c r="EXS20" s="8"/>
      <c r="EXT20" s="8"/>
      <c r="EXU20" s="8"/>
      <c r="EXV20" s="8"/>
      <c r="EXW20" s="8"/>
      <c r="EXX20" s="8"/>
      <c r="EXY20" s="8"/>
      <c r="EXZ20" s="8"/>
      <c r="EYA20" s="8"/>
      <c r="EYB20" s="8"/>
      <c r="EYC20" s="8"/>
      <c r="EYD20" s="8"/>
      <c r="EYE20" s="8"/>
      <c r="EYF20" s="8"/>
      <c r="EYG20" s="8"/>
      <c r="EYH20" s="8"/>
      <c r="EYI20" s="8"/>
      <c r="EYJ20" s="8"/>
      <c r="EYK20" s="8"/>
      <c r="EYL20" s="8"/>
      <c r="EYM20" s="8"/>
      <c r="EYN20" s="8"/>
      <c r="EYO20" s="8"/>
      <c r="EYP20" s="8"/>
      <c r="EYQ20" s="8"/>
      <c r="EYR20" s="8"/>
      <c r="EYS20" s="8"/>
      <c r="EYT20" s="8"/>
      <c r="EYU20" s="8"/>
      <c r="EYV20" s="8"/>
      <c r="EYW20" s="8"/>
      <c r="EYX20" s="8"/>
      <c r="EYY20" s="8"/>
      <c r="EYZ20" s="8"/>
      <c r="EZA20" s="8"/>
      <c r="EZB20" s="8"/>
      <c r="EZC20" s="8"/>
      <c r="EZD20" s="8"/>
      <c r="EZE20" s="8"/>
      <c r="EZF20" s="8"/>
      <c r="EZG20" s="8"/>
      <c r="EZH20" s="8"/>
      <c r="EZI20" s="8"/>
      <c r="EZJ20" s="8"/>
      <c r="EZK20" s="8"/>
      <c r="EZL20" s="8"/>
      <c r="EZM20" s="8"/>
      <c r="EZN20" s="8"/>
      <c r="EZO20" s="8"/>
      <c r="EZP20" s="8"/>
      <c r="EZQ20" s="8"/>
      <c r="EZR20" s="8"/>
      <c r="EZS20" s="8"/>
      <c r="EZT20" s="8"/>
      <c r="EZU20" s="8"/>
      <c r="EZV20" s="8"/>
      <c r="EZW20" s="8"/>
      <c r="EZX20" s="8"/>
      <c r="EZY20" s="8"/>
      <c r="EZZ20" s="8"/>
      <c r="FAA20" s="8"/>
      <c r="FAB20" s="8"/>
      <c r="FAC20" s="8"/>
      <c r="FAD20" s="8"/>
      <c r="FAE20" s="8"/>
      <c r="FAF20" s="8"/>
      <c r="FAG20" s="8"/>
      <c r="FAH20" s="8"/>
      <c r="FAI20" s="8"/>
      <c r="FAJ20" s="8"/>
      <c r="FAK20" s="8"/>
      <c r="FAL20" s="8"/>
      <c r="FAM20" s="8"/>
      <c r="FAN20" s="8"/>
      <c r="FAO20" s="8"/>
      <c r="FAP20" s="8"/>
      <c r="FAQ20" s="8"/>
      <c r="FAR20" s="8"/>
      <c r="FAS20" s="8"/>
      <c r="FAT20" s="8"/>
      <c r="FAU20" s="8"/>
      <c r="FAV20" s="8"/>
      <c r="FAW20" s="8"/>
      <c r="FAX20" s="8"/>
      <c r="FAY20" s="8"/>
      <c r="FAZ20" s="8"/>
      <c r="FBA20" s="8"/>
      <c r="FBB20" s="8"/>
      <c r="FBC20" s="8"/>
      <c r="FBD20" s="8"/>
      <c r="FBE20" s="8"/>
      <c r="FBF20" s="8"/>
      <c r="FBG20" s="8"/>
      <c r="FBH20" s="8"/>
      <c r="FBI20" s="8"/>
      <c r="FBJ20" s="8"/>
      <c r="FBK20" s="8"/>
      <c r="FBL20" s="8"/>
      <c r="FBM20" s="8"/>
      <c r="FBN20" s="8"/>
      <c r="FBO20" s="8"/>
      <c r="FBP20" s="8"/>
      <c r="FBQ20" s="8"/>
      <c r="FBR20" s="8"/>
      <c r="FBS20" s="8"/>
      <c r="FBT20" s="8"/>
      <c r="FBU20" s="8"/>
      <c r="FBV20" s="8"/>
      <c r="FBW20" s="8"/>
      <c r="FBX20" s="8"/>
      <c r="FBY20" s="8"/>
      <c r="FBZ20" s="8"/>
      <c r="FCA20" s="8"/>
      <c r="FCB20" s="8"/>
      <c r="FCC20" s="8"/>
      <c r="FCD20" s="8"/>
      <c r="FCE20" s="8"/>
      <c r="FCF20" s="8"/>
      <c r="FCG20" s="8"/>
      <c r="FCH20" s="8"/>
      <c r="FCI20" s="8"/>
      <c r="FCJ20" s="8"/>
      <c r="FCK20" s="8"/>
      <c r="FCL20" s="8"/>
      <c r="FCM20" s="8"/>
      <c r="FCN20" s="8"/>
      <c r="FCO20" s="8"/>
      <c r="FCP20" s="8"/>
      <c r="FCQ20" s="8"/>
      <c r="FCR20" s="8"/>
      <c r="FCS20" s="8"/>
      <c r="FCT20" s="8"/>
      <c r="FCU20" s="8"/>
      <c r="FCV20" s="8"/>
      <c r="FCW20" s="8"/>
      <c r="FCX20" s="8"/>
      <c r="FCY20" s="8"/>
      <c r="FCZ20" s="8"/>
      <c r="FDA20" s="8"/>
      <c r="FDB20" s="8"/>
      <c r="FDC20" s="8"/>
      <c r="FDD20" s="8"/>
      <c r="FDE20" s="8"/>
      <c r="FDF20" s="8"/>
      <c r="FDG20" s="8"/>
      <c r="FDH20" s="8"/>
      <c r="FDI20" s="8"/>
      <c r="FDJ20" s="8"/>
      <c r="FDK20" s="8"/>
      <c r="FDL20" s="8"/>
      <c r="FDM20" s="8"/>
      <c r="FDN20" s="8"/>
      <c r="FDO20" s="8"/>
      <c r="FDP20" s="8"/>
      <c r="FDQ20" s="8"/>
      <c r="FDR20" s="8"/>
      <c r="FDS20" s="8"/>
      <c r="FDT20" s="8"/>
      <c r="FDU20" s="8"/>
      <c r="FDV20" s="8"/>
      <c r="FDW20" s="8"/>
      <c r="FDX20" s="8"/>
      <c r="FDY20" s="8"/>
      <c r="FDZ20" s="8"/>
      <c r="FEA20" s="8"/>
      <c r="FEB20" s="8"/>
      <c r="FEC20" s="8"/>
      <c r="FED20" s="8"/>
      <c r="FEE20" s="8"/>
      <c r="FEF20" s="8"/>
      <c r="FEG20" s="8"/>
      <c r="FEH20" s="8"/>
      <c r="FEI20" s="8"/>
      <c r="FEJ20" s="8"/>
      <c r="FEK20" s="8"/>
      <c r="FEL20" s="8"/>
      <c r="FEM20" s="8"/>
      <c r="FEN20" s="8"/>
      <c r="FEO20" s="8"/>
      <c r="FEP20" s="8"/>
      <c r="FEQ20" s="8"/>
      <c r="FER20" s="8"/>
      <c r="FES20" s="8"/>
      <c r="FET20" s="8"/>
      <c r="FEU20" s="8"/>
      <c r="FEV20" s="8"/>
      <c r="FEW20" s="8"/>
      <c r="FEX20" s="8"/>
      <c r="FEY20" s="8"/>
      <c r="FEZ20" s="8"/>
      <c r="FFA20" s="8"/>
      <c r="FFB20" s="8"/>
      <c r="FFC20" s="8"/>
      <c r="FFD20" s="8"/>
      <c r="FFE20" s="8"/>
      <c r="FFF20" s="8"/>
      <c r="FFG20" s="8"/>
      <c r="FFH20" s="8"/>
      <c r="FFI20" s="8"/>
      <c r="FFJ20" s="8"/>
      <c r="FFK20" s="8"/>
      <c r="FFL20" s="8"/>
      <c r="FFM20" s="8"/>
      <c r="FFN20" s="8"/>
      <c r="FFO20" s="8"/>
      <c r="FFP20" s="8"/>
      <c r="FFQ20" s="8"/>
      <c r="FFR20" s="8"/>
      <c r="FFS20" s="8"/>
      <c r="FFT20" s="8"/>
      <c r="FFU20" s="8"/>
      <c r="FFV20" s="8"/>
      <c r="FFW20" s="8"/>
      <c r="FFX20" s="8"/>
      <c r="FFY20" s="8"/>
      <c r="FFZ20" s="8"/>
      <c r="FGA20" s="8"/>
      <c r="FGB20" s="8"/>
      <c r="FGC20" s="8"/>
      <c r="FGD20" s="8"/>
      <c r="FGE20" s="8"/>
      <c r="FGF20" s="8"/>
      <c r="FGG20" s="8"/>
      <c r="FGH20" s="8"/>
      <c r="FGI20" s="8"/>
      <c r="FGJ20" s="8"/>
      <c r="FGK20" s="8"/>
      <c r="FGL20" s="8"/>
      <c r="FGM20" s="8"/>
      <c r="FGN20" s="8"/>
      <c r="FGO20" s="8"/>
      <c r="FGP20" s="8"/>
      <c r="FGQ20" s="8"/>
      <c r="FGR20" s="8"/>
      <c r="FGS20" s="8"/>
      <c r="FGT20" s="8"/>
      <c r="FGU20" s="8"/>
      <c r="FGV20" s="8"/>
      <c r="FGW20" s="8"/>
      <c r="FGX20" s="8"/>
      <c r="FGY20" s="8"/>
      <c r="FGZ20" s="8"/>
      <c r="FHA20" s="8"/>
      <c r="FHB20" s="8"/>
      <c r="FHC20" s="8"/>
      <c r="FHD20" s="8"/>
      <c r="FHE20" s="8"/>
      <c r="FHF20" s="8"/>
      <c r="FHG20" s="8"/>
      <c r="FHH20" s="8"/>
      <c r="FHI20" s="8"/>
      <c r="FHJ20" s="8"/>
      <c r="FHK20" s="8"/>
      <c r="FHL20" s="8"/>
      <c r="FHM20" s="8"/>
      <c r="FHN20" s="8"/>
      <c r="FHO20" s="8"/>
      <c r="FHP20" s="8"/>
      <c r="FHQ20" s="8"/>
      <c r="FHR20" s="8"/>
      <c r="FHS20" s="8"/>
      <c r="FHT20" s="8"/>
      <c r="FHU20" s="8"/>
      <c r="FHV20" s="8"/>
      <c r="FHW20" s="8"/>
      <c r="FHX20" s="8"/>
      <c r="FHY20" s="8"/>
      <c r="FHZ20" s="8"/>
      <c r="FIA20" s="8"/>
      <c r="FIB20" s="8"/>
      <c r="FIC20" s="8"/>
      <c r="FID20" s="8"/>
      <c r="FIE20" s="8"/>
      <c r="FIF20" s="8"/>
      <c r="FIG20" s="8"/>
      <c r="FIH20" s="8"/>
      <c r="FII20" s="8"/>
      <c r="FIJ20" s="8"/>
      <c r="FIK20" s="8"/>
      <c r="FIL20" s="8"/>
      <c r="FIM20" s="8"/>
      <c r="FIN20" s="8"/>
      <c r="FIO20" s="8"/>
      <c r="FIP20" s="8"/>
      <c r="FIQ20" s="8"/>
      <c r="FIR20" s="8"/>
      <c r="FIS20" s="8"/>
      <c r="FIT20" s="8"/>
      <c r="FIU20" s="8"/>
      <c r="FIV20" s="8"/>
      <c r="FIW20" s="8"/>
      <c r="FIX20" s="8"/>
      <c r="FIY20" s="8"/>
      <c r="FIZ20" s="8"/>
      <c r="FJA20" s="8"/>
      <c r="FJB20" s="8"/>
      <c r="FJC20" s="8"/>
      <c r="FJD20" s="8"/>
      <c r="FJE20" s="8"/>
      <c r="FJF20" s="8"/>
      <c r="FJG20" s="8"/>
      <c r="FJH20" s="8"/>
      <c r="FJI20" s="8"/>
      <c r="FJJ20" s="8"/>
      <c r="FJK20" s="8"/>
      <c r="FJL20" s="8"/>
      <c r="FJM20" s="8"/>
      <c r="FJN20" s="8"/>
      <c r="FJO20" s="8"/>
      <c r="FJP20" s="8"/>
      <c r="FJQ20" s="8"/>
      <c r="FJR20" s="8"/>
      <c r="FJS20" s="8"/>
      <c r="FJT20" s="8"/>
      <c r="FJU20" s="8"/>
      <c r="FJV20" s="8"/>
      <c r="FJW20" s="8"/>
      <c r="FJX20" s="8"/>
      <c r="FJY20" s="8"/>
      <c r="FJZ20" s="8"/>
      <c r="FKA20" s="8"/>
      <c r="FKB20" s="8"/>
      <c r="FKC20" s="8"/>
      <c r="FKD20" s="8"/>
      <c r="FKE20" s="8"/>
      <c r="FKF20" s="8"/>
      <c r="FKG20" s="8"/>
      <c r="FKH20" s="8"/>
      <c r="FKI20" s="8"/>
      <c r="FKJ20" s="8"/>
      <c r="FKK20" s="8"/>
      <c r="FKL20" s="8"/>
      <c r="FKM20" s="8"/>
      <c r="FKN20" s="8"/>
      <c r="FKO20" s="8"/>
      <c r="FKP20" s="8"/>
      <c r="FKQ20" s="8"/>
      <c r="FKR20" s="8"/>
      <c r="FKS20" s="8"/>
      <c r="FKT20" s="8"/>
      <c r="FKU20" s="8"/>
      <c r="FKV20" s="8"/>
      <c r="FKW20" s="8"/>
      <c r="FKX20" s="8"/>
      <c r="FKY20" s="8"/>
      <c r="FKZ20" s="8"/>
      <c r="FLA20" s="8"/>
      <c r="FLB20" s="8"/>
      <c r="FLC20" s="8"/>
      <c r="FLD20" s="8"/>
      <c r="FLE20" s="8"/>
      <c r="FLF20" s="8"/>
      <c r="FLG20" s="8"/>
      <c r="FLH20" s="8"/>
      <c r="FLI20" s="8"/>
      <c r="FLJ20" s="8"/>
      <c r="FLK20" s="8"/>
      <c r="FLL20" s="8"/>
      <c r="FLM20" s="8"/>
      <c r="FLN20" s="8"/>
      <c r="FLO20" s="8"/>
      <c r="FLP20" s="8"/>
      <c r="FLQ20" s="8"/>
      <c r="FLR20" s="8"/>
      <c r="FLS20" s="8"/>
      <c r="FLT20" s="8"/>
      <c r="FLU20" s="8"/>
      <c r="FLV20" s="8"/>
      <c r="FLW20" s="8"/>
      <c r="FLX20" s="8"/>
      <c r="FLY20" s="8"/>
      <c r="FLZ20" s="8"/>
      <c r="FMA20" s="8"/>
      <c r="FMB20" s="8"/>
      <c r="FMC20" s="8"/>
      <c r="FMD20" s="8"/>
      <c r="FME20" s="8"/>
      <c r="FMF20" s="8"/>
      <c r="FMG20" s="8"/>
      <c r="FMH20" s="8"/>
      <c r="FMI20" s="8"/>
      <c r="FMJ20" s="8"/>
      <c r="FMK20" s="8"/>
      <c r="FML20" s="8"/>
      <c r="FMM20" s="8"/>
      <c r="FMN20" s="8"/>
      <c r="FMO20" s="8"/>
      <c r="FMP20" s="8"/>
      <c r="FMQ20" s="8"/>
      <c r="FMR20" s="8"/>
      <c r="FMS20" s="8"/>
      <c r="FMT20" s="8"/>
      <c r="FMU20" s="8"/>
      <c r="FMV20" s="8"/>
      <c r="FMW20" s="8"/>
      <c r="FMX20" s="8"/>
      <c r="FMY20" s="8"/>
      <c r="FMZ20" s="8"/>
      <c r="FNA20" s="8"/>
      <c r="FNB20" s="8"/>
      <c r="FNC20" s="8"/>
      <c r="FND20" s="8"/>
      <c r="FNE20" s="8"/>
      <c r="FNF20" s="8"/>
      <c r="FNG20" s="8"/>
      <c r="FNH20" s="8"/>
      <c r="FNI20" s="8"/>
      <c r="FNJ20" s="8"/>
      <c r="FNK20" s="8"/>
      <c r="FNL20" s="8"/>
      <c r="FNM20" s="8"/>
      <c r="FNN20" s="8"/>
      <c r="FNO20" s="8"/>
      <c r="FNP20" s="8"/>
      <c r="FNQ20" s="8"/>
      <c r="FNR20" s="8"/>
      <c r="FNS20" s="8"/>
      <c r="FNT20" s="8"/>
      <c r="FNU20" s="8"/>
      <c r="FNV20" s="8"/>
      <c r="FNW20" s="8"/>
      <c r="FNX20" s="8"/>
      <c r="FNY20" s="8"/>
      <c r="FNZ20" s="8"/>
      <c r="FOA20" s="8"/>
      <c r="FOB20" s="8"/>
      <c r="FOC20" s="8"/>
      <c r="FOD20" s="8"/>
      <c r="FOE20" s="8"/>
      <c r="FOF20" s="8"/>
      <c r="FOG20" s="8"/>
      <c r="FOH20" s="8"/>
      <c r="FOI20" s="8"/>
      <c r="FOJ20" s="8"/>
      <c r="FOK20" s="8"/>
      <c r="FOL20" s="8"/>
      <c r="FOM20" s="8"/>
      <c r="FON20" s="8"/>
      <c r="FOO20" s="8"/>
      <c r="FOP20" s="8"/>
      <c r="FOQ20" s="8"/>
      <c r="FOR20" s="8"/>
      <c r="FOS20" s="8"/>
      <c r="FOT20" s="8"/>
      <c r="FOU20" s="8"/>
      <c r="FOV20" s="8"/>
      <c r="FOW20" s="8"/>
      <c r="FOX20" s="8"/>
      <c r="FOY20" s="8"/>
      <c r="FOZ20" s="8"/>
      <c r="FPA20" s="8"/>
      <c r="FPB20" s="8"/>
      <c r="FPC20" s="8"/>
      <c r="FPD20" s="8"/>
      <c r="FPE20" s="8"/>
      <c r="FPF20" s="8"/>
      <c r="FPG20" s="8"/>
      <c r="FPH20" s="8"/>
      <c r="FPI20" s="8"/>
      <c r="FPJ20" s="8"/>
      <c r="FPK20" s="8"/>
      <c r="FPL20" s="8"/>
      <c r="FPM20" s="8"/>
      <c r="FPN20" s="8"/>
      <c r="FPO20" s="8"/>
      <c r="FPP20" s="8"/>
      <c r="FPQ20" s="8"/>
      <c r="FPR20" s="8"/>
      <c r="FPS20" s="8"/>
      <c r="FPT20" s="8"/>
      <c r="FPU20" s="8"/>
      <c r="FPV20" s="8"/>
      <c r="FPW20" s="8"/>
      <c r="FPX20" s="8"/>
      <c r="FPY20" s="8"/>
      <c r="FPZ20" s="8"/>
      <c r="FQA20" s="8"/>
      <c r="FQB20" s="8"/>
      <c r="FQC20" s="8"/>
      <c r="FQD20" s="8"/>
      <c r="FQE20" s="8"/>
      <c r="FQF20" s="8"/>
      <c r="FQG20" s="8"/>
      <c r="FQH20" s="8"/>
      <c r="FQI20" s="8"/>
      <c r="FQJ20" s="8"/>
      <c r="FQK20" s="8"/>
      <c r="FQL20" s="8"/>
      <c r="FQM20" s="8"/>
      <c r="FQN20" s="8"/>
      <c r="FQO20" s="8"/>
      <c r="FQP20" s="8"/>
      <c r="FQQ20" s="8"/>
      <c r="FQR20" s="8"/>
      <c r="FQS20" s="8"/>
      <c r="FQT20" s="8"/>
      <c r="FQU20" s="8"/>
      <c r="FQV20" s="8"/>
      <c r="FQW20" s="8"/>
      <c r="FQX20" s="8"/>
      <c r="FQY20" s="8"/>
      <c r="FQZ20" s="8"/>
      <c r="FRA20" s="8"/>
      <c r="FRB20" s="8"/>
      <c r="FRC20" s="8"/>
      <c r="FRD20" s="8"/>
      <c r="FRE20" s="8"/>
      <c r="FRF20" s="8"/>
      <c r="FRG20" s="8"/>
      <c r="FRH20" s="8"/>
      <c r="FRI20" s="8"/>
      <c r="FRJ20" s="8"/>
      <c r="FRK20" s="8"/>
      <c r="FRL20" s="8"/>
      <c r="FRM20" s="8"/>
      <c r="FRN20" s="8"/>
      <c r="FRO20" s="8"/>
      <c r="FRP20" s="8"/>
      <c r="FRQ20" s="8"/>
      <c r="FRR20" s="8"/>
      <c r="FRS20" s="8"/>
      <c r="FRT20" s="8"/>
      <c r="FRU20" s="8"/>
      <c r="FRV20" s="8"/>
      <c r="FRW20" s="8"/>
      <c r="FRX20" s="8"/>
      <c r="FRY20" s="8"/>
      <c r="FRZ20" s="8"/>
      <c r="FSA20" s="8"/>
      <c r="FSB20" s="8"/>
      <c r="FSC20" s="8"/>
      <c r="FSD20" s="8"/>
      <c r="FSE20" s="8"/>
      <c r="FSF20" s="8"/>
      <c r="FSG20" s="8"/>
      <c r="FSH20" s="8"/>
      <c r="FSI20" s="8"/>
      <c r="FSJ20" s="8"/>
      <c r="FSK20" s="8"/>
      <c r="FSL20" s="8"/>
      <c r="FSM20" s="8"/>
      <c r="FSN20" s="8"/>
      <c r="FSO20" s="8"/>
      <c r="FSP20" s="8"/>
      <c r="FSQ20" s="8"/>
      <c r="FSR20" s="8"/>
      <c r="FSS20" s="8"/>
      <c r="FST20" s="8"/>
      <c r="FSU20" s="8"/>
      <c r="FSV20" s="8"/>
      <c r="FSW20" s="8"/>
      <c r="FSX20" s="8"/>
      <c r="FSY20" s="8"/>
      <c r="FSZ20" s="8"/>
      <c r="FTA20" s="8"/>
      <c r="FTB20" s="8"/>
      <c r="FTC20" s="8"/>
      <c r="FTD20" s="8"/>
      <c r="FTE20" s="8"/>
      <c r="FTF20" s="8"/>
      <c r="FTG20" s="8"/>
      <c r="FTH20" s="8"/>
      <c r="FTI20" s="8"/>
      <c r="FTJ20" s="8"/>
      <c r="FTK20" s="8"/>
      <c r="FTL20" s="8"/>
      <c r="FTM20" s="8"/>
      <c r="FTN20" s="8"/>
      <c r="FTO20" s="8"/>
      <c r="FTP20" s="8"/>
      <c r="FTQ20" s="8"/>
      <c r="FTR20" s="8"/>
      <c r="FTS20" s="8"/>
      <c r="FTT20" s="8"/>
      <c r="FTU20" s="8"/>
      <c r="FTV20" s="8"/>
      <c r="FTW20" s="8"/>
      <c r="FTX20" s="8"/>
      <c r="FTY20" s="8"/>
      <c r="FTZ20" s="8"/>
      <c r="FUA20" s="8"/>
      <c r="FUB20" s="8"/>
      <c r="FUC20" s="8"/>
      <c r="FUD20" s="8"/>
      <c r="FUE20" s="8"/>
      <c r="FUF20" s="8"/>
      <c r="FUG20" s="8"/>
      <c r="FUH20" s="8"/>
      <c r="FUI20" s="8"/>
      <c r="FUJ20" s="8"/>
      <c r="FUK20" s="8"/>
      <c r="FUL20" s="8"/>
      <c r="FUM20" s="8"/>
      <c r="FUN20" s="8"/>
      <c r="FUO20" s="8"/>
      <c r="FUP20" s="8"/>
      <c r="FUQ20" s="8"/>
      <c r="FUR20" s="8"/>
      <c r="FUS20" s="8"/>
      <c r="FUT20" s="8"/>
      <c r="FUU20" s="8"/>
      <c r="FUV20" s="8"/>
      <c r="FUW20" s="8"/>
      <c r="FUX20" s="8"/>
      <c r="FUY20" s="8"/>
      <c r="FUZ20" s="8"/>
      <c r="FVA20" s="8"/>
      <c r="FVB20" s="8"/>
      <c r="FVC20" s="8"/>
      <c r="FVD20" s="8"/>
      <c r="FVE20" s="8"/>
      <c r="FVF20" s="8"/>
      <c r="FVG20" s="8"/>
      <c r="FVH20" s="8"/>
      <c r="FVI20" s="8"/>
      <c r="FVJ20" s="8"/>
      <c r="FVK20" s="8"/>
      <c r="FVL20" s="8"/>
      <c r="FVM20" s="8"/>
      <c r="FVN20" s="8"/>
      <c r="FVO20" s="8"/>
      <c r="FVP20" s="8"/>
      <c r="FVQ20" s="8"/>
      <c r="FVR20" s="8"/>
      <c r="FVS20" s="8"/>
      <c r="FVT20" s="8"/>
      <c r="FVU20" s="8"/>
      <c r="FVV20" s="8"/>
      <c r="FVW20" s="8"/>
      <c r="FVX20" s="8"/>
      <c r="FVY20" s="8"/>
      <c r="FVZ20" s="8"/>
      <c r="FWA20" s="8"/>
      <c r="FWB20" s="8"/>
      <c r="FWC20" s="8"/>
      <c r="FWD20" s="8"/>
      <c r="FWE20" s="8"/>
      <c r="FWF20" s="8"/>
      <c r="FWG20" s="8"/>
      <c r="FWH20" s="8"/>
      <c r="FWI20" s="8"/>
      <c r="FWJ20" s="8"/>
      <c r="FWK20" s="8"/>
      <c r="FWL20" s="8"/>
      <c r="FWM20" s="8"/>
      <c r="FWN20" s="8"/>
      <c r="FWO20" s="8"/>
      <c r="FWP20" s="8"/>
      <c r="FWQ20" s="8"/>
      <c r="FWR20" s="8"/>
      <c r="FWS20" s="8"/>
      <c r="FWT20" s="8"/>
      <c r="FWU20" s="8"/>
      <c r="FWV20" s="8"/>
      <c r="FWW20" s="8"/>
      <c r="FWX20" s="8"/>
      <c r="FWY20" s="8"/>
      <c r="FWZ20" s="8"/>
      <c r="FXA20" s="8"/>
      <c r="FXB20" s="8"/>
      <c r="FXC20" s="8"/>
      <c r="FXD20" s="8"/>
      <c r="FXE20" s="8"/>
      <c r="FXF20" s="8"/>
      <c r="FXG20" s="8"/>
      <c r="FXH20" s="8"/>
      <c r="FXI20" s="8"/>
      <c r="FXJ20" s="8"/>
      <c r="FXK20" s="8"/>
      <c r="FXL20" s="8"/>
      <c r="FXM20" s="8"/>
      <c r="FXN20" s="8"/>
      <c r="FXO20" s="8"/>
      <c r="FXP20" s="8"/>
      <c r="FXQ20" s="8"/>
      <c r="FXR20" s="8"/>
      <c r="FXS20" s="8"/>
      <c r="FXT20" s="8"/>
      <c r="FXU20" s="8"/>
      <c r="FXV20" s="8"/>
      <c r="FXW20" s="8"/>
      <c r="FXX20" s="8"/>
      <c r="FXY20" s="8"/>
      <c r="FXZ20" s="8"/>
      <c r="FYA20" s="8"/>
      <c r="FYB20" s="8"/>
      <c r="FYC20" s="8"/>
      <c r="FYD20" s="8"/>
      <c r="FYE20" s="8"/>
      <c r="FYF20" s="8"/>
      <c r="FYG20" s="8"/>
      <c r="FYH20" s="8"/>
      <c r="FYI20" s="8"/>
      <c r="FYJ20" s="8"/>
      <c r="FYK20" s="8"/>
      <c r="FYL20" s="8"/>
      <c r="FYM20" s="8"/>
      <c r="FYN20" s="8"/>
      <c r="FYO20" s="8"/>
      <c r="FYP20" s="8"/>
      <c r="FYQ20" s="8"/>
      <c r="FYR20" s="8"/>
      <c r="FYS20" s="8"/>
      <c r="FYT20" s="8"/>
      <c r="FYU20" s="8"/>
      <c r="FYV20" s="8"/>
      <c r="FYW20" s="8"/>
      <c r="FYX20" s="8"/>
      <c r="FYY20" s="8"/>
      <c r="FYZ20" s="8"/>
      <c r="FZA20" s="8"/>
      <c r="FZB20" s="8"/>
      <c r="FZC20" s="8"/>
      <c r="FZD20" s="8"/>
      <c r="FZE20" s="8"/>
      <c r="FZF20" s="8"/>
      <c r="FZG20" s="8"/>
      <c r="FZH20" s="8"/>
      <c r="FZI20" s="8"/>
      <c r="FZJ20" s="8"/>
      <c r="FZK20" s="8"/>
      <c r="FZL20" s="8"/>
      <c r="FZM20" s="8"/>
      <c r="FZN20" s="8"/>
      <c r="FZO20" s="8"/>
      <c r="FZP20" s="8"/>
      <c r="FZQ20" s="8"/>
      <c r="FZR20" s="8"/>
      <c r="FZS20" s="8"/>
      <c r="FZT20" s="8"/>
      <c r="FZU20" s="8"/>
      <c r="FZV20" s="8"/>
      <c r="FZW20" s="8"/>
      <c r="FZX20" s="8"/>
      <c r="FZY20" s="8"/>
      <c r="FZZ20" s="8"/>
      <c r="GAA20" s="8"/>
      <c r="GAB20" s="8"/>
      <c r="GAC20" s="8"/>
      <c r="GAD20" s="8"/>
      <c r="GAE20" s="8"/>
      <c r="GAF20" s="8"/>
      <c r="GAG20" s="8"/>
      <c r="GAH20" s="8"/>
      <c r="GAI20" s="8"/>
      <c r="GAJ20" s="8"/>
      <c r="GAK20" s="8"/>
      <c r="GAL20" s="8"/>
      <c r="GAM20" s="8"/>
      <c r="GAN20" s="8"/>
      <c r="GAO20" s="8"/>
      <c r="GAP20" s="8"/>
      <c r="GAQ20" s="8"/>
      <c r="GAR20" s="8"/>
      <c r="GAS20" s="8"/>
      <c r="GAT20" s="8"/>
      <c r="GAU20" s="8"/>
      <c r="GAV20" s="8"/>
      <c r="GAW20" s="8"/>
      <c r="GAX20" s="8"/>
      <c r="GAY20" s="8"/>
      <c r="GAZ20" s="8"/>
      <c r="GBA20" s="8"/>
      <c r="GBB20" s="8"/>
      <c r="GBC20" s="8"/>
      <c r="GBD20" s="8"/>
      <c r="GBE20" s="8"/>
      <c r="GBF20" s="8"/>
      <c r="GBG20" s="8"/>
      <c r="GBH20" s="8"/>
      <c r="GBI20" s="8"/>
      <c r="GBJ20" s="8"/>
      <c r="GBK20" s="8"/>
      <c r="GBL20" s="8"/>
      <c r="GBM20" s="8"/>
      <c r="GBN20" s="8"/>
      <c r="GBO20" s="8"/>
      <c r="GBP20" s="8"/>
      <c r="GBQ20" s="8"/>
      <c r="GBR20" s="8"/>
      <c r="GBS20" s="8"/>
      <c r="GBT20" s="8"/>
      <c r="GBU20" s="8"/>
      <c r="GBV20" s="8"/>
      <c r="GBW20" s="8"/>
      <c r="GBX20" s="8"/>
      <c r="GBY20" s="8"/>
      <c r="GBZ20" s="8"/>
      <c r="GCA20" s="8"/>
      <c r="GCB20" s="8"/>
      <c r="GCC20" s="8"/>
      <c r="GCD20" s="8"/>
      <c r="GCE20" s="8"/>
      <c r="GCF20" s="8"/>
      <c r="GCG20" s="8"/>
      <c r="GCH20" s="8"/>
      <c r="GCI20" s="8"/>
      <c r="GCJ20" s="8"/>
      <c r="GCK20" s="8"/>
      <c r="GCL20" s="8"/>
      <c r="GCM20" s="8"/>
      <c r="GCN20" s="8"/>
      <c r="GCO20" s="8"/>
      <c r="GCP20" s="8"/>
      <c r="GCQ20" s="8"/>
      <c r="GCR20" s="8"/>
      <c r="GCS20" s="8"/>
      <c r="GCT20" s="8"/>
      <c r="GCU20" s="8"/>
      <c r="GCV20" s="8"/>
      <c r="GCW20" s="8"/>
      <c r="GCX20" s="8"/>
      <c r="GCY20" s="8"/>
      <c r="GCZ20" s="8"/>
      <c r="GDA20" s="8"/>
      <c r="GDB20" s="8"/>
      <c r="GDC20" s="8"/>
      <c r="GDD20" s="8"/>
      <c r="GDE20" s="8"/>
      <c r="GDF20" s="8"/>
      <c r="GDG20" s="8"/>
      <c r="GDH20" s="8"/>
      <c r="GDI20" s="8"/>
      <c r="GDJ20" s="8"/>
      <c r="GDK20" s="8"/>
      <c r="GDL20" s="8"/>
      <c r="GDM20" s="8"/>
      <c r="GDN20" s="8"/>
      <c r="GDO20" s="8"/>
      <c r="GDP20" s="8"/>
      <c r="GDQ20" s="8"/>
      <c r="GDR20" s="8"/>
      <c r="GDS20" s="8"/>
      <c r="GDT20" s="8"/>
      <c r="GDU20" s="8"/>
      <c r="GDV20" s="8"/>
      <c r="GDW20" s="8"/>
      <c r="GDX20" s="8"/>
      <c r="GDY20" s="8"/>
      <c r="GDZ20" s="8"/>
      <c r="GEA20" s="8"/>
      <c r="GEB20" s="8"/>
      <c r="GEC20" s="8"/>
      <c r="GED20" s="8"/>
      <c r="GEE20" s="8"/>
      <c r="GEF20" s="8"/>
      <c r="GEG20" s="8"/>
      <c r="GEH20" s="8"/>
      <c r="GEI20" s="8"/>
      <c r="GEJ20" s="8"/>
      <c r="GEK20" s="8"/>
      <c r="GEL20" s="8"/>
      <c r="GEM20" s="8"/>
      <c r="GEN20" s="8"/>
      <c r="GEO20" s="8"/>
      <c r="GEP20" s="8"/>
      <c r="GEQ20" s="8"/>
      <c r="GER20" s="8"/>
      <c r="GES20" s="8"/>
      <c r="GET20" s="8"/>
      <c r="GEU20" s="8"/>
      <c r="GEV20" s="8"/>
      <c r="GEW20" s="8"/>
      <c r="GEX20" s="8"/>
      <c r="GEY20" s="8"/>
      <c r="GEZ20" s="8"/>
      <c r="GFA20" s="8"/>
      <c r="GFB20" s="8"/>
      <c r="GFC20" s="8"/>
      <c r="GFD20" s="8"/>
      <c r="GFE20" s="8"/>
      <c r="GFF20" s="8"/>
      <c r="GFG20" s="8"/>
      <c r="GFH20" s="8"/>
      <c r="GFI20" s="8"/>
      <c r="GFJ20" s="8"/>
      <c r="GFK20" s="8"/>
      <c r="GFL20" s="8"/>
      <c r="GFM20" s="8"/>
      <c r="GFN20" s="8"/>
      <c r="GFO20" s="8"/>
      <c r="GFP20" s="8"/>
      <c r="GFQ20" s="8"/>
      <c r="GFR20" s="8"/>
      <c r="GFS20" s="8"/>
      <c r="GFT20" s="8"/>
      <c r="GFU20" s="8"/>
      <c r="GFV20" s="8"/>
      <c r="GFW20" s="8"/>
      <c r="GFX20" s="8"/>
      <c r="GFY20" s="8"/>
      <c r="GFZ20" s="8"/>
      <c r="GGA20" s="8"/>
      <c r="GGB20" s="8"/>
      <c r="GGC20" s="8"/>
      <c r="GGD20" s="8"/>
      <c r="GGE20" s="8"/>
      <c r="GGF20" s="8"/>
      <c r="GGG20" s="8"/>
      <c r="GGH20" s="8"/>
      <c r="GGI20" s="8"/>
      <c r="GGJ20" s="8"/>
      <c r="GGK20" s="8"/>
      <c r="GGL20" s="8"/>
      <c r="GGM20" s="8"/>
      <c r="GGN20" s="8"/>
      <c r="GGO20" s="8"/>
      <c r="GGP20" s="8"/>
      <c r="GGQ20" s="8"/>
      <c r="GGR20" s="8"/>
      <c r="GGS20" s="8"/>
      <c r="GGT20" s="8"/>
      <c r="GGU20" s="8"/>
      <c r="GGV20" s="8"/>
      <c r="GGW20" s="8"/>
      <c r="GGX20" s="8"/>
      <c r="GGY20" s="8"/>
      <c r="GGZ20" s="8"/>
      <c r="GHA20" s="8"/>
      <c r="GHB20" s="8"/>
      <c r="GHC20" s="8"/>
      <c r="GHD20" s="8"/>
      <c r="GHE20" s="8"/>
      <c r="GHF20" s="8"/>
      <c r="GHG20" s="8"/>
      <c r="GHH20" s="8"/>
      <c r="GHI20" s="8"/>
      <c r="GHJ20" s="8"/>
      <c r="GHK20" s="8"/>
      <c r="GHL20" s="8"/>
      <c r="GHM20" s="8"/>
      <c r="GHN20" s="8"/>
      <c r="GHO20" s="8"/>
      <c r="GHP20" s="8"/>
      <c r="GHQ20" s="8"/>
      <c r="GHR20" s="8"/>
      <c r="GHS20" s="8"/>
      <c r="GHT20" s="8"/>
      <c r="GHU20" s="8"/>
      <c r="GHV20" s="8"/>
      <c r="GHW20" s="8"/>
      <c r="GHX20" s="8"/>
      <c r="GHY20" s="8"/>
      <c r="GHZ20" s="8"/>
      <c r="GIA20" s="8"/>
      <c r="GIB20" s="8"/>
      <c r="GIC20" s="8"/>
      <c r="GID20" s="8"/>
      <c r="GIE20" s="8"/>
      <c r="GIF20" s="8"/>
      <c r="GIG20" s="8"/>
      <c r="GIH20" s="8"/>
      <c r="GII20" s="8"/>
      <c r="GIJ20" s="8"/>
      <c r="GIK20" s="8"/>
      <c r="GIL20" s="8"/>
      <c r="GIM20" s="8"/>
      <c r="GIN20" s="8"/>
      <c r="GIO20" s="8"/>
      <c r="GIP20" s="8"/>
      <c r="GIQ20" s="8"/>
      <c r="GIR20" s="8"/>
      <c r="GIS20" s="8"/>
      <c r="GIT20" s="8"/>
      <c r="GIU20" s="8"/>
      <c r="GIV20" s="8"/>
      <c r="GIW20" s="8"/>
      <c r="GIX20" s="8"/>
      <c r="GIY20" s="8"/>
      <c r="GIZ20" s="8"/>
      <c r="GJA20" s="8"/>
      <c r="GJB20" s="8"/>
      <c r="GJC20" s="8"/>
      <c r="GJD20" s="8"/>
      <c r="GJE20" s="8"/>
      <c r="GJF20" s="8"/>
      <c r="GJG20" s="8"/>
      <c r="GJH20" s="8"/>
      <c r="GJI20" s="8"/>
      <c r="GJJ20" s="8"/>
      <c r="GJK20" s="8"/>
      <c r="GJL20" s="8"/>
      <c r="GJM20" s="8"/>
      <c r="GJN20" s="8"/>
      <c r="GJO20" s="8"/>
      <c r="GJP20" s="8"/>
      <c r="GJQ20" s="8"/>
      <c r="GJR20" s="8"/>
      <c r="GJS20" s="8"/>
      <c r="GJT20" s="8"/>
      <c r="GJU20" s="8"/>
      <c r="GJV20" s="8"/>
      <c r="GJW20" s="8"/>
      <c r="GJX20" s="8"/>
      <c r="GJY20" s="8"/>
      <c r="GJZ20" s="8"/>
      <c r="GKA20" s="8"/>
      <c r="GKB20" s="8"/>
      <c r="GKC20" s="8"/>
      <c r="GKD20" s="8"/>
      <c r="GKE20" s="8"/>
      <c r="GKF20" s="8"/>
      <c r="GKG20" s="8"/>
      <c r="GKH20" s="8"/>
      <c r="GKI20" s="8"/>
      <c r="GKJ20" s="8"/>
      <c r="GKK20" s="8"/>
      <c r="GKL20" s="8"/>
      <c r="GKM20" s="8"/>
      <c r="GKN20" s="8"/>
      <c r="GKO20" s="8"/>
      <c r="GKP20" s="8"/>
      <c r="GKQ20" s="8"/>
      <c r="GKR20" s="8"/>
      <c r="GKS20" s="8"/>
      <c r="GKT20" s="8"/>
      <c r="GKU20" s="8"/>
      <c r="GKV20" s="8"/>
      <c r="GKW20" s="8"/>
      <c r="GKX20" s="8"/>
      <c r="GKY20" s="8"/>
      <c r="GKZ20" s="8"/>
      <c r="GLA20" s="8"/>
      <c r="GLB20" s="8"/>
      <c r="GLC20" s="8"/>
      <c r="GLD20" s="8"/>
      <c r="GLE20" s="8"/>
      <c r="GLF20" s="8"/>
      <c r="GLG20" s="8"/>
      <c r="GLH20" s="8"/>
      <c r="GLI20" s="8"/>
      <c r="GLJ20" s="8"/>
      <c r="GLK20" s="8"/>
      <c r="GLL20" s="8"/>
      <c r="GLM20" s="8"/>
      <c r="GLN20" s="8"/>
      <c r="GLO20" s="8"/>
      <c r="GLP20" s="8"/>
      <c r="GLQ20" s="8"/>
      <c r="GLR20" s="8"/>
      <c r="GLS20" s="8"/>
      <c r="GLT20" s="8"/>
      <c r="GLU20" s="8"/>
      <c r="GLV20" s="8"/>
      <c r="GLW20" s="8"/>
      <c r="GLX20" s="8"/>
      <c r="GLY20" s="8"/>
      <c r="GLZ20" s="8"/>
      <c r="GMA20" s="8"/>
      <c r="GMB20" s="8"/>
      <c r="GMC20" s="8"/>
      <c r="GMD20" s="8"/>
      <c r="GME20" s="8"/>
      <c r="GMF20" s="8"/>
      <c r="GMG20" s="8"/>
      <c r="GMH20" s="8"/>
      <c r="GMI20" s="8"/>
      <c r="GMJ20" s="8"/>
      <c r="GMK20" s="8"/>
      <c r="GML20" s="8"/>
      <c r="GMM20" s="8"/>
      <c r="GMN20" s="8"/>
      <c r="GMO20" s="8"/>
      <c r="GMP20" s="8"/>
      <c r="GMQ20" s="8"/>
      <c r="GMR20" s="8"/>
      <c r="GMS20" s="8"/>
      <c r="GMT20" s="8"/>
      <c r="GMU20" s="8"/>
      <c r="GMV20" s="8"/>
      <c r="GMW20" s="8"/>
      <c r="GMX20" s="8"/>
      <c r="GMY20" s="8"/>
      <c r="GMZ20" s="8"/>
      <c r="GNA20" s="8"/>
      <c r="GNB20" s="8"/>
      <c r="GNC20" s="8"/>
      <c r="GND20" s="8"/>
      <c r="GNE20" s="8"/>
      <c r="GNF20" s="8"/>
      <c r="GNG20" s="8"/>
      <c r="GNH20" s="8"/>
      <c r="GNI20" s="8"/>
      <c r="GNJ20" s="8"/>
      <c r="GNK20" s="8"/>
      <c r="GNL20" s="8"/>
      <c r="GNM20" s="8"/>
      <c r="GNN20" s="8"/>
      <c r="GNO20" s="8"/>
      <c r="GNP20" s="8"/>
      <c r="GNQ20" s="8"/>
      <c r="GNR20" s="8"/>
      <c r="GNS20" s="8"/>
      <c r="GNT20" s="8"/>
      <c r="GNU20" s="8"/>
      <c r="GNV20" s="8"/>
      <c r="GNW20" s="8"/>
      <c r="GNX20" s="8"/>
      <c r="GNY20" s="8"/>
      <c r="GNZ20" s="8"/>
      <c r="GOA20" s="8"/>
      <c r="GOB20" s="8"/>
      <c r="GOC20" s="8"/>
      <c r="GOD20" s="8"/>
      <c r="GOE20" s="8"/>
      <c r="GOF20" s="8"/>
      <c r="GOG20" s="8"/>
      <c r="GOH20" s="8"/>
      <c r="GOI20" s="8"/>
      <c r="GOJ20" s="8"/>
      <c r="GOK20" s="8"/>
      <c r="GOL20" s="8"/>
      <c r="GOM20" s="8"/>
      <c r="GON20" s="8"/>
      <c r="GOO20" s="8"/>
      <c r="GOP20" s="8"/>
      <c r="GOQ20" s="8"/>
      <c r="GOR20" s="8"/>
      <c r="GOS20" s="8"/>
      <c r="GOT20" s="8"/>
      <c r="GOU20" s="8"/>
      <c r="GOV20" s="8"/>
      <c r="GOW20" s="8"/>
      <c r="GOX20" s="8"/>
      <c r="GOY20" s="8"/>
      <c r="GOZ20" s="8"/>
      <c r="GPA20" s="8"/>
      <c r="GPB20" s="8"/>
      <c r="GPC20" s="8"/>
      <c r="GPD20" s="8"/>
      <c r="GPE20" s="8"/>
      <c r="GPF20" s="8"/>
      <c r="GPG20" s="8"/>
      <c r="GPH20" s="8"/>
      <c r="GPI20" s="8"/>
      <c r="GPJ20" s="8"/>
      <c r="GPK20" s="8"/>
      <c r="GPL20" s="8"/>
      <c r="GPM20" s="8"/>
      <c r="GPN20" s="8"/>
      <c r="GPO20" s="8"/>
      <c r="GPP20" s="8"/>
      <c r="GPQ20" s="8"/>
      <c r="GPR20" s="8"/>
      <c r="GPS20" s="8"/>
      <c r="GPT20" s="8"/>
      <c r="GPU20" s="8"/>
      <c r="GPV20" s="8"/>
      <c r="GPW20" s="8"/>
      <c r="GPX20" s="8"/>
      <c r="GPY20" s="8"/>
      <c r="GPZ20" s="8"/>
      <c r="GQA20" s="8"/>
      <c r="GQB20" s="8"/>
      <c r="GQC20" s="8"/>
      <c r="GQD20" s="8"/>
      <c r="GQE20" s="8"/>
      <c r="GQF20" s="8"/>
      <c r="GQG20" s="8"/>
      <c r="GQH20" s="8"/>
      <c r="GQI20" s="8"/>
      <c r="GQJ20" s="8"/>
      <c r="GQK20" s="8"/>
      <c r="GQL20" s="8"/>
      <c r="GQM20" s="8"/>
      <c r="GQN20" s="8"/>
      <c r="GQO20" s="8"/>
      <c r="GQP20" s="8"/>
      <c r="GQQ20" s="8"/>
      <c r="GQR20" s="8"/>
      <c r="GQS20" s="8"/>
      <c r="GQT20" s="8"/>
      <c r="GQU20" s="8"/>
      <c r="GQV20" s="8"/>
      <c r="GQW20" s="8"/>
      <c r="GQX20" s="8"/>
      <c r="GQY20" s="8"/>
      <c r="GQZ20" s="8"/>
      <c r="GRA20" s="8"/>
      <c r="GRB20" s="8"/>
      <c r="GRC20" s="8"/>
      <c r="GRD20" s="8"/>
      <c r="GRE20" s="8"/>
      <c r="GRF20" s="8"/>
      <c r="GRG20" s="8"/>
      <c r="GRH20" s="8"/>
      <c r="GRI20" s="8"/>
      <c r="GRJ20" s="8"/>
      <c r="GRK20" s="8"/>
      <c r="GRL20" s="8"/>
      <c r="GRM20" s="8"/>
      <c r="GRN20" s="8"/>
      <c r="GRO20" s="8"/>
      <c r="GRP20" s="8"/>
      <c r="GRQ20" s="8"/>
      <c r="GRR20" s="8"/>
      <c r="GRS20" s="8"/>
      <c r="GRT20" s="8"/>
      <c r="GRU20" s="8"/>
      <c r="GRV20" s="8"/>
      <c r="GRW20" s="8"/>
      <c r="GRX20" s="8"/>
      <c r="GRY20" s="8"/>
      <c r="GRZ20" s="8"/>
      <c r="GSA20" s="8"/>
      <c r="GSB20" s="8"/>
      <c r="GSC20" s="8"/>
      <c r="GSD20" s="8"/>
      <c r="GSE20" s="8"/>
      <c r="GSF20" s="8"/>
      <c r="GSG20" s="8"/>
      <c r="GSH20" s="8"/>
      <c r="GSI20" s="8"/>
      <c r="GSJ20" s="8"/>
      <c r="GSK20" s="8"/>
      <c r="GSL20" s="8"/>
      <c r="GSM20" s="8"/>
      <c r="GSN20" s="8"/>
      <c r="GSO20" s="8"/>
      <c r="GSP20" s="8"/>
      <c r="GSQ20" s="8"/>
      <c r="GSR20" s="8"/>
      <c r="GSS20" s="8"/>
      <c r="GST20" s="8"/>
      <c r="GSU20" s="8"/>
      <c r="GSV20" s="8"/>
      <c r="GSW20" s="8"/>
      <c r="GSX20" s="8"/>
      <c r="GSY20" s="8"/>
      <c r="GSZ20" s="8"/>
      <c r="GTA20" s="8"/>
      <c r="GTB20" s="8"/>
      <c r="GTC20" s="8"/>
      <c r="GTD20" s="8"/>
      <c r="GTE20" s="8"/>
      <c r="GTF20" s="8"/>
      <c r="GTG20" s="8"/>
      <c r="GTH20" s="8"/>
      <c r="GTI20" s="8"/>
      <c r="GTJ20" s="8"/>
      <c r="GTK20" s="8"/>
      <c r="GTL20" s="8"/>
      <c r="GTM20" s="8"/>
      <c r="GTN20" s="8"/>
      <c r="GTO20" s="8"/>
      <c r="GTP20" s="8"/>
      <c r="GTQ20" s="8"/>
      <c r="GTR20" s="8"/>
      <c r="GTS20" s="8"/>
      <c r="GTT20" s="8"/>
      <c r="GTU20" s="8"/>
      <c r="GTV20" s="8"/>
      <c r="GTW20" s="8"/>
      <c r="GTX20" s="8"/>
      <c r="GTY20" s="8"/>
      <c r="GTZ20" s="8"/>
      <c r="GUA20" s="8"/>
      <c r="GUB20" s="8"/>
      <c r="GUC20" s="8"/>
      <c r="GUD20" s="8"/>
      <c r="GUE20" s="8"/>
      <c r="GUF20" s="8"/>
      <c r="GUG20" s="8"/>
      <c r="GUH20" s="8"/>
      <c r="GUI20" s="8"/>
      <c r="GUJ20" s="8"/>
      <c r="GUK20" s="8"/>
      <c r="GUL20" s="8"/>
      <c r="GUM20" s="8"/>
      <c r="GUN20" s="8"/>
      <c r="GUO20" s="8"/>
      <c r="GUP20" s="8"/>
      <c r="GUQ20" s="8"/>
      <c r="GUR20" s="8"/>
      <c r="GUS20" s="8"/>
      <c r="GUT20" s="8"/>
      <c r="GUU20" s="8"/>
      <c r="GUV20" s="8"/>
      <c r="GUW20" s="8"/>
      <c r="GUX20" s="8"/>
      <c r="GUY20" s="8"/>
      <c r="GUZ20" s="8"/>
      <c r="GVA20" s="8"/>
      <c r="GVB20" s="8"/>
      <c r="GVC20" s="8"/>
      <c r="GVD20" s="8"/>
      <c r="GVE20" s="8"/>
      <c r="GVF20" s="8"/>
      <c r="GVG20" s="8"/>
      <c r="GVH20" s="8"/>
      <c r="GVI20" s="8"/>
      <c r="GVJ20" s="8"/>
      <c r="GVK20" s="8"/>
      <c r="GVL20" s="8"/>
      <c r="GVM20" s="8"/>
      <c r="GVN20" s="8"/>
      <c r="GVO20" s="8"/>
      <c r="GVP20" s="8"/>
      <c r="GVQ20" s="8"/>
      <c r="GVR20" s="8"/>
      <c r="GVS20" s="8"/>
      <c r="GVT20" s="8"/>
      <c r="GVU20" s="8"/>
      <c r="GVV20" s="8"/>
      <c r="GVW20" s="8"/>
      <c r="GVX20" s="8"/>
      <c r="GVY20" s="8"/>
      <c r="GVZ20" s="8"/>
      <c r="GWA20" s="8"/>
      <c r="GWB20" s="8"/>
      <c r="GWC20" s="8"/>
      <c r="GWD20" s="8"/>
      <c r="GWE20" s="8"/>
      <c r="GWF20" s="8"/>
      <c r="GWG20" s="8"/>
      <c r="GWH20" s="8"/>
      <c r="GWI20" s="8"/>
      <c r="GWJ20" s="8"/>
      <c r="GWK20" s="8"/>
      <c r="GWL20" s="8"/>
      <c r="GWM20" s="8"/>
      <c r="GWN20" s="8"/>
      <c r="GWO20" s="8"/>
      <c r="GWP20" s="8"/>
      <c r="GWQ20" s="8"/>
      <c r="GWR20" s="8"/>
      <c r="GWS20" s="8"/>
      <c r="GWT20" s="8"/>
      <c r="GWU20" s="8"/>
      <c r="GWV20" s="8"/>
      <c r="GWW20" s="8"/>
      <c r="GWX20" s="8"/>
      <c r="GWY20" s="8"/>
      <c r="GWZ20" s="8"/>
      <c r="GXA20" s="8"/>
      <c r="GXB20" s="8"/>
      <c r="GXC20" s="8"/>
      <c r="GXD20" s="8"/>
      <c r="GXE20" s="8"/>
      <c r="GXF20" s="8"/>
      <c r="GXG20" s="8"/>
      <c r="GXH20" s="8"/>
      <c r="GXI20" s="8"/>
      <c r="GXJ20" s="8"/>
      <c r="GXK20" s="8"/>
      <c r="GXL20" s="8"/>
      <c r="GXM20" s="8"/>
      <c r="GXN20" s="8"/>
      <c r="GXO20" s="8"/>
      <c r="GXP20" s="8"/>
      <c r="GXQ20" s="8"/>
      <c r="GXR20" s="8"/>
      <c r="GXS20" s="8"/>
      <c r="GXT20" s="8"/>
      <c r="GXU20" s="8"/>
      <c r="GXV20" s="8"/>
      <c r="GXW20" s="8"/>
      <c r="GXX20" s="8"/>
      <c r="GXY20" s="8"/>
      <c r="GXZ20" s="8"/>
      <c r="GYA20" s="8"/>
      <c r="GYB20" s="8"/>
      <c r="GYC20" s="8"/>
      <c r="GYD20" s="8"/>
      <c r="GYE20" s="8"/>
      <c r="GYF20" s="8"/>
      <c r="GYG20" s="8"/>
      <c r="GYH20" s="8"/>
      <c r="GYI20" s="8"/>
      <c r="GYJ20" s="8"/>
      <c r="GYK20" s="8"/>
      <c r="GYL20" s="8"/>
      <c r="GYM20" s="8"/>
      <c r="GYN20" s="8"/>
      <c r="GYO20" s="8"/>
      <c r="GYP20" s="8"/>
      <c r="GYQ20" s="8"/>
      <c r="GYR20" s="8"/>
      <c r="GYS20" s="8"/>
      <c r="GYT20" s="8"/>
      <c r="GYU20" s="8"/>
      <c r="GYV20" s="8"/>
      <c r="GYW20" s="8"/>
      <c r="GYX20" s="8"/>
      <c r="GYY20" s="8"/>
      <c r="GYZ20" s="8"/>
      <c r="GZA20" s="8"/>
      <c r="GZB20" s="8"/>
      <c r="GZC20" s="8"/>
      <c r="GZD20" s="8"/>
      <c r="GZE20" s="8"/>
      <c r="GZF20" s="8"/>
      <c r="GZG20" s="8"/>
      <c r="GZH20" s="8"/>
      <c r="GZI20" s="8"/>
      <c r="GZJ20" s="8"/>
      <c r="GZK20" s="8"/>
      <c r="GZL20" s="8"/>
      <c r="GZM20" s="8"/>
      <c r="GZN20" s="8"/>
      <c r="GZO20" s="8"/>
      <c r="GZP20" s="8"/>
      <c r="GZQ20" s="8"/>
      <c r="GZR20" s="8"/>
      <c r="GZS20" s="8"/>
      <c r="GZT20" s="8"/>
      <c r="GZU20" s="8"/>
      <c r="GZV20" s="8"/>
      <c r="GZW20" s="8"/>
      <c r="GZX20" s="8"/>
      <c r="GZY20" s="8"/>
      <c r="GZZ20" s="8"/>
      <c r="HAA20" s="8"/>
      <c r="HAB20" s="8"/>
      <c r="HAC20" s="8"/>
      <c r="HAD20" s="8"/>
      <c r="HAE20" s="8"/>
      <c r="HAF20" s="8"/>
      <c r="HAG20" s="8"/>
      <c r="HAH20" s="8"/>
      <c r="HAI20" s="8"/>
      <c r="HAJ20" s="8"/>
      <c r="HAK20" s="8"/>
      <c r="HAL20" s="8"/>
      <c r="HAM20" s="8"/>
      <c r="HAN20" s="8"/>
      <c r="HAO20" s="8"/>
      <c r="HAP20" s="8"/>
      <c r="HAQ20" s="8"/>
      <c r="HAR20" s="8"/>
      <c r="HAS20" s="8"/>
      <c r="HAT20" s="8"/>
      <c r="HAU20" s="8"/>
      <c r="HAV20" s="8"/>
      <c r="HAW20" s="8"/>
      <c r="HAX20" s="8"/>
      <c r="HAY20" s="8"/>
      <c r="HAZ20" s="8"/>
      <c r="HBA20" s="8"/>
      <c r="HBB20" s="8"/>
      <c r="HBC20" s="8"/>
      <c r="HBD20" s="8"/>
      <c r="HBE20" s="8"/>
      <c r="HBF20" s="8"/>
      <c r="HBG20" s="8"/>
      <c r="HBH20" s="8"/>
      <c r="HBI20" s="8"/>
      <c r="HBJ20" s="8"/>
      <c r="HBK20" s="8"/>
      <c r="HBL20" s="8"/>
      <c r="HBM20" s="8"/>
      <c r="HBN20" s="8"/>
      <c r="HBO20" s="8"/>
      <c r="HBP20" s="8"/>
      <c r="HBQ20" s="8"/>
      <c r="HBR20" s="8"/>
      <c r="HBS20" s="8"/>
      <c r="HBT20" s="8"/>
      <c r="HBU20" s="8"/>
      <c r="HBV20" s="8"/>
      <c r="HBW20" s="8"/>
      <c r="HBX20" s="8"/>
      <c r="HBY20" s="8"/>
      <c r="HBZ20" s="8"/>
      <c r="HCA20" s="8"/>
      <c r="HCB20" s="8"/>
      <c r="HCC20" s="8"/>
      <c r="HCD20" s="8"/>
      <c r="HCE20" s="8"/>
      <c r="HCF20" s="8"/>
      <c r="HCG20" s="8"/>
      <c r="HCH20" s="8"/>
      <c r="HCI20" s="8"/>
      <c r="HCJ20" s="8"/>
      <c r="HCK20" s="8"/>
      <c r="HCL20" s="8"/>
      <c r="HCM20" s="8"/>
      <c r="HCN20" s="8"/>
      <c r="HCO20" s="8"/>
      <c r="HCP20" s="8"/>
      <c r="HCQ20" s="8"/>
      <c r="HCR20" s="8"/>
      <c r="HCS20" s="8"/>
      <c r="HCT20" s="8"/>
      <c r="HCU20" s="8"/>
      <c r="HCV20" s="8"/>
      <c r="HCW20" s="8"/>
      <c r="HCX20" s="8"/>
      <c r="HCY20" s="8"/>
      <c r="HCZ20" s="8"/>
      <c r="HDA20" s="8"/>
      <c r="HDB20" s="8"/>
      <c r="HDC20" s="8"/>
      <c r="HDD20" s="8"/>
      <c r="HDE20" s="8"/>
      <c r="HDF20" s="8"/>
      <c r="HDG20" s="8"/>
      <c r="HDH20" s="8"/>
      <c r="HDI20" s="8"/>
      <c r="HDJ20" s="8"/>
      <c r="HDK20" s="8"/>
      <c r="HDL20" s="8"/>
      <c r="HDM20" s="8"/>
      <c r="HDN20" s="8"/>
      <c r="HDO20" s="8"/>
      <c r="HDP20" s="8"/>
      <c r="HDQ20" s="8"/>
      <c r="HDR20" s="8"/>
      <c r="HDS20" s="8"/>
      <c r="HDT20" s="8"/>
      <c r="HDU20" s="8"/>
      <c r="HDV20" s="8"/>
      <c r="HDW20" s="8"/>
      <c r="HDX20" s="8"/>
      <c r="HDY20" s="8"/>
      <c r="HDZ20" s="8"/>
      <c r="HEA20" s="8"/>
      <c r="HEB20" s="8"/>
      <c r="HEC20" s="8"/>
      <c r="HED20" s="8"/>
      <c r="HEE20" s="8"/>
      <c r="HEF20" s="8"/>
      <c r="HEG20" s="8"/>
      <c r="HEH20" s="8"/>
      <c r="HEI20" s="8"/>
      <c r="HEJ20" s="8"/>
      <c r="HEK20" s="8"/>
      <c r="HEL20" s="8"/>
      <c r="HEM20" s="8"/>
      <c r="HEN20" s="8"/>
      <c r="HEO20" s="8"/>
      <c r="HEP20" s="8"/>
      <c r="HEQ20" s="8"/>
      <c r="HER20" s="8"/>
      <c r="HES20" s="8"/>
      <c r="HET20" s="8"/>
      <c r="HEU20" s="8"/>
      <c r="HEV20" s="8"/>
      <c r="HEW20" s="8"/>
      <c r="HEX20" s="8"/>
      <c r="HEY20" s="8"/>
      <c r="HEZ20" s="8"/>
      <c r="HFA20" s="8"/>
      <c r="HFB20" s="8"/>
      <c r="HFC20" s="8"/>
      <c r="HFD20" s="8"/>
      <c r="HFE20" s="8"/>
      <c r="HFF20" s="8"/>
      <c r="HFG20" s="8"/>
      <c r="HFH20" s="8"/>
      <c r="HFI20" s="8"/>
      <c r="HFJ20" s="8"/>
      <c r="HFK20" s="8"/>
      <c r="HFL20" s="8"/>
      <c r="HFM20" s="8"/>
      <c r="HFN20" s="8"/>
      <c r="HFO20" s="8"/>
      <c r="HFP20" s="8"/>
      <c r="HFQ20" s="8"/>
      <c r="HFR20" s="8"/>
      <c r="HFS20" s="8"/>
      <c r="HFT20" s="8"/>
      <c r="HFU20" s="8"/>
      <c r="HFV20" s="8"/>
      <c r="HFW20" s="8"/>
      <c r="HFX20" s="8"/>
      <c r="HFY20" s="8"/>
      <c r="HFZ20" s="8"/>
      <c r="HGA20" s="8"/>
      <c r="HGB20" s="8"/>
      <c r="HGC20" s="8"/>
      <c r="HGD20" s="8"/>
      <c r="HGE20" s="8"/>
      <c r="HGF20" s="8"/>
      <c r="HGG20" s="8"/>
      <c r="HGH20" s="8"/>
      <c r="HGI20" s="8"/>
      <c r="HGJ20" s="8"/>
      <c r="HGK20" s="8"/>
      <c r="HGL20" s="8"/>
      <c r="HGM20" s="8"/>
      <c r="HGN20" s="8"/>
      <c r="HGO20" s="8"/>
      <c r="HGP20" s="8"/>
      <c r="HGQ20" s="8"/>
      <c r="HGR20" s="8"/>
      <c r="HGS20" s="8"/>
      <c r="HGT20" s="8"/>
      <c r="HGU20" s="8"/>
      <c r="HGV20" s="8"/>
      <c r="HGW20" s="8"/>
      <c r="HGX20" s="8"/>
      <c r="HGY20" s="8"/>
      <c r="HGZ20" s="8"/>
      <c r="HHA20" s="8"/>
      <c r="HHB20" s="8"/>
      <c r="HHC20" s="8"/>
      <c r="HHD20" s="8"/>
      <c r="HHE20" s="8"/>
      <c r="HHF20" s="8"/>
      <c r="HHG20" s="8"/>
      <c r="HHH20" s="8"/>
      <c r="HHI20" s="8"/>
      <c r="HHJ20" s="8"/>
      <c r="HHK20" s="8"/>
      <c r="HHL20" s="8"/>
      <c r="HHM20" s="8"/>
      <c r="HHN20" s="8"/>
      <c r="HHO20" s="8"/>
      <c r="HHP20" s="8"/>
      <c r="HHQ20" s="8"/>
      <c r="HHR20" s="8"/>
      <c r="HHS20" s="8"/>
      <c r="HHT20" s="8"/>
      <c r="HHU20" s="8"/>
      <c r="HHV20" s="8"/>
      <c r="HHW20" s="8"/>
      <c r="HHX20" s="8"/>
      <c r="HHY20" s="8"/>
      <c r="HHZ20" s="8"/>
      <c r="HIA20" s="8"/>
      <c r="HIB20" s="8"/>
      <c r="HIC20" s="8"/>
      <c r="HID20" s="8"/>
      <c r="HIE20" s="8"/>
      <c r="HIF20" s="8"/>
      <c r="HIG20" s="8"/>
      <c r="HIH20" s="8"/>
      <c r="HII20" s="8"/>
      <c r="HIJ20" s="8"/>
      <c r="HIK20" s="8"/>
      <c r="HIL20" s="8"/>
      <c r="HIM20" s="8"/>
      <c r="HIN20" s="8"/>
      <c r="HIO20" s="8"/>
      <c r="HIP20" s="8"/>
      <c r="HIQ20" s="8"/>
      <c r="HIR20" s="8"/>
      <c r="HIS20" s="8"/>
      <c r="HIT20" s="8"/>
      <c r="HIU20" s="8"/>
      <c r="HIV20" s="8"/>
      <c r="HIW20" s="8"/>
      <c r="HIX20" s="8"/>
      <c r="HIY20" s="8"/>
      <c r="HIZ20" s="8"/>
      <c r="HJA20" s="8"/>
      <c r="HJB20" s="8"/>
      <c r="HJC20" s="8"/>
      <c r="HJD20" s="8"/>
      <c r="HJE20" s="8"/>
      <c r="HJF20" s="8"/>
      <c r="HJG20" s="8"/>
      <c r="HJH20" s="8"/>
      <c r="HJI20" s="8"/>
      <c r="HJJ20" s="8"/>
      <c r="HJK20" s="8"/>
      <c r="HJL20" s="8"/>
      <c r="HJM20" s="8"/>
      <c r="HJN20" s="8"/>
      <c r="HJO20" s="8"/>
      <c r="HJP20" s="8"/>
      <c r="HJQ20" s="8"/>
      <c r="HJR20" s="8"/>
      <c r="HJS20" s="8"/>
      <c r="HJT20" s="8"/>
      <c r="HJU20" s="8"/>
      <c r="HJV20" s="8"/>
      <c r="HJW20" s="8"/>
      <c r="HJX20" s="8"/>
      <c r="HJY20" s="8"/>
      <c r="HJZ20" s="8"/>
      <c r="HKA20" s="8"/>
      <c r="HKB20" s="8"/>
      <c r="HKC20" s="8"/>
      <c r="HKD20" s="8"/>
      <c r="HKE20" s="8"/>
      <c r="HKF20" s="8"/>
      <c r="HKG20" s="8"/>
      <c r="HKH20" s="8"/>
      <c r="HKI20" s="8"/>
      <c r="HKJ20" s="8"/>
      <c r="HKK20" s="8"/>
      <c r="HKL20" s="8"/>
      <c r="HKM20" s="8"/>
      <c r="HKN20" s="8"/>
      <c r="HKO20" s="8"/>
      <c r="HKP20" s="8"/>
      <c r="HKQ20" s="8"/>
      <c r="HKR20" s="8"/>
      <c r="HKS20" s="8"/>
      <c r="HKT20" s="8"/>
      <c r="HKU20" s="8"/>
      <c r="HKV20" s="8"/>
      <c r="HKW20" s="8"/>
      <c r="HKX20" s="8"/>
      <c r="HKY20" s="8"/>
      <c r="HKZ20" s="8"/>
      <c r="HLA20" s="8"/>
      <c r="HLB20" s="8"/>
      <c r="HLC20" s="8"/>
      <c r="HLD20" s="8"/>
      <c r="HLE20" s="8"/>
      <c r="HLF20" s="8"/>
      <c r="HLG20" s="8"/>
      <c r="HLH20" s="8"/>
      <c r="HLI20" s="8"/>
      <c r="HLJ20" s="8"/>
      <c r="HLK20" s="8"/>
      <c r="HLL20" s="8"/>
      <c r="HLM20" s="8"/>
      <c r="HLN20" s="8"/>
      <c r="HLO20" s="8"/>
      <c r="HLP20" s="8"/>
      <c r="HLQ20" s="8"/>
      <c r="HLR20" s="8"/>
      <c r="HLS20" s="8"/>
      <c r="HLT20" s="8"/>
      <c r="HLU20" s="8"/>
      <c r="HLV20" s="8"/>
      <c r="HLW20" s="8"/>
      <c r="HLX20" s="8"/>
      <c r="HLY20" s="8"/>
      <c r="HLZ20" s="8"/>
      <c r="HMA20" s="8"/>
      <c r="HMB20" s="8"/>
      <c r="HMC20" s="8"/>
      <c r="HMD20" s="8"/>
      <c r="HME20" s="8"/>
      <c r="HMF20" s="8"/>
      <c r="HMG20" s="8"/>
      <c r="HMH20" s="8"/>
      <c r="HMI20" s="8"/>
      <c r="HMJ20" s="8"/>
      <c r="HMK20" s="8"/>
      <c r="HML20" s="8"/>
      <c r="HMM20" s="8"/>
      <c r="HMN20" s="8"/>
      <c r="HMO20" s="8"/>
      <c r="HMP20" s="8"/>
      <c r="HMQ20" s="8"/>
      <c r="HMR20" s="8"/>
      <c r="HMS20" s="8"/>
      <c r="HMT20" s="8"/>
      <c r="HMU20" s="8"/>
      <c r="HMV20" s="8"/>
      <c r="HMW20" s="8"/>
      <c r="HMX20" s="8"/>
      <c r="HMY20" s="8"/>
      <c r="HMZ20" s="8"/>
      <c r="HNA20" s="8"/>
      <c r="HNB20" s="8"/>
      <c r="HNC20" s="8"/>
      <c r="HND20" s="8"/>
      <c r="HNE20" s="8"/>
      <c r="HNF20" s="8"/>
      <c r="HNG20" s="8"/>
      <c r="HNH20" s="8"/>
      <c r="HNI20" s="8"/>
      <c r="HNJ20" s="8"/>
      <c r="HNK20" s="8"/>
      <c r="HNL20" s="8"/>
      <c r="HNM20" s="8"/>
      <c r="HNN20" s="8"/>
      <c r="HNO20" s="8"/>
      <c r="HNP20" s="8"/>
      <c r="HNQ20" s="8"/>
      <c r="HNR20" s="8"/>
      <c r="HNS20" s="8"/>
      <c r="HNT20" s="8"/>
      <c r="HNU20" s="8"/>
      <c r="HNV20" s="8"/>
      <c r="HNW20" s="8"/>
      <c r="HNX20" s="8"/>
      <c r="HNY20" s="8"/>
      <c r="HNZ20" s="8"/>
      <c r="HOA20" s="8"/>
      <c r="HOB20" s="8"/>
      <c r="HOC20" s="8"/>
      <c r="HOD20" s="8"/>
      <c r="HOE20" s="8"/>
      <c r="HOF20" s="8"/>
      <c r="HOG20" s="8"/>
      <c r="HOH20" s="8"/>
      <c r="HOI20" s="8"/>
      <c r="HOJ20" s="8"/>
      <c r="HOK20" s="8"/>
      <c r="HOL20" s="8"/>
      <c r="HOM20" s="8"/>
      <c r="HON20" s="8"/>
      <c r="HOO20" s="8"/>
      <c r="HOP20" s="8"/>
      <c r="HOQ20" s="8"/>
      <c r="HOR20" s="8"/>
      <c r="HOS20" s="8"/>
      <c r="HOT20" s="8"/>
      <c r="HOU20" s="8"/>
      <c r="HOV20" s="8"/>
      <c r="HOW20" s="8"/>
      <c r="HOX20" s="8"/>
      <c r="HOY20" s="8"/>
      <c r="HOZ20" s="8"/>
      <c r="HPA20" s="8"/>
      <c r="HPB20" s="8"/>
      <c r="HPC20" s="8"/>
      <c r="HPD20" s="8"/>
      <c r="HPE20" s="8"/>
      <c r="HPF20" s="8"/>
      <c r="HPG20" s="8"/>
      <c r="HPH20" s="8"/>
      <c r="HPI20" s="8"/>
      <c r="HPJ20" s="8"/>
      <c r="HPK20" s="8"/>
      <c r="HPL20" s="8"/>
      <c r="HPM20" s="8"/>
      <c r="HPN20" s="8"/>
      <c r="HPO20" s="8"/>
      <c r="HPP20" s="8"/>
      <c r="HPQ20" s="8"/>
      <c r="HPR20" s="8"/>
      <c r="HPS20" s="8"/>
      <c r="HPT20" s="8"/>
      <c r="HPU20" s="8"/>
      <c r="HPV20" s="8"/>
      <c r="HPW20" s="8"/>
      <c r="HPX20" s="8"/>
      <c r="HPY20" s="8"/>
      <c r="HPZ20" s="8"/>
      <c r="HQA20" s="8"/>
      <c r="HQB20" s="8"/>
      <c r="HQC20" s="8"/>
      <c r="HQD20" s="8"/>
      <c r="HQE20" s="8"/>
      <c r="HQF20" s="8"/>
      <c r="HQG20" s="8"/>
      <c r="HQH20" s="8"/>
      <c r="HQI20" s="8"/>
      <c r="HQJ20" s="8"/>
      <c r="HQK20" s="8"/>
      <c r="HQL20" s="8"/>
      <c r="HQM20" s="8"/>
      <c r="HQN20" s="8"/>
      <c r="HQO20" s="8"/>
      <c r="HQP20" s="8"/>
      <c r="HQQ20" s="8"/>
      <c r="HQR20" s="8"/>
      <c r="HQS20" s="8"/>
      <c r="HQT20" s="8"/>
      <c r="HQU20" s="8"/>
      <c r="HQV20" s="8"/>
      <c r="HQW20" s="8"/>
      <c r="HQX20" s="8"/>
      <c r="HQY20" s="8"/>
      <c r="HQZ20" s="8"/>
      <c r="HRA20" s="8"/>
      <c r="HRB20" s="8"/>
      <c r="HRC20" s="8"/>
      <c r="HRD20" s="8"/>
      <c r="HRE20" s="8"/>
      <c r="HRF20" s="8"/>
      <c r="HRG20" s="8"/>
      <c r="HRH20" s="8"/>
      <c r="HRI20" s="8"/>
      <c r="HRJ20" s="8"/>
      <c r="HRK20" s="8"/>
      <c r="HRL20" s="8"/>
      <c r="HRM20" s="8"/>
      <c r="HRN20" s="8"/>
      <c r="HRO20" s="8"/>
      <c r="HRP20" s="8"/>
      <c r="HRQ20" s="8"/>
      <c r="HRR20" s="8"/>
      <c r="HRS20" s="8"/>
      <c r="HRT20" s="8"/>
      <c r="HRU20" s="8"/>
      <c r="HRV20" s="8"/>
      <c r="HRW20" s="8"/>
      <c r="HRX20" s="8"/>
      <c r="HRY20" s="8"/>
      <c r="HRZ20" s="8"/>
      <c r="HSA20" s="8"/>
      <c r="HSB20" s="8"/>
      <c r="HSC20" s="8"/>
      <c r="HSD20" s="8"/>
      <c r="HSE20" s="8"/>
      <c r="HSF20" s="8"/>
      <c r="HSG20" s="8"/>
      <c r="HSH20" s="8"/>
      <c r="HSI20" s="8"/>
      <c r="HSJ20" s="8"/>
      <c r="HSK20" s="8"/>
      <c r="HSL20" s="8"/>
      <c r="HSM20" s="8"/>
      <c r="HSN20" s="8"/>
      <c r="HSO20" s="8"/>
      <c r="HSP20" s="8"/>
      <c r="HSQ20" s="8"/>
      <c r="HSR20" s="8"/>
      <c r="HSS20" s="8"/>
      <c r="HST20" s="8"/>
      <c r="HSU20" s="8"/>
      <c r="HSV20" s="8"/>
      <c r="HSW20" s="8"/>
      <c r="HSX20" s="8"/>
      <c r="HSY20" s="8"/>
      <c r="HSZ20" s="8"/>
      <c r="HTA20" s="8"/>
      <c r="HTB20" s="8"/>
      <c r="HTC20" s="8"/>
      <c r="HTD20" s="8"/>
      <c r="HTE20" s="8"/>
      <c r="HTF20" s="8"/>
      <c r="HTG20" s="8"/>
      <c r="HTH20" s="8"/>
      <c r="HTI20" s="8"/>
      <c r="HTJ20" s="8"/>
      <c r="HTK20" s="8"/>
      <c r="HTL20" s="8"/>
      <c r="HTM20" s="8"/>
      <c r="HTN20" s="8"/>
      <c r="HTO20" s="8"/>
      <c r="HTP20" s="8"/>
      <c r="HTQ20" s="8"/>
      <c r="HTR20" s="8"/>
      <c r="HTS20" s="8"/>
      <c r="HTT20" s="8"/>
      <c r="HTU20" s="8"/>
      <c r="HTV20" s="8"/>
      <c r="HTW20" s="8"/>
      <c r="HTX20" s="8"/>
      <c r="HTY20" s="8"/>
      <c r="HTZ20" s="8"/>
      <c r="HUA20" s="8"/>
      <c r="HUB20" s="8"/>
      <c r="HUC20" s="8"/>
      <c r="HUD20" s="8"/>
      <c r="HUE20" s="8"/>
      <c r="HUF20" s="8"/>
      <c r="HUG20" s="8"/>
      <c r="HUH20" s="8"/>
      <c r="HUI20" s="8"/>
      <c r="HUJ20" s="8"/>
      <c r="HUK20" s="8"/>
      <c r="HUL20" s="8"/>
      <c r="HUM20" s="8"/>
      <c r="HUN20" s="8"/>
      <c r="HUO20" s="8"/>
      <c r="HUP20" s="8"/>
      <c r="HUQ20" s="8"/>
      <c r="HUR20" s="8"/>
      <c r="HUS20" s="8"/>
      <c r="HUT20" s="8"/>
      <c r="HUU20" s="8"/>
      <c r="HUV20" s="8"/>
      <c r="HUW20" s="8"/>
      <c r="HUX20" s="8"/>
      <c r="HUY20" s="8"/>
      <c r="HUZ20" s="8"/>
      <c r="HVA20" s="8"/>
      <c r="HVB20" s="8"/>
      <c r="HVC20" s="8"/>
      <c r="HVD20" s="8"/>
      <c r="HVE20" s="8"/>
      <c r="HVF20" s="8"/>
      <c r="HVG20" s="8"/>
      <c r="HVH20" s="8"/>
      <c r="HVI20" s="8"/>
      <c r="HVJ20" s="8"/>
      <c r="HVK20" s="8"/>
      <c r="HVL20" s="8"/>
      <c r="HVM20" s="8"/>
      <c r="HVN20" s="8"/>
      <c r="HVO20" s="8"/>
      <c r="HVP20" s="8"/>
      <c r="HVQ20" s="8"/>
      <c r="HVR20" s="8"/>
      <c r="HVS20" s="8"/>
      <c r="HVT20" s="8"/>
      <c r="HVU20" s="8"/>
      <c r="HVV20" s="8"/>
      <c r="HVW20" s="8"/>
      <c r="HVX20" s="8"/>
      <c r="HVY20" s="8"/>
      <c r="HVZ20" s="8"/>
      <c r="HWA20" s="8"/>
      <c r="HWB20" s="8"/>
      <c r="HWC20" s="8"/>
      <c r="HWD20" s="8"/>
      <c r="HWE20" s="8"/>
      <c r="HWF20" s="8"/>
      <c r="HWG20" s="8"/>
      <c r="HWH20" s="8"/>
      <c r="HWI20" s="8"/>
      <c r="HWJ20" s="8"/>
      <c r="HWK20" s="8"/>
      <c r="HWL20" s="8"/>
      <c r="HWM20" s="8"/>
      <c r="HWN20" s="8"/>
      <c r="HWO20" s="8"/>
      <c r="HWP20" s="8"/>
      <c r="HWQ20" s="8"/>
      <c r="HWR20" s="8"/>
      <c r="HWS20" s="8"/>
      <c r="HWT20" s="8"/>
      <c r="HWU20" s="8"/>
      <c r="HWV20" s="8"/>
      <c r="HWW20" s="8"/>
      <c r="HWX20" s="8"/>
      <c r="HWY20" s="8"/>
      <c r="HWZ20" s="8"/>
      <c r="HXA20" s="8"/>
      <c r="HXB20" s="8"/>
      <c r="HXC20" s="8"/>
      <c r="HXD20" s="8"/>
      <c r="HXE20" s="8"/>
      <c r="HXF20" s="8"/>
      <c r="HXG20" s="8"/>
      <c r="HXH20" s="8"/>
      <c r="HXI20" s="8"/>
      <c r="HXJ20" s="8"/>
      <c r="HXK20" s="8"/>
      <c r="HXL20" s="8"/>
      <c r="HXM20" s="8"/>
      <c r="HXN20" s="8"/>
      <c r="HXO20" s="8"/>
      <c r="HXP20" s="8"/>
      <c r="HXQ20" s="8"/>
      <c r="HXR20" s="8"/>
      <c r="HXS20" s="8"/>
      <c r="HXT20" s="8"/>
      <c r="HXU20" s="8"/>
      <c r="HXV20" s="8"/>
      <c r="HXW20" s="8"/>
      <c r="HXX20" s="8"/>
      <c r="HXY20" s="8"/>
      <c r="HXZ20" s="8"/>
      <c r="HYA20" s="8"/>
      <c r="HYB20" s="8"/>
      <c r="HYC20" s="8"/>
      <c r="HYD20" s="8"/>
      <c r="HYE20" s="8"/>
      <c r="HYF20" s="8"/>
      <c r="HYG20" s="8"/>
      <c r="HYH20" s="8"/>
      <c r="HYI20" s="8"/>
      <c r="HYJ20" s="8"/>
      <c r="HYK20" s="8"/>
      <c r="HYL20" s="8"/>
      <c r="HYM20" s="8"/>
      <c r="HYN20" s="8"/>
      <c r="HYO20" s="8"/>
      <c r="HYP20" s="8"/>
      <c r="HYQ20" s="8"/>
      <c r="HYR20" s="8"/>
      <c r="HYS20" s="8"/>
      <c r="HYT20" s="8"/>
      <c r="HYU20" s="8"/>
      <c r="HYV20" s="8"/>
      <c r="HYW20" s="8"/>
      <c r="HYX20" s="8"/>
      <c r="HYY20" s="8"/>
      <c r="HYZ20" s="8"/>
      <c r="HZA20" s="8"/>
      <c r="HZB20" s="8"/>
      <c r="HZC20" s="8"/>
      <c r="HZD20" s="8"/>
      <c r="HZE20" s="8"/>
      <c r="HZF20" s="8"/>
      <c r="HZG20" s="8"/>
      <c r="HZH20" s="8"/>
      <c r="HZI20" s="8"/>
      <c r="HZJ20" s="8"/>
      <c r="HZK20" s="8"/>
      <c r="HZL20" s="8"/>
      <c r="HZM20" s="8"/>
      <c r="HZN20" s="8"/>
      <c r="HZO20" s="8"/>
      <c r="HZP20" s="8"/>
      <c r="HZQ20" s="8"/>
      <c r="HZR20" s="8"/>
      <c r="HZS20" s="8"/>
      <c r="HZT20" s="8"/>
      <c r="HZU20" s="8"/>
      <c r="HZV20" s="8"/>
      <c r="HZW20" s="8"/>
      <c r="HZX20" s="8"/>
      <c r="HZY20" s="8"/>
      <c r="HZZ20" s="8"/>
      <c r="IAA20" s="8"/>
      <c r="IAB20" s="8"/>
      <c r="IAC20" s="8"/>
      <c r="IAD20" s="8"/>
      <c r="IAE20" s="8"/>
      <c r="IAF20" s="8"/>
      <c r="IAG20" s="8"/>
      <c r="IAH20" s="8"/>
      <c r="IAI20" s="8"/>
      <c r="IAJ20" s="8"/>
      <c r="IAK20" s="8"/>
      <c r="IAL20" s="8"/>
      <c r="IAM20" s="8"/>
      <c r="IAN20" s="8"/>
      <c r="IAO20" s="8"/>
      <c r="IAP20" s="8"/>
      <c r="IAQ20" s="8"/>
      <c r="IAR20" s="8"/>
      <c r="IAS20" s="8"/>
      <c r="IAT20" s="8"/>
      <c r="IAU20" s="8"/>
      <c r="IAV20" s="8"/>
      <c r="IAW20" s="8"/>
      <c r="IAX20" s="8"/>
      <c r="IAY20" s="8"/>
      <c r="IAZ20" s="8"/>
      <c r="IBA20" s="8"/>
      <c r="IBB20" s="8"/>
      <c r="IBC20" s="8"/>
      <c r="IBD20" s="8"/>
      <c r="IBE20" s="8"/>
      <c r="IBF20" s="8"/>
      <c r="IBG20" s="8"/>
      <c r="IBH20" s="8"/>
      <c r="IBI20" s="8"/>
      <c r="IBJ20" s="8"/>
      <c r="IBK20" s="8"/>
      <c r="IBL20" s="8"/>
      <c r="IBM20" s="8"/>
      <c r="IBN20" s="8"/>
      <c r="IBO20" s="8"/>
      <c r="IBP20" s="8"/>
      <c r="IBQ20" s="8"/>
      <c r="IBR20" s="8"/>
      <c r="IBS20" s="8"/>
      <c r="IBT20" s="8"/>
      <c r="IBU20" s="8"/>
      <c r="IBV20" s="8"/>
      <c r="IBW20" s="8"/>
      <c r="IBX20" s="8"/>
      <c r="IBY20" s="8"/>
      <c r="IBZ20" s="8"/>
      <c r="ICA20" s="8"/>
      <c r="ICB20" s="8"/>
      <c r="ICC20" s="8"/>
      <c r="ICD20" s="8"/>
      <c r="ICE20" s="8"/>
      <c r="ICF20" s="8"/>
      <c r="ICG20" s="8"/>
      <c r="ICH20" s="8"/>
      <c r="ICI20" s="8"/>
      <c r="ICJ20" s="8"/>
      <c r="ICK20" s="8"/>
      <c r="ICL20" s="8"/>
      <c r="ICM20" s="8"/>
      <c r="ICN20" s="8"/>
      <c r="ICO20" s="8"/>
      <c r="ICP20" s="8"/>
      <c r="ICQ20" s="8"/>
      <c r="ICR20" s="8"/>
      <c r="ICS20" s="8"/>
      <c r="ICT20" s="8"/>
      <c r="ICU20" s="8"/>
      <c r="ICV20" s="8"/>
      <c r="ICW20" s="8"/>
      <c r="ICX20" s="8"/>
      <c r="ICY20" s="8"/>
      <c r="ICZ20" s="8"/>
      <c r="IDA20" s="8"/>
      <c r="IDB20" s="8"/>
      <c r="IDC20" s="8"/>
      <c r="IDD20" s="8"/>
      <c r="IDE20" s="8"/>
      <c r="IDF20" s="8"/>
      <c r="IDG20" s="8"/>
      <c r="IDH20" s="8"/>
      <c r="IDI20" s="8"/>
      <c r="IDJ20" s="8"/>
      <c r="IDK20" s="8"/>
      <c r="IDL20" s="8"/>
      <c r="IDM20" s="8"/>
      <c r="IDN20" s="8"/>
      <c r="IDO20" s="8"/>
      <c r="IDP20" s="8"/>
      <c r="IDQ20" s="8"/>
      <c r="IDR20" s="8"/>
      <c r="IDS20" s="8"/>
      <c r="IDT20" s="8"/>
      <c r="IDU20" s="8"/>
      <c r="IDV20" s="8"/>
      <c r="IDW20" s="8"/>
      <c r="IDX20" s="8"/>
      <c r="IDY20" s="8"/>
      <c r="IDZ20" s="8"/>
      <c r="IEA20" s="8"/>
      <c r="IEB20" s="8"/>
      <c r="IEC20" s="8"/>
      <c r="IED20" s="8"/>
      <c r="IEE20" s="8"/>
      <c r="IEF20" s="8"/>
      <c r="IEG20" s="8"/>
      <c r="IEH20" s="8"/>
      <c r="IEI20" s="8"/>
      <c r="IEJ20" s="8"/>
      <c r="IEK20" s="8"/>
      <c r="IEL20" s="8"/>
      <c r="IEM20" s="8"/>
      <c r="IEN20" s="8"/>
      <c r="IEO20" s="8"/>
      <c r="IEP20" s="8"/>
      <c r="IEQ20" s="8"/>
      <c r="IER20" s="8"/>
      <c r="IES20" s="8"/>
      <c r="IET20" s="8"/>
      <c r="IEU20" s="8"/>
      <c r="IEV20" s="8"/>
      <c r="IEW20" s="8"/>
      <c r="IEX20" s="8"/>
      <c r="IEY20" s="8"/>
      <c r="IEZ20" s="8"/>
      <c r="IFA20" s="8"/>
      <c r="IFB20" s="8"/>
      <c r="IFC20" s="8"/>
      <c r="IFD20" s="8"/>
      <c r="IFE20" s="8"/>
      <c r="IFF20" s="8"/>
      <c r="IFG20" s="8"/>
      <c r="IFH20" s="8"/>
      <c r="IFI20" s="8"/>
      <c r="IFJ20" s="8"/>
      <c r="IFK20" s="8"/>
      <c r="IFL20" s="8"/>
      <c r="IFM20" s="8"/>
      <c r="IFN20" s="8"/>
      <c r="IFO20" s="8"/>
      <c r="IFP20" s="8"/>
      <c r="IFQ20" s="8"/>
      <c r="IFR20" s="8"/>
      <c r="IFS20" s="8"/>
      <c r="IFT20" s="8"/>
      <c r="IFU20" s="8"/>
      <c r="IFV20" s="8"/>
      <c r="IFW20" s="8"/>
      <c r="IFX20" s="8"/>
      <c r="IFY20" s="8"/>
      <c r="IFZ20" s="8"/>
      <c r="IGA20" s="8"/>
      <c r="IGB20" s="8"/>
      <c r="IGC20" s="8"/>
      <c r="IGD20" s="8"/>
      <c r="IGE20" s="8"/>
      <c r="IGF20" s="8"/>
      <c r="IGG20" s="8"/>
      <c r="IGH20" s="8"/>
      <c r="IGI20" s="8"/>
      <c r="IGJ20" s="8"/>
      <c r="IGK20" s="8"/>
      <c r="IGL20" s="8"/>
      <c r="IGM20" s="8"/>
      <c r="IGN20" s="8"/>
      <c r="IGO20" s="8"/>
      <c r="IGP20" s="8"/>
      <c r="IGQ20" s="8"/>
      <c r="IGR20" s="8"/>
      <c r="IGS20" s="8"/>
      <c r="IGT20" s="8"/>
      <c r="IGU20" s="8"/>
      <c r="IGV20" s="8"/>
      <c r="IGW20" s="8"/>
      <c r="IGX20" s="8"/>
      <c r="IGY20" s="8"/>
      <c r="IGZ20" s="8"/>
      <c r="IHA20" s="8"/>
      <c r="IHB20" s="8"/>
      <c r="IHC20" s="8"/>
      <c r="IHD20" s="8"/>
      <c r="IHE20" s="8"/>
      <c r="IHF20" s="8"/>
      <c r="IHG20" s="8"/>
      <c r="IHH20" s="8"/>
      <c r="IHI20" s="8"/>
      <c r="IHJ20" s="8"/>
      <c r="IHK20" s="8"/>
      <c r="IHL20" s="8"/>
      <c r="IHM20" s="8"/>
      <c r="IHN20" s="8"/>
      <c r="IHO20" s="8"/>
      <c r="IHP20" s="8"/>
      <c r="IHQ20" s="8"/>
      <c r="IHR20" s="8"/>
      <c r="IHS20" s="8"/>
      <c r="IHT20" s="8"/>
      <c r="IHU20" s="8"/>
      <c r="IHV20" s="8"/>
      <c r="IHW20" s="8"/>
      <c r="IHX20" s="8"/>
      <c r="IHY20" s="8"/>
      <c r="IHZ20" s="8"/>
      <c r="IIA20" s="8"/>
      <c r="IIB20" s="8"/>
      <c r="IIC20" s="8"/>
      <c r="IID20" s="8"/>
      <c r="IIE20" s="8"/>
      <c r="IIF20" s="8"/>
      <c r="IIG20" s="8"/>
      <c r="IIH20" s="8"/>
      <c r="III20" s="8"/>
      <c r="IIJ20" s="8"/>
      <c r="IIK20" s="8"/>
      <c r="IIL20" s="8"/>
      <c r="IIM20" s="8"/>
      <c r="IIN20" s="8"/>
      <c r="IIO20" s="8"/>
      <c r="IIP20" s="8"/>
      <c r="IIQ20" s="8"/>
      <c r="IIR20" s="8"/>
      <c r="IIS20" s="8"/>
      <c r="IIT20" s="8"/>
      <c r="IIU20" s="8"/>
      <c r="IIV20" s="8"/>
      <c r="IIW20" s="8"/>
      <c r="IIX20" s="8"/>
      <c r="IIY20" s="8"/>
      <c r="IIZ20" s="8"/>
      <c r="IJA20" s="8"/>
      <c r="IJB20" s="8"/>
      <c r="IJC20" s="8"/>
      <c r="IJD20" s="8"/>
      <c r="IJE20" s="8"/>
      <c r="IJF20" s="8"/>
      <c r="IJG20" s="8"/>
      <c r="IJH20" s="8"/>
      <c r="IJI20" s="8"/>
      <c r="IJJ20" s="8"/>
      <c r="IJK20" s="8"/>
      <c r="IJL20" s="8"/>
      <c r="IJM20" s="8"/>
      <c r="IJN20" s="8"/>
      <c r="IJO20" s="8"/>
      <c r="IJP20" s="8"/>
      <c r="IJQ20" s="8"/>
      <c r="IJR20" s="8"/>
      <c r="IJS20" s="8"/>
      <c r="IJT20" s="8"/>
      <c r="IJU20" s="8"/>
      <c r="IJV20" s="8"/>
      <c r="IJW20" s="8"/>
      <c r="IJX20" s="8"/>
      <c r="IJY20" s="8"/>
      <c r="IJZ20" s="8"/>
      <c r="IKA20" s="8"/>
      <c r="IKB20" s="8"/>
      <c r="IKC20" s="8"/>
      <c r="IKD20" s="8"/>
      <c r="IKE20" s="8"/>
      <c r="IKF20" s="8"/>
      <c r="IKG20" s="8"/>
      <c r="IKH20" s="8"/>
      <c r="IKI20" s="8"/>
      <c r="IKJ20" s="8"/>
      <c r="IKK20" s="8"/>
      <c r="IKL20" s="8"/>
      <c r="IKM20" s="8"/>
      <c r="IKN20" s="8"/>
      <c r="IKO20" s="8"/>
      <c r="IKP20" s="8"/>
      <c r="IKQ20" s="8"/>
      <c r="IKR20" s="8"/>
      <c r="IKS20" s="8"/>
      <c r="IKT20" s="8"/>
      <c r="IKU20" s="8"/>
      <c r="IKV20" s="8"/>
      <c r="IKW20" s="8"/>
      <c r="IKX20" s="8"/>
      <c r="IKY20" s="8"/>
      <c r="IKZ20" s="8"/>
      <c r="ILA20" s="8"/>
      <c r="ILB20" s="8"/>
      <c r="ILC20" s="8"/>
      <c r="ILD20" s="8"/>
      <c r="ILE20" s="8"/>
      <c r="ILF20" s="8"/>
      <c r="ILG20" s="8"/>
      <c r="ILH20" s="8"/>
      <c r="ILI20" s="8"/>
      <c r="ILJ20" s="8"/>
      <c r="ILK20" s="8"/>
      <c r="ILL20" s="8"/>
      <c r="ILM20" s="8"/>
      <c r="ILN20" s="8"/>
      <c r="ILO20" s="8"/>
      <c r="ILP20" s="8"/>
      <c r="ILQ20" s="8"/>
      <c r="ILR20" s="8"/>
      <c r="ILS20" s="8"/>
      <c r="ILT20" s="8"/>
      <c r="ILU20" s="8"/>
      <c r="ILV20" s="8"/>
      <c r="ILW20" s="8"/>
      <c r="ILX20" s="8"/>
      <c r="ILY20" s="8"/>
      <c r="ILZ20" s="8"/>
      <c r="IMA20" s="8"/>
      <c r="IMB20" s="8"/>
      <c r="IMC20" s="8"/>
      <c r="IMD20" s="8"/>
      <c r="IME20" s="8"/>
      <c r="IMF20" s="8"/>
      <c r="IMG20" s="8"/>
      <c r="IMH20" s="8"/>
      <c r="IMI20" s="8"/>
      <c r="IMJ20" s="8"/>
      <c r="IMK20" s="8"/>
      <c r="IML20" s="8"/>
      <c r="IMM20" s="8"/>
      <c r="IMN20" s="8"/>
      <c r="IMO20" s="8"/>
      <c r="IMP20" s="8"/>
      <c r="IMQ20" s="8"/>
      <c r="IMR20" s="8"/>
      <c r="IMS20" s="8"/>
      <c r="IMT20" s="8"/>
      <c r="IMU20" s="8"/>
      <c r="IMV20" s="8"/>
      <c r="IMW20" s="8"/>
      <c r="IMX20" s="8"/>
      <c r="IMY20" s="8"/>
      <c r="IMZ20" s="8"/>
      <c r="INA20" s="8"/>
      <c r="INB20" s="8"/>
      <c r="INC20" s="8"/>
      <c r="IND20" s="8"/>
      <c r="INE20" s="8"/>
      <c r="INF20" s="8"/>
      <c r="ING20" s="8"/>
      <c r="INH20" s="8"/>
      <c r="INI20" s="8"/>
      <c r="INJ20" s="8"/>
      <c r="INK20" s="8"/>
      <c r="INL20" s="8"/>
      <c r="INM20" s="8"/>
      <c r="INN20" s="8"/>
      <c r="INO20" s="8"/>
      <c r="INP20" s="8"/>
      <c r="INQ20" s="8"/>
      <c r="INR20" s="8"/>
      <c r="INS20" s="8"/>
      <c r="INT20" s="8"/>
      <c r="INU20" s="8"/>
      <c r="INV20" s="8"/>
      <c r="INW20" s="8"/>
      <c r="INX20" s="8"/>
      <c r="INY20" s="8"/>
      <c r="INZ20" s="8"/>
      <c r="IOA20" s="8"/>
      <c r="IOB20" s="8"/>
      <c r="IOC20" s="8"/>
      <c r="IOD20" s="8"/>
      <c r="IOE20" s="8"/>
      <c r="IOF20" s="8"/>
      <c r="IOG20" s="8"/>
      <c r="IOH20" s="8"/>
      <c r="IOI20" s="8"/>
      <c r="IOJ20" s="8"/>
      <c r="IOK20" s="8"/>
      <c r="IOL20" s="8"/>
      <c r="IOM20" s="8"/>
      <c r="ION20" s="8"/>
      <c r="IOO20" s="8"/>
      <c r="IOP20" s="8"/>
      <c r="IOQ20" s="8"/>
      <c r="IOR20" s="8"/>
      <c r="IOS20" s="8"/>
      <c r="IOT20" s="8"/>
      <c r="IOU20" s="8"/>
      <c r="IOV20" s="8"/>
      <c r="IOW20" s="8"/>
      <c r="IOX20" s="8"/>
      <c r="IOY20" s="8"/>
      <c r="IOZ20" s="8"/>
      <c r="IPA20" s="8"/>
      <c r="IPB20" s="8"/>
      <c r="IPC20" s="8"/>
      <c r="IPD20" s="8"/>
      <c r="IPE20" s="8"/>
      <c r="IPF20" s="8"/>
      <c r="IPG20" s="8"/>
      <c r="IPH20" s="8"/>
      <c r="IPI20" s="8"/>
      <c r="IPJ20" s="8"/>
      <c r="IPK20" s="8"/>
      <c r="IPL20" s="8"/>
      <c r="IPM20" s="8"/>
      <c r="IPN20" s="8"/>
      <c r="IPO20" s="8"/>
      <c r="IPP20" s="8"/>
      <c r="IPQ20" s="8"/>
      <c r="IPR20" s="8"/>
      <c r="IPS20" s="8"/>
      <c r="IPT20" s="8"/>
      <c r="IPU20" s="8"/>
      <c r="IPV20" s="8"/>
      <c r="IPW20" s="8"/>
      <c r="IPX20" s="8"/>
      <c r="IPY20" s="8"/>
      <c r="IPZ20" s="8"/>
      <c r="IQA20" s="8"/>
      <c r="IQB20" s="8"/>
      <c r="IQC20" s="8"/>
      <c r="IQD20" s="8"/>
      <c r="IQE20" s="8"/>
      <c r="IQF20" s="8"/>
      <c r="IQG20" s="8"/>
      <c r="IQH20" s="8"/>
      <c r="IQI20" s="8"/>
      <c r="IQJ20" s="8"/>
      <c r="IQK20" s="8"/>
      <c r="IQL20" s="8"/>
      <c r="IQM20" s="8"/>
      <c r="IQN20" s="8"/>
      <c r="IQO20" s="8"/>
      <c r="IQP20" s="8"/>
      <c r="IQQ20" s="8"/>
      <c r="IQR20" s="8"/>
      <c r="IQS20" s="8"/>
      <c r="IQT20" s="8"/>
      <c r="IQU20" s="8"/>
      <c r="IQV20" s="8"/>
      <c r="IQW20" s="8"/>
      <c r="IQX20" s="8"/>
      <c r="IQY20" s="8"/>
      <c r="IQZ20" s="8"/>
      <c r="IRA20" s="8"/>
      <c r="IRB20" s="8"/>
      <c r="IRC20" s="8"/>
      <c r="IRD20" s="8"/>
      <c r="IRE20" s="8"/>
      <c r="IRF20" s="8"/>
      <c r="IRG20" s="8"/>
      <c r="IRH20" s="8"/>
      <c r="IRI20" s="8"/>
      <c r="IRJ20" s="8"/>
      <c r="IRK20" s="8"/>
      <c r="IRL20" s="8"/>
      <c r="IRM20" s="8"/>
      <c r="IRN20" s="8"/>
      <c r="IRO20" s="8"/>
      <c r="IRP20" s="8"/>
      <c r="IRQ20" s="8"/>
      <c r="IRR20" s="8"/>
      <c r="IRS20" s="8"/>
      <c r="IRT20" s="8"/>
      <c r="IRU20" s="8"/>
      <c r="IRV20" s="8"/>
      <c r="IRW20" s="8"/>
      <c r="IRX20" s="8"/>
      <c r="IRY20" s="8"/>
      <c r="IRZ20" s="8"/>
      <c r="ISA20" s="8"/>
      <c r="ISB20" s="8"/>
      <c r="ISC20" s="8"/>
      <c r="ISD20" s="8"/>
      <c r="ISE20" s="8"/>
      <c r="ISF20" s="8"/>
      <c r="ISG20" s="8"/>
      <c r="ISH20" s="8"/>
      <c r="ISI20" s="8"/>
      <c r="ISJ20" s="8"/>
      <c r="ISK20" s="8"/>
      <c r="ISL20" s="8"/>
      <c r="ISM20" s="8"/>
      <c r="ISN20" s="8"/>
      <c r="ISO20" s="8"/>
      <c r="ISP20" s="8"/>
      <c r="ISQ20" s="8"/>
      <c r="ISR20" s="8"/>
      <c r="ISS20" s="8"/>
      <c r="IST20" s="8"/>
      <c r="ISU20" s="8"/>
      <c r="ISV20" s="8"/>
      <c r="ISW20" s="8"/>
      <c r="ISX20" s="8"/>
      <c r="ISY20" s="8"/>
      <c r="ISZ20" s="8"/>
      <c r="ITA20" s="8"/>
      <c r="ITB20" s="8"/>
      <c r="ITC20" s="8"/>
      <c r="ITD20" s="8"/>
      <c r="ITE20" s="8"/>
      <c r="ITF20" s="8"/>
      <c r="ITG20" s="8"/>
      <c r="ITH20" s="8"/>
      <c r="ITI20" s="8"/>
      <c r="ITJ20" s="8"/>
      <c r="ITK20" s="8"/>
      <c r="ITL20" s="8"/>
      <c r="ITM20" s="8"/>
      <c r="ITN20" s="8"/>
      <c r="ITO20" s="8"/>
      <c r="ITP20" s="8"/>
      <c r="ITQ20" s="8"/>
      <c r="ITR20" s="8"/>
      <c r="ITS20" s="8"/>
      <c r="ITT20" s="8"/>
      <c r="ITU20" s="8"/>
      <c r="ITV20" s="8"/>
      <c r="ITW20" s="8"/>
      <c r="ITX20" s="8"/>
      <c r="ITY20" s="8"/>
      <c r="ITZ20" s="8"/>
      <c r="IUA20" s="8"/>
      <c r="IUB20" s="8"/>
      <c r="IUC20" s="8"/>
      <c r="IUD20" s="8"/>
      <c r="IUE20" s="8"/>
      <c r="IUF20" s="8"/>
      <c r="IUG20" s="8"/>
      <c r="IUH20" s="8"/>
      <c r="IUI20" s="8"/>
      <c r="IUJ20" s="8"/>
      <c r="IUK20" s="8"/>
      <c r="IUL20" s="8"/>
      <c r="IUM20" s="8"/>
      <c r="IUN20" s="8"/>
      <c r="IUO20" s="8"/>
      <c r="IUP20" s="8"/>
      <c r="IUQ20" s="8"/>
      <c r="IUR20" s="8"/>
      <c r="IUS20" s="8"/>
      <c r="IUT20" s="8"/>
      <c r="IUU20" s="8"/>
      <c r="IUV20" s="8"/>
      <c r="IUW20" s="8"/>
      <c r="IUX20" s="8"/>
      <c r="IUY20" s="8"/>
      <c r="IUZ20" s="8"/>
      <c r="IVA20" s="8"/>
      <c r="IVB20" s="8"/>
      <c r="IVC20" s="8"/>
      <c r="IVD20" s="8"/>
      <c r="IVE20" s="8"/>
      <c r="IVF20" s="8"/>
      <c r="IVG20" s="8"/>
      <c r="IVH20" s="8"/>
      <c r="IVI20" s="8"/>
      <c r="IVJ20" s="8"/>
      <c r="IVK20" s="8"/>
      <c r="IVL20" s="8"/>
      <c r="IVM20" s="8"/>
      <c r="IVN20" s="8"/>
      <c r="IVO20" s="8"/>
      <c r="IVP20" s="8"/>
      <c r="IVQ20" s="8"/>
      <c r="IVR20" s="8"/>
      <c r="IVS20" s="8"/>
      <c r="IVT20" s="8"/>
      <c r="IVU20" s="8"/>
      <c r="IVV20" s="8"/>
      <c r="IVW20" s="8"/>
      <c r="IVX20" s="8"/>
      <c r="IVY20" s="8"/>
      <c r="IVZ20" s="8"/>
      <c r="IWA20" s="8"/>
      <c r="IWB20" s="8"/>
      <c r="IWC20" s="8"/>
      <c r="IWD20" s="8"/>
      <c r="IWE20" s="8"/>
      <c r="IWF20" s="8"/>
      <c r="IWG20" s="8"/>
      <c r="IWH20" s="8"/>
      <c r="IWI20" s="8"/>
      <c r="IWJ20" s="8"/>
      <c r="IWK20" s="8"/>
      <c r="IWL20" s="8"/>
      <c r="IWM20" s="8"/>
      <c r="IWN20" s="8"/>
      <c r="IWO20" s="8"/>
      <c r="IWP20" s="8"/>
      <c r="IWQ20" s="8"/>
      <c r="IWR20" s="8"/>
      <c r="IWS20" s="8"/>
      <c r="IWT20" s="8"/>
      <c r="IWU20" s="8"/>
      <c r="IWV20" s="8"/>
      <c r="IWW20" s="8"/>
      <c r="IWX20" s="8"/>
      <c r="IWY20" s="8"/>
      <c r="IWZ20" s="8"/>
      <c r="IXA20" s="8"/>
      <c r="IXB20" s="8"/>
      <c r="IXC20" s="8"/>
      <c r="IXD20" s="8"/>
      <c r="IXE20" s="8"/>
      <c r="IXF20" s="8"/>
      <c r="IXG20" s="8"/>
      <c r="IXH20" s="8"/>
      <c r="IXI20" s="8"/>
      <c r="IXJ20" s="8"/>
      <c r="IXK20" s="8"/>
      <c r="IXL20" s="8"/>
      <c r="IXM20" s="8"/>
      <c r="IXN20" s="8"/>
      <c r="IXO20" s="8"/>
      <c r="IXP20" s="8"/>
      <c r="IXQ20" s="8"/>
      <c r="IXR20" s="8"/>
      <c r="IXS20" s="8"/>
      <c r="IXT20" s="8"/>
      <c r="IXU20" s="8"/>
      <c r="IXV20" s="8"/>
      <c r="IXW20" s="8"/>
      <c r="IXX20" s="8"/>
      <c r="IXY20" s="8"/>
      <c r="IXZ20" s="8"/>
      <c r="IYA20" s="8"/>
      <c r="IYB20" s="8"/>
      <c r="IYC20" s="8"/>
      <c r="IYD20" s="8"/>
      <c r="IYE20" s="8"/>
      <c r="IYF20" s="8"/>
      <c r="IYG20" s="8"/>
      <c r="IYH20" s="8"/>
      <c r="IYI20" s="8"/>
      <c r="IYJ20" s="8"/>
      <c r="IYK20" s="8"/>
      <c r="IYL20" s="8"/>
      <c r="IYM20" s="8"/>
      <c r="IYN20" s="8"/>
      <c r="IYO20" s="8"/>
      <c r="IYP20" s="8"/>
      <c r="IYQ20" s="8"/>
      <c r="IYR20" s="8"/>
      <c r="IYS20" s="8"/>
      <c r="IYT20" s="8"/>
      <c r="IYU20" s="8"/>
      <c r="IYV20" s="8"/>
      <c r="IYW20" s="8"/>
      <c r="IYX20" s="8"/>
      <c r="IYY20" s="8"/>
      <c r="IYZ20" s="8"/>
      <c r="IZA20" s="8"/>
      <c r="IZB20" s="8"/>
      <c r="IZC20" s="8"/>
      <c r="IZD20" s="8"/>
      <c r="IZE20" s="8"/>
      <c r="IZF20" s="8"/>
      <c r="IZG20" s="8"/>
      <c r="IZH20" s="8"/>
      <c r="IZI20" s="8"/>
      <c r="IZJ20" s="8"/>
      <c r="IZK20" s="8"/>
      <c r="IZL20" s="8"/>
      <c r="IZM20" s="8"/>
      <c r="IZN20" s="8"/>
      <c r="IZO20" s="8"/>
      <c r="IZP20" s="8"/>
      <c r="IZQ20" s="8"/>
      <c r="IZR20" s="8"/>
      <c r="IZS20" s="8"/>
      <c r="IZT20" s="8"/>
      <c r="IZU20" s="8"/>
      <c r="IZV20" s="8"/>
      <c r="IZW20" s="8"/>
      <c r="IZX20" s="8"/>
      <c r="IZY20" s="8"/>
      <c r="IZZ20" s="8"/>
      <c r="JAA20" s="8"/>
      <c r="JAB20" s="8"/>
      <c r="JAC20" s="8"/>
      <c r="JAD20" s="8"/>
      <c r="JAE20" s="8"/>
      <c r="JAF20" s="8"/>
      <c r="JAG20" s="8"/>
      <c r="JAH20" s="8"/>
      <c r="JAI20" s="8"/>
      <c r="JAJ20" s="8"/>
      <c r="JAK20" s="8"/>
      <c r="JAL20" s="8"/>
      <c r="JAM20" s="8"/>
      <c r="JAN20" s="8"/>
      <c r="JAO20" s="8"/>
      <c r="JAP20" s="8"/>
      <c r="JAQ20" s="8"/>
      <c r="JAR20" s="8"/>
      <c r="JAS20" s="8"/>
      <c r="JAT20" s="8"/>
      <c r="JAU20" s="8"/>
      <c r="JAV20" s="8"/>
      <c r="JAW20" s="8"/>
      <c r="JAX20" s="8"/>
      <c r="JAY20" s="8"/>
      <c r="JAZ20" s="8"/>
      <c r="JBA20" s="8"/>
      <c r="JBB20" s="8"/>
      <c r="JBC20" s="8"/>
      <c r="JBD20" s="8"/>
      <c r="JBE20" s="8"/>
      <c r="JBF20" s="8"/>
      <c r="JBG20" s="8"/>
      <c r="JBH20" s="8"/>
      <c r="JBI20" s="8"/>
      <c r="JBJ20" s="8"/>
      <c r="JBK20" s="8"/>
      <c r="JBL20" s="8"/>
      <c r="JBM20" s="8"/>
      <c r="JBN20" s="8"/>
      <c r="JBO20" s="8"/>
      <c r="JBP20" s="8"/>
      <c r="JBQ20" s="8"/>
      <c r="JBR20" s="8"/>
      <c r="JBS20" s="8"/>
      <c r="JBT20" s="8"/>
      <c r="JBU20" s="8"/>
      <c r="JBV20" s="8"/>
      <c r="JBW20" s="8"/>
      <c r="JBX20" s="8"/>
      <c r="JBY20" s="8"/>
      <c r="JBZ20" s="8"/>
      <c r="JCA20" s="8"/>
      <c r="JCB20" s="8"/>
      <c r="JCC20" s="8"/>
      <c r="JCD20" s="8"/>
      <c r="JCE20" s="8"/>
      <c r="JCF20" s="8"/>
      <c r="JCG20" s="8"/>
      <c r="JCH20" s="8"/>
      <c r="JCI20" s="8"/>
      <c r="JCJ20" s="8"/>
      <c r="JCK20" s="8"/>
      <c r="JCL20" s="8"/>
      <c r="JCM20" s="8"/>
      <c r="JCN20" s="8"/>
      <c r="JCO20" s="8"/>
      <c r="JCP20" s="8"/>
      <c r="JCQ20" s="8"/>
      <c r="JCR20" s="8"/>
      <c r="JCS20" s="8"/>
      <c r="JCT20" s="8"/>
      <c r="JCU20" s="8"/>
      <c r="JCV20" s="8"/>
      <c r="JCW20" s="8"/>
      <c r="JCX20" s="8"/>
      <c r="JCY20" s="8"/>
      <c r="JCZ20" s="8"/>
      <c r="JDA20" s="8"/>
      <c r="JDB20" s="8"/>
      <c r="JDC20" s="8"/>
      <c r="JDD20" s="8"/>
      <c r="JDE20" s="8"/>
      <c r="JDF20" s="8"/>
      <c r="JDG20" s="8"/>
      <c r="JDH20" s="8"/>
      <c r="JDI20" s="8"/>
      <c r="JDJ20" s="8"/>
      <c r="JDK20" s="8"/>
      <c r="JDL20" s="8"/>
      <c r="JDM20" s="8"/>
      <c r="JDN20" s="8"/>
      <c r="JDO20" s="8"/>
      <c r="JDP20" s="8"/>
      <c r="JDQ20" s="8"/>
      <c r="JDR20" s="8"/>
      <c r="JDS20" s="8"/>
      <c r="JDT20" s="8"/>
      <c r="JDU20" s="8"/>
      <c r="JDV20" s="8"/>
      <c r="JDW20" s="8"/>
      <c r="JDX20" s="8"/>
      <c r="JDY20" s="8"/>
      <c r="JDZ20" s="8"/>
      <c r="JEA20" s="8"/>
      <c r="JEB20" s="8"/>
      <c r="JEC20" s="8"/>
      <c r="JED20" s="8"/>
      <c r="JEE20" s="8"/>
      <c r="JEF20" s="8"/>
      <c r="JEG20" s="8"/>
      <c r="JEH20" s="8"/>
      <c r="JEI20" s="8"/>
      <c r="JEJ20" s="8"/>
      <c r="JEK20" s="8"/>
      <c r="JEL20" s="8"/>
      <c r="JEM20" s="8"/>
      <c r="JEN20" s="8"/>
      <c r="JEO20" s="8"/>
      <c r="JEP20" s="8"/>
      <c r="JEQ20" s="8"/>
      <c r="JER20" s="8"/>
      <c r="JES20" s="8"/>
      <c r="JET20" s="8"/>
      <c r="JEU20" s="8"/>
      <c r="JEV20" s="8"/>
      <c r="JEW20" s="8"/>
      <c r="JEX20" s="8"/>
      <c r="JEY20" s="8"/>
      <c r="JEZ20" s="8"/>
      <c r="JFA20" s="8"/>
      <c r="JFB20" s="8"/>
      <c r="JFC20" s="8"/>
      <c r="JFD20" s="8"/>
      <c r="JFE20" s="8"/>
      <c r="JFF20" s="8"/>
      <c r="JFG20" s="8"/>
      <c r="JFH20" s="8"/>
      <c r="JFI20" s="8"/>
      <c r="JFJ20" s="8"/>
      <c r="JFK20" s="8"/>
      <c r="JFL20" s="8"/>
      <c r="JFM20" s="8"/>
      <c r="JFN20" s="8"/>
      <c r="JFO20" s="8"/>
      <c r="JFP20" s="8"/>
      <c r="JFQ20" s="8"/>
      <c r="JFR20" s="8"/>
      <c r="JFS20" s="8"/>
      <c r="JFT20" s="8"/>
      <c r="JFU20" s="8"/>
      <c r="JFV20" s="8"/>
      <c r="JFW20" s="8"/>
      <c r="JFX20" s="8"/>
      <c r="JFY20" s="8"/>
      <c r="JFZ20" s="8"/>
      <c r="JGA20" s="8"/>
      <c r="JGB20" s="8"/>
      <c r="JGC20" s="8"/>
      <c r="JGD20" s="8"/>
      <c r="JGE20" s="8"/>
      <c r="JGF20" s="8"/>
      <c r="JGG20" s="8"/>
      <c r="JGH20" s="8"/>
      <c r="JGI20" s="8"/>
      <c r="JGJ20" s="8"/>
      <c r="JGK20" s="8"/>
      <c r="JGL20" s="8"/>
      <c r="JGM20" s="8"/>
      <c r="JGN20" s="8"/>
      <c r="JGO20" s="8"/>
      <c r="JGP20" s="8"/>
      <c r="JGQ20" s="8"/>
      <c r="JGR20" s="8"/>
      <c r="JGS20" s="8"/>
      <c r="JGT20" s="8"/>
      <c r="JGU20" s="8"/>
      <c r="JGV20" s="8"/>
      <c r="JGW20" s="8"/>
      <c r="JGX20" s="8"/>
      <c r="JGY20" s="8"/>
      <c r="JGZ20" s="8"/>
      <c r="JHA20" s="8"/>
      <c r="JHB20" s="8"/>
      <c r="JHC20" s="8"/>
      <c r="JHD20" s="8"/>
      <c r="JHE20" s="8"/>
      <c r="JHF20" s="8"/>
      <c r="JHG20" s="8"/>
      <c r="JHH20" s="8"/>
      <c r="JHI20" s="8"/>
      <c r="JHJ20" s="8"/>
      <c r="JHK20" s="8"/>
      <c r="JHL20" s="8"/>
      <c r="JHM20" s="8"/>
      <c r="JHN20" s="8"/>
      <c r="JHO20" s="8"/>
      <c r="JHP20" s="8"/>
      <c r="JHQ20" s="8"/>
      <c r="JHR20" s="8"/>
      <c r="JHS20" s="8"/>
      <c r="JHT20" s="8"/>
      <c r="JHU20" s="8"/>
      <c r="JHV20" s="8"/>
      <c r="JHW20" s="8"/>
      <c r="JHX20" s="8"/>
      <c r="JHY20" s="8"/>
      <c r="JHZ20" s="8"/>
      <c r="JIA20" s="8"/>
      <c r="JIB20" s="8"/>
      <c r="JIC20" s="8"/>
      <c r="JID20" s="8"/>
      <c r="JIE20" s="8"/>
      <c r="JIF20" s="8"/>
      <c r="JIG20" s="8"/>
      <c r="JIH20" s="8"/>
      <c r="JII20" s="8"/>
      <c r="JIJ20" s="8"/>
      <c r="JIK20" s="8"/>
      <c r="JIL20" s="8"/>
      <c r="JIM20" s="8"/>
      <c r="JIN20" s="8"/>
      <c r="JIO20" s="8"/>
      <c r="JIP20" s="8"/>
      <c r="JIQ20" s="8"/>
      <c r="JIR20" s="8"/>
      <c r="JIS20" s="8"/>
      <c r="JIT20" s="8"/>
      <c r="JIU20" s="8"/>
      <c r="JIV20" s="8"/>
      <c r="JIW20" s="8"/>
      <c r="JIX20" s="8"/>
      <c r="JIY20" s="8"/>
      <c r="JIZ20" s="8"/>
      <c r="JJA20" s="8"/>
      <c r="JJB20" s="8"/>
      <c r="JJC20" s="8"/>
      <c r="JJD20" s="8"/>
      <c r="JJE20" s="8"/>
      <c r="JJF20" s="8"/>
      <c r="JJG20" s="8"/>
      <c r="JJH20" s="8"/>
      <c r="JJI20" s="8"/>
      <c r="JJJ20" s="8"/>
      <c r="JJK20" s="8"/>
      <c r="JJL20" s="8"/>
      <c r="JJM20" s="8"/>
      <c r="JJN20" s="8"/>
      <c r="JJO20" s="8"/>
      <c r="JJP20" s="8"/>
      <c r="JJQ20" s="8"/>
      <c r="JJR20" s="8"/>
      <c r="JJS20" s="8"/>
      <c r="JJT20" s="8"/>
      <c r="JJU20" s="8"/>
      <c r="JJV20" s="8"/>
      <c r="JJW20" s="8"/>
      <c r="JJX20" s="8"/>
      <c r="JJY20" s="8"/>
      <c r="JJZ20" s="8"/>
      <c r="JKA20" s="8"/>
      <c r="JKB20" s="8"/>
      <c r="JKC20" s="8"/>
      <c r="JKD20" s="8"/>
      <c r="JKE20" s="8"/>
      <c r="JKF20" s="8"/>
      <c r="JKG20" s="8"/>
      <c r="JKH20" s="8"/>
      <c r="JKI20" s="8"/>
      <c r="JKJ20" s="8"/>
      <c r="JKK20" s="8"/>
      <c r="JKL20" s="8"/>
      <c r="JKM20" s="8"/>
      <c r="JKN20" s="8"/>
      <c r="JKO20" s="8"/>
      <c r="JKP20" s="8"/>
      <c r="JKQ20" s="8"/>
      <c r="JKR20" s="8"/>
      <c r="JKS20" s="8"/>
      <c r="JKT20" s="8"/>
      <c r="JKU20" s="8"/>
      <c r="JKV20" s="8"/>
      <c r="JKW20" s="8"/>
      <c r="JKX20" s="8"/>
      <c r="JKY20" s="8"/>
      <c r="JKZ20" s="8"/>
      <c r="JLA20" s="8"/>
      <c r="JLB20" s="8"/>
      <c r="JLC20" s="8"/>
      <c r="JLD20" s="8"/>
      <c r="JLE20" s="8"/>
      <c r="JLF20" s="8"/>
      <c r="JLG20" s="8"/>
      <c r="JLH20" s="8"/>
      <c r="JLI20" s="8"/>
      <c r="JLJ20" s="8"/>
      <c r="JLK20" s="8"/>
      <c r="JLL20" s="8"/>
      <c r="JLM20" s="8"/>
      <c r="JLN20" s="8"/>
      <c r="JLO20" s="8"/>
      <c r="JLP20" s="8"/>
      <c r="JLQ20" s="8"/>
      <c r="JLR20" s="8"/>
      <c r="JLS20" s="8"/>
      <c r="JLT20" s="8"/>
      <c r="JLU20" s="8"/>
      <c r="JLV20" s="8"/>
      <c r="JLW20" s="8"/>
      <c r="JLX20" s="8"/>
      <c r="JLY20" s="8"/>
      <c r="JLZ20" s="8"/>
      <c r="JMA20" s="8"/>
      <c r="JMB20" s="8"/>
      <c r="JMC20" s="8"/>
      <c r="JMD20" s="8"/>
      <c r="JME20" s="8"/>
      <c r="JMF20" s="8"/>
      <c r="JMG20" s="8"/>
      <c r="JMH20" s="8"/>
      <c r="JMI20" s="8"/>
      <c r="JMJ20" s="8"/>
      <c r="JMK20" s="8"/>
      <c r="JML20" s="8"/>
      <c r="JMM20" s="8"/>
      <c r="JMN20" s="8"/>
      <c r="JMO20" s="8"/>
      <c r="JMP20" s="8"/>
      <c r="JMQ20" s="8"/>
      <c r="JMR20" s="8"/>
      <c r="JMS20" s="8"/>
      <c r="JMT20" s="8"/>
      <c r="JMU20" s="8"/>
      <c r="JMV20" s="8"/>
      <c r="JMW20" s="8"/>
      <c r="JMX20" s="8"/>
      <c r="JMY20" s="8"/>
      <c r="JMZ20" s="8"/>
      <c r="JNA20" s="8"/>
      <c r="JNB20" s="8"/>
      <c r="JNC20" s="8"/>
      <c r="JND20" s="8"/>
      <c r="JNE20" s="8"/>
      <c r="JNF20" s="8"/>
      <c r="JNG20" s="8"/>
      <c r="JNH20" s="8"/>
      <c r="JNI20" s="8"/>
      <c r="JNJ20" s="8"/>
      <c r="JNK20" s="8"/>
      <c r="JNL20" s="8"/>
      <c r="JNM20" s="8"/>
      <c r="JNN20" s="8"/>
      <c r="JNO20" s="8"/>
      <c r="JNP20" s="8"/>
      <c r="JNQ20" s="8"/>
      <c r="JNR20" s="8"/>
      <c r="JNS20" s="8"/>
      <c r="JNT20" s="8"/>
      <c r="JNU20" s="8"/>
      <c r="JNV20" s="8"/>
      <c r="JNW20" s="8"/>
      <c r="JNX20" s="8"/>
      <c r="JNY20" s="8"/>
      <c r="JNZ20" s="8"/>
      <c r="JOA20" s="8"/>
      <c r="JOB20" s="8"/>
      <c r="JOC20" s="8"/>
      <c r="JOD20" s="8"/>
      <c r="JOE20" s="8"/>
      <c r="JOF20" s="8"/>
      <c r="JOG20" s="8"/>
      <c r="JOH20" s="8"/>
      <c r="JOI20" s="8"/>
      <c r="JOJ20" s="8"/>
      <c r="JOK20" s="8"/>
      <c r="JOL20" s="8"/>
      <c r="JOM20" s="8"/>
      <c r="JON20" s="8"/>
      <c r="JOO20" s="8"/>
      <c r="JOP20" s="8"/>
      <c r="JOQ20" s="8"/>
      <c r="JOR20" s="8"/>
      <c r="JOS20" s="8"/>
      <c r="JOT20" s="8"/>
      <c r="JOU20" s="8"/>
      <c r="JOV20" s="8"/>
      <c r="JOW20" s="8"/>
      <c r="JOX20" s="8"/>
      <c r="JOY20" s="8"/>
      <c r="JOZ20" s="8"/>
      <c r="JPA20" s="8"/>
      <c r="JPB20" s="8"/>
      <c r="JPC20" s="8"/>
      <c r="JPD20" s="8"/>
      <c r="JPE20" s="8"/>
      <c r="JPF20" s="8"/>
      <c r="JPG20" s="8"/>
      <c r="JPH20" s="8"/>
      <c r="JPI20" s="8"/>
      <c r="JPJ20" s="8"/>
      <c r="JPK20" s="8"/>
      <c r="JPL20" s="8"/>
      <c r="JPM20" s="8"/>
      <c r="JPN20" s="8"/>
      <c r="JPO20" s="8"/>
      <c r="JPP20" s="8"/>
      <c r="JPQ20" s="8"/>
      <c r="JPR20" s="8"/>
      <c r="JPS20" s="8"/>
      <c r="JPT20" s="8"/>
      <c r="JPU20" s="8"/>
      <c r="JPV20" s="8"/>
      <c r="JPW20" s="8"/>
      <c r="JPX20" s="8"/>
      <c r="JPY20" s="8"/>
      <c r="JPZ20" s="8"/>
      <c r="JQA20" s="8"/>
      <c r="JQB20" s="8"/>
      <c r="JQC20" s="8"/>
      <c r="JQD20" s="8"/>
      <c r="JQE20" s="8"/>
      <c r="JQF20" s="8"/>
      <c r="JQG20" s="8"/>
      <c r="JQH20" s="8"/>
      <c r="JQI20" s="8"/>
      <c r="JQJ20" s="8"/>
      <c r="JQK20" s="8"/>
      <c r="JQL20" s="8"/>
      <c r="JQM20" s="8"/>
      <c r="JQN20" s="8"/>
      <c r="JQO20" s="8"/>
      <c r="JQP20" s="8"/>
      <c r="JQQ20" s="8"/>
      <c r="JQR20" s="8"/>
      <c r="JQS20" s="8"/>
      <c r="JQT20" s="8"/>
      <c r="JQU20" s="8"/>
      <c r="JQV20" s="8"/>
      <c r="JQW20" s="8"/>
      <c r="JQX20" s="8"/>
      <c r="JQY20" s="8"/>
      <c r="JQZ20" s="8"/>
      <c r="JRA20" s="8"/>
      <c r="JRB20" s="8"/>
      <c r="JRC20" s="8"/>
      <c r="JRD20" s="8"/>
      <c r="JRE20" s="8"/>
      <c r="JRF20" s="8"/>
      <c r="JRG20" s="8"/>
      <c r="JRH20" s="8"/>
      <c r="JRI20" s="8"/>
      <c r="JRJ20" s="8"/>
      <c r="JRK20" s="8"/>
      <c r="JRL20" s="8"/>
      <c r="JRM20" s="8"/>
      <c r="JRN20" s="8"/>
      <c r="JRO20" s="8"/>
      <c r="JRP20" s="8"/>
      <c r="JRQ20" s="8"/>
      <c r="JRR20" s="8"/>
      <c r="JRS20" s="8"/>
      <c r="JRT20" s="8"/>
      <c r="JRU20" s="8"/>
      <c r="JRV20" s="8"/>
      <c r="JRW20" s="8"/>
      <c r="JRX20" s="8"/>
      <c r="JRY20" s="8"/>
      <c r="JRZ20" s="8"/>
      <c r="JSA20" s="8"/>
      <c r="JSB20" s="8"/>
      <c r="JSC20" s="8"/>
      <c r="JSD20" s="8"/>
      <c r="JSE20" s="8"/>
      <c r="JSF20" s="8"/>
      <c r="JSG20" s="8"/>
      <c r="JSH20" s="8"/>
      <c r="JSI20" s="8"/>
      <c r="JSJ20" s="8"/>
      <c r="JSK20" s="8"/>
      <c r="JSL20" s="8"/>
      <c r="JSM20" s="8"/>
      <c r="JSN20" s="8"/>
      <c r="JSO20" s="8"/>
      <c r="JSP20" s="8"/>
      <c r="JSQ20" s="8"/>
      <c r="JSR20" s="8"/>
      <c r="JSS20" s="8"/>
      <c r="JST20" s="8"/>
      <c r="JSU20" s="8"/>
      <c r="JSV20" s="8"/>
      <c r="JSW20" s="8"/>
      <c r="JSX20" s="8"/>
      <c r="JSY20" s="8"/>
      <c r="JSZ20" s="8"/>
      <c r="JTA20" s="8"/>
      <c r="JTB20" s="8"/>
      <c r="JTC20" s="8"/>
      <c r="JTD20" s="8"/>
      <c r="JTE20" s="8"/>
      <c r="JTF20" s="8"/>
      <c r="JTG20" s="8"/>
      <c r="JTH20" s="8"/>
      <c r="JTI20" s="8"/>
      <c r="JTJ20" s="8"/>
      <c r="JTK20" s="8"/>
      <c r="JTL20" s="8"/>
      <c r="JTM20" s="8"/>
      <c r="JTN20" s="8"/>
      <c r="JTO20" s="8"/>
      <c r="JTP20" s="8"/>
      <c r="JTQ20" s="8"/>
      <c r="JTR20" s="8"/>
      <c r="JTS20" s="8"/>
      <c r="JTT20" s="8"/>
      <c r="JTU20" s="8"/>
      <c r="JTV20" s="8"/>
      <c r="JTW20" s="8"/>
      <c r="JTX20" s="8"/>
      <c r="JTY20" s="8"/>
      <c r="JTZ20" s="8"/>
      <c r="JUA20" s="8"/>
      <c r="JUB20" s="8"/>
      <c r="JUC20" s="8"/>
      <c r="JUD20" s="8"/>
      <c r="JUE20" s="8"/>
      <c r="JUF20" s="8"/>
      <c r="JUG20" s="8"/>
      <c r="JUH20" s="8"/>
      <c r="JUI20" s="8"/>
      <c r="JUJ20" s="8"/>
      <c r="JUK20" s="8"/>
      <c r="JUL20" s="8"/>
      <c r="JUM20" s="8"/>
      <c r="JUN20" s="8"/>
      <c r="JUO20" s="8"/>
      <c r="JUP20" s="8"/>
      <c r="JUQ20" s="8"/>
      <c r="JUR20" s="8"/>
      <c r="JUS20" s="8"/>
      <c r="JUT20" s="8"/>
      <c r="JUU20" s="8"/>
      <c r="JUV20" s="8"/>
      <c r="JUW20" s="8"/>
      <c r="JUX20" s="8"/>
      <c r="JUY20" s="8"/>
      <c r="JUZ20" s="8"/>
      <c r="JVA20" s="8"/>
      <c r="JVB20" s="8"/>
      <c r="JVC20" s="8"/>
      <c r="JVD20" s="8"/>
      <c r="JVE20" s="8"/>
      <c r="JVF20" s="8"/>
      <c r="JVG20" s="8"/>
      <c r="JVH20" s="8"/>
      <c r="JVI20" s="8"/>
      <c r="JVJ20" s="8"/>
      <c r="JVK20" s="8"/>
      <c r="JVL20" s="8"/>
      <c r="JVM20" s="8"/>
      <c r="JVN20" s="8"/>
      <c r="JVO20" s="8"/>
      <c r="JVP20" s="8"/>
      <c r="JVQ20" s="8"/>
      <c r="JVR20" s="8"/>
      <c r="JVS20" s="8"/>
      <c r="JVT20" s="8"/>
      <c r="JVU20" s="8"/>
      <c r="JVV20" s="8"/>
      <c r="JVW20" s="8"/>
      <c r="JVX20" s="8"/>
      <c r="JVY20" s="8"/>
      <c r="JVZ20" s="8"/>
      <c r="JWA20" s="8"/>
      <c r="JWB20" s="8"/>
      <c r="JWC20" s="8"/>
      <c r="JWD20" s="8"/>
      <c r="JWE20" s="8"/>
      <c r="JWF20" s="8"/>
      <c r="JWG20" s="8"/>
      <c r="JWH20" s="8"/>
      <c r="JWI20" s="8"/>
      <c r="JWJ20" s="8"/>
      <c r="JWK20" s="8"/>
      <c r="JWL20" s="8"/>
      <c r="JWM20" s="8"/>
      <c r="JWN20" s="8"/>
      <c r="JWO20" s="8"/>
      <c r="JWP20" s="8"/>
      <c r="JWQ20" s="8"/>
      <c r="JWR20" s="8"/>
      <c r="JWS20" s="8"/>
      <c r="JWT20" s="8"/>
      <c r="JWU20" s="8"/>
      <c r="JWV20" s="8"/>
      <c r="JWW20" s="8"/>
      <c r="JWX20" s="8"/>
      <c r="JWY20" s="8"/>
      <c r="JWZ20" s="8"/>
      <c r="JXA20" s="8"/>
      <c r="JXB20" s="8"/>
      <c r="JXC20" s="8"/>
      <c r="JXD20" s="8"/>
      <c r="JXE20" s="8"/>
      <c r="JXF20" s="8"/>
      <c r="JXG20" s="8"/>
      <c r="JXH20" s="8"/>
      <c r="JXI20" s="8"/>
      <c r="JXJ20" s="8"/>
      <c r="JXK20" s="8"/>
      <c r="JXL20" s="8"/>
      <c r="JXM20" s="8"/>
      <c r="JXN20" s="8"/>
      <c r="JXO20" s="8"/>
      <c r="JXP20" s="8"/>
      <c r="JXQ20" s="8"/>
      <c r="JXR20" s="8"/>
      <c r="JXS20" s="8"/>
      <c r="JXT20" s="8"/>
      <c r="JXU20" s="8"/>
      <c r="JXV20" s="8"/>
      <c r="JXW20" s="8"/>
      <c r="JXX20" s="8"/>
      <c r="JXY20" s="8"/>
      <c r="JXZ20" s="8"/>
      <c r="JYA20" s="8"/>
      <c r="JYB20" s="8"/>
      <c r="JYC20" s="8"/>
      <c r="JYD20" s="8"/>
      <c r="JYE20" s="8"/>
      <c r="JYF20" s="8"/>
      <c r="JYG20" s="8"/>
      <c r="JYH20" s="8"/>
      <c r="JYI20" s="8"/>
      <c r="JYJ20" s="8"/>
      <c r="JYK20" s="8"/>
      <c r="JYL20" s="8"/>
      <c r="JYM20" s="8"/>
      <c r="JYN20" s="8"/>
      <c r="JYO20" s="8"/>
      <c r="JYP20" s="8"/>
      <c r="JYQ20" s="8"/>
      <c r="JYR20" s="8"/>
      <c r="JYS20" s="8"/>
      <c r="JYT20" s="8"/>
      <c r="JYU20" s="8"/>
      <c r="JYV20" s="8"/>
      <c r="JYW20" s="8"/>
      <c r="JYX20" s="8"/>
      <c r="JYY20" s="8"/>
      <c r="JYZ20" s="8"/>
      <c r="JZA20" s="8"/>
      <c r="JZB20" s="8"/>
      <c r="JZC20" s="8"/>
      <c r="JZD20" s="8"/>
      <c r="JZE20" s="8"/>
      <c r="JZF20" s="8"/>
      <c r="JZG20" s="8"/>
      <c r="JZH20" s="8"/>
      <c r="JZI20" s="8"/>
      <c r="JZJ20" s="8"/>
      <c r="JZK20" s="8"/>
      <c r="JZL20" s="8"/>
      <c r="JZM20" s="8"/>
      <c r="JZN20" s="8"/>
      <c r="JZO20" s="8"/>
      <c r="JZP20" s="8"/>
      <c r="JZQ20" s="8"/>
      <c r="JZR20" s="8"/>
      <c r="JZS20" s="8"/>
      <c r="JZT20" s="8"/>
      <c r="JZU20" s="8"/>
      <c r="JZV20" s="8"/>
      <c r="JZW20" s="8"/>
      <c r="JZX20" s="8"/>
      <c r="JZY20" s="8"/>
      <c r="JZZ20" s="8"/>
      <c r="KAA20" s="8"/>
      <c r="KAB20" s="8"/>
      <c r="KAC20" s="8"/>
      <c r="KAD20" s="8"/>
      <c r="KAE20" s="8"/>
      <c r="KAF20" s="8"/>
      <c r="KAG20" s="8"/>
      <c r="KAH20" s="8"/>
      <c r="KAI20" s="8"/>
      <c r="KAJ20" s="8"/>
      <c r="KAK20" s="8"/>
      <c r="KAL20" s="8"/>
      <c r="KAM20" s="8"/>
      <c r="KAN20" s="8"/>
      <c r="KAO20" s="8"/>
      <c r="KAP20" s="8"/>
      <c r="KAQ20" s="8"/>
      <c r="KAR20" s="8"/>
      <c r="KAS20" s="8"/>
      <c r="KAT20" s="8"/>
      <c r="KAU20" s="8"/>
      <c r="KAV20" s="8"/>
      <c r="KAW20" s="8"/>
      <c r="KAX20" s="8"/>
      <c r="KAY20" s="8"/>
      <c r="KAZ20" s="8"/>
      <c r="KBA20" s="8"/>
      <c r="KBB20" s="8"/>
      <c r="KBC20" s="8"/>
      <c r="KBD20" s="8"/>
      <c r="KBE20" s="8"/>
      <c r="KBF20" s="8"/>
      <c r="KBG20" s="8"/>
      <c r="KBH20" s="8"/>
      <c r="KBI20" s="8"/>
      <c r="KBJ20" s="8"/>
      <c r="KBK20" s="8"/>
      <c r="KBL20" s="8"/>
      <c r="KBM20" s="8"/>
      <c r="KBN20" s="8"/>
      <c r="KBO20" s="8"/>
      <c r="KBP20" s="8"/>
      <c r="KBQ20" s="8"/>
      <c r="KBR20" s="8"/>
      <c r="KBS20" s="8"/>
      <c r="KBT20" s="8"/>
      <c r="KBU20" s="8"/>
      <c r="KBV20" s="8"/>
      <c r="KBW20" s="8"/>
      <c r="KBX20" s="8"/>
      <c r="KBY20" s="8"/>
      <c r="KBZ20" s="8"/>
      <c r="KCA20" s="8"/>
      <c r="KCB20" s="8"/>
      <c r="KCC20" s="8"/>
      <c r="KCD20" s="8"/>
      <c r="KCE20" s="8"/>
      <c r="KCF20" s="8"/>
      <c r="KCG20" s="8"/>
      <c r="KCH20" s="8"/>
      <c r="KCI20" s="8"/>
      <c r="KCJ20" s="8"/>
      <c r="KCK20" s="8"/>
      <c r="KCL20" s="8"/>
      <c r="KCM20" s="8"/>
      <c r="KCN20" s="8"/>
      <c r="KCO20" s="8"/>
      <c r="KCP20" s="8"/>
      <c r="KCQ20" s="8"/>
      <c r="KCR20" s="8"/>
      <c r="KCS20" s="8"/>
      <c r="KCT20" s="8"/>
      <c r="KCU20" s="8"/>
      <c r="KCV20" s="8"/>
      <c r="KCW20" s="8"/>
      <c r="KCX20" s="8"/>
      <c r="KCY20" s="8"/>
      <c r="KCZ20" s="8"/>
      <c r="KDA20" s="8"/>
      <c r="KDB20" s="8"/>
      <c r="KDC20" s="8"/>
      <c r="KDD20" s="8"/>
      <c r="KDE20" s="8"/>
      <c r="KDF20" s="8"/>
      <c r="KDG20" s="8"/>
      <c r="KDH20" s="8"/>
      <c r="KDI20" s="8"/>
      <c r="KDJ20" s="8"/>
      <c r="KDK20" s="8"/>
      <c r="KDL20" s="8"/>
      <c r="KDM20" s="8"/>
      <c r="KDN20" s="8"/>
      <c r="KDO20" s="8"/>
      <c r="KDP20" s="8"/>
      <c r="KDQ20" s="8"/>
      <c r="KDR20" s="8"/>
      <c r="KDS20" s="8"/>
      <c r="KDT20" s="8"/>
      <c r="KDU20" s="8"/>
      <c r="KDV20" s="8"/>
      <c r="KDW20" s="8"/>
      <c r="KDX20" s="8"/>
      <c r="KDY20" s="8"/>
      <c r="KDZ20" s="8"/>
      <c r="KEA20" s="8"/>
      <c r="KEB20" s="8"/>
      <c r="KEC20" s="8"/>
      <c r="KED20" s="8"/>
      <c r="KEE20" s="8"/>
      <c r="KEF20" s="8"/>
      <c r="KEG20" s="8"/>
      <c r="KEH20" s="8"/>
      <c r="KEI20" s="8"/>
      <c r="KEJ20" s="8"/>
      <c r="KEK20" s="8"/>
      <c r="KEL20" s="8"/>
      <c r="KEM20" s="8"/>
      <c r="KEN20" s="8"/>
      <c r="KEO20" s="8"/>
      <c r="KEP20" s="8"/>
      <c r="KEQ20" s="8"/>
      <c r="KER20" s="8"/>
      <c r="KES20" s="8"/>
      <c r="KET20" s="8"/>
      <c r="KEU20" s="8"/>
      <c r="KEV20" s="8"/>
      <c r="KEW20" s="8"/>
      <c r="KEX20" s="8"/>
      <c r="KEY20" s="8"/>
      <c r="KEZ20" s="8"/>
      <c r="KFA20" s="8"/>
      <c r="KFB20" s="8"/>
      <c r="KFC20" s="8"/>
      <c r="KFD20" s="8"/>
      <c r="KFE20" s="8"/>
      <c r="KFF20" s="8"/>
      <c r="KFG20" s="8"/>
      <c r="KFH20" s="8"/>
      <c r="KFI20" s="8"/>
      <c r="KFJ20" s="8"/>
      <c r="KFK20" s="8"/>
      <c r="KFL20" s="8"/>
      <c r="KFM20" s="8"/>
      <c r="KFN20" s="8"/>
      <c r="KFO20" s="8"/>
      <c r="KFP20" s="8"/>
      <c r="KFQ20" s="8"/>
      <c r="KFR20" s="8"/>
      <c r="KFS20" s="8"/>
      <c r="KFT20" s="8"/>
      <c r="KFU20" s="8"/>
      <c r="KFV20" s="8"/>
      <c r="KFW20" s="8"/>
      <c r="KFX20" s="8"/>
      <c r="KFY20" s="8"/>
      <c r="KFZ20" s="8"/>
      <c r="KGA20" s="8"/>
      <c r="KGB20" s="8"/>
      <c r="KGC20" s="8"/>
      <c r="KGD20" s="8"/>
      <c r="KGE20" s="8"/>
      <c r="KGF20" s="8"/>
      <c r="KGG20" s="8"/>
      <c r="KGH20" s="8"/>
      <c r="KGI20" s="8"/>
      <c r="KGJ20" s="8"/>
      <c r="KGK20" s="8"/>
      <c r="KGL20" s="8"/>
      <c r="KGM20" s="8"/>
      <c r="KGN20" s="8"/>
      <c r="KGO20" s="8"/>
      <c r="KGP20" s="8"/>
      <c r="KGQ20" s="8"/>
      <c r="KGR20" s="8"/>
      <c r="KGS20" s="8"/>
      <c r="KGT20" s="8"/>
      <c r="KGU20" s="8"/>
      <c r="KGV20" s="8"/>
      <c r="KGW20" s="8"/>
      <c r="KGX20" s="8"/>
      <c r="KGY20" s="8"/>
      <c r="KGZ20" s="8"/>
      <c r="KHA20" s="8"/>
      <c r="KHB20" s="8"/>
      <c r="KHC20" s="8"/>
      <c r="KHD20" s="8"/>
      <c r="KHE20" s="8"/>
      <c r="KHF20" s="8"/>
      <c r="KHG20" s="8"/>
      <c r="KHH20" s="8"/>
      <c r="KHI20" s="8"/>
      <c r="KHJ20" s="8"/>
      <c r="KHK20" s="8"/>
      <c r="KHL20" s="8"/>
      <c r="KHM20" s="8"/>
      <c r="KHN20" s="8"/>
      <c r="KHO20" s="8"/>
      <c r="KHP20" s="8"/>
      <c r="KHQ20" s="8"/>
      <c r="KHR20" s="8"/>
      <c r="KHS20" s="8"/>
      <c r="KHT20" s="8"/>
      <c r="KHU20" s="8"/>
      <c r="KHV20" s="8"/>
      <c r="KHW20" s="8"/>
      <c r="KHX20" s="8"/>
      <c r="KHY20" s="8"/>
      <c r="KHZ20" s="8"/>
      <c r="KIA20" s="8"/>
      <c r="KIB20" s="8"/>
      <c r="KIC20" s="8"/>
      <c r="KID20" s="8"/>
      <c r="KIE20" s="8"/>
      <c r="KIF20" s="8"/>
      <c r="KIG20" s="8"/>
      <c r="KIH20" s="8"/>
      <c r="KII20" s="8"/>
      <c r="KIJ20" s="8"/>
      <c r="KIK20" s="8"/>
      <c r="KIL20" s="8"/>
      <c r="KIM20" s="8"/>
      <c r="KIN20" s="8"/>
      <c r="KIO20" s="8"/>
      <c r="KIP20" s="8"/>
      <c r="KIQ20" s="8"/>
      <c r="KIR20" s="8"/>
      <c r="KIS20" s="8"/>
      <c r="KIT20" s="8"/>
      <c r="KIU20" s="8"/>
      <c r="KIV20" s="8"/>
      <c r="KIW20" s="8"/>
      <c r="KIX20" s="8"/>
      <c r="KIY20" s="8"/>
      <c r="KIZ20" s="8"/>
      <c r="KJA20" s="8"/>
      <c r="KJB20" s="8"/>
      <c r="KJC20" s="8"/>
      <c r="KJD20" s="8"/>
      <c r="KJE20" s="8"/>
      <c r="KJF20" s="8"/>
      <c r="KJG20" s="8"/>
      <c r="KJH20" s="8"/>
      <c r="KJI20" s="8"/>
      <c r="KJJ20" s="8"/>
      <c r="KJK20" s="8"/>
      <c r="KJL20" s="8"/>
      <c r="KJM20" s="8"/>
      <c r="KJN20" s="8"/>
      <c r="KJO20" s="8"/>
      <c r="KJP20" s="8"/>
      <c r="KJQ20" s="8"/>
      <c r="KJR20" s="8"/>
      <c r="KJS20" s="8"/>
      <c r="KJT20" s="8"/>
      <c r="KJU20" s="8"/>
      <c r="KJV20" s="8"/>
      <c r="KJW20" s="8"/>
      <c r="KJX20" s="8"/>
      <c r="KJY20" s="8"/>
      <c r="KJZ20" s="8"/>
      <c r="KKA20" s="8"/>
      <c r="KKB20" s="8"/>
      <c r="KKC20" s="8"/>
      <c r="KKD20" s="8"/>
      <c r="KKE20" s="8"/>
      <c r="KKF20" s="8"/>
      <c r="KKG20" s="8"/>
      <c r="KKH20" s="8"/>
      <c r="KKI20" s="8"/>
      <c r="KKJ20" s="8"/>
      <c r="KKK20" s="8"/>
      <c r="KKL20" s="8"/>
      <c r="KKM20" s="8"/>
      <c r="KKN20" s="8"/>
      <c r="KKO20" s="8"/>
      <c r="KKP20" s="8"/>
      <c r="KKQ20" s="8"/>
      <c r="KKR20" s="8"/>
      <c r="KKS20" s="8"/>
      <c r="KKT20" s="8"/>
      <c r="KKU20" s="8"/>
      <c r="KKV20" s="8"/>
      <c r="KKW20" s="8"/>
      <c r="KKX20" s="8"/>
      <c r="KKY20" s="8"/>
      <c r="KKZ20" s="8"/>
      <c r="KLA20" s="8"/>
      <c r="KLB20" s="8"/>
      <c r="KLC20" s="8"/>
      <c r="KLD20" s="8"/>
      <c r="KLE20" s="8"/>
      <c r="KLF20" s="8"/>
      <c r="KLG20" s="8"/>
      <c r="KLH20" s="8"/>
      <c r="KLI20" s="8"/>
      <c r="KLJ20" s="8"/>
      <c r="KLK20" s="8"/>
      <c r="KLL20" s="8"/>
      <c r="KLM20" s="8"/>
      <c r="KLN20" s="8"/>
      <c r="KLO20" s="8"/>
      <c r="KLP20" s="8"/>
      <c r="KLQ20" s="8"/>
      <c r="KLR20" s="8"/>
      <c r="KLS20" s="8"/>
      <c r="KLT20" s="8"/>
      <c r="KLU20" s="8"/>
      <c r="KLV20" s="8"/>
      <c r="KLW20" s="8"/>
      <c r="KLX20" s="8"/>
      <c r="KLY20" s="8"/>
      <c r="KLZ20" s="8"/>
      <c r="KMA20" s="8"/>
      <c r="KMB20" s="8"/>
      <c r="KMC20" s="8"/>
      <c r="KMD20" s="8"/>
      <c r="KME20" s="8"/>
      <c r="KMF20" s="8"/>
      <c r="KMG20" s="8"/>
      <c r="KMH20" s="8"/>
      <c r="KMI20" s="8"/>
      <c r="KMJ20" s="8"/>
      <c r="KMK20" s="8"/>
      <c r="KML20" s="8"/>
      <c r="KMM20" s="8"/>
      <c r="KMN20" s="8"/>
      <c r="KMO20" s="8"/>
      <c r="KMP20" s="8"/>
      <c r="KMQ20" s="8"/>
      <c r="KMR20" s="8"/>
      <c r="KMS20" s="8"/>
      <c r="KMT20" s="8"/>
      <c r="KMU20" s="8"/>
      <c r="KMV20" s="8"/>
      <c r="KMW20" s="8"/>
      <c r="KMX20" s="8"/>
      <c r="KMY20" s="8"/>
      <c r="KMZ20" s="8"/>
      <c r="KNA20" s="8"/>
      <c r="KNB20" s="8"/>
      <c r="KNC20" s="8"/>
      <c r="KND20" s="8"/>
      <c r="KNE20" s="8"/>
      <c r="KNF20" s="8"/>
      <c r="KNG20" s="8"/>
      <c r="KNH20" s="8"/>
      <c r="KNI20" s="8"/>
      <c r="KNJ20" s="8"/>
      <c r="KNK20" s="8"/>
      <c r="KNL20" s="8"/>
      <c r="KNM20" s="8"/>
      <c r="KNN20" s="8"/>
      <c r="KNO20" s="8"/>
      <c r="KNP20" s="8"/>
      <c r="KNQ20" s="8"/>
      <c r="KNR20" s="8"/>
      <c r="KNS20" s="8"/>
      <c r="KNT20" s="8"/>
      <c r="KNU20" s="8"/>
      <c r="KNV20" s="8"/>
      <c r="KNW20" s="8"/>
      <c r="KNX20" s="8"/>
      <c r="KNY20" s="8"/>
      <c r="KNZ20" s="8"/>
      <c r="KOA20" s="8"/>
      <c r="KOB20" s="8"/>
      <c r="KOC20" s="8"/>
      <c r="KOD20" s="8"/>
      <c r="KOE20" s="8"/>
      <c r="KOF20" s="8"/>
      <c r="KOG20" s="8"/>
      <c r="KOH20" s="8"/>
      <c r="KOI20" s="8"/>
      <c r="KOJ20" s="8"/>
      <c r="KOK20" s="8"/>
      <c r="KOL20" s="8"/>
      <c r="KOM20" s="8"/>
      <c r="KON20" s="8"/>
      <c r="KOO20" s="8"/>
      <c r="KOP20" s="8"/>
      <c r="KOQ20" s="8"/>
      <c r="KOR20" s="8"/>
      <c r="KOS20" s="8"/>
      <c r="KOT20" s="8"/>
      <c r="KOU20" s="8"/>
      <c r="KOV20" s="8"/>
      <c r="KOW20" s="8"/>
      <c r="KOX20" s="8"/>
      <c r="KOY20" s="8"/>
      <c r="KOZ20" s="8"/>
      <c r="KPA20" s="8"/>
      <c r="KPB20" s="8"/>
      <c r="KPC20" s="8"/>
      <c r="KPD20" s="8"/>
      <c r="KPE20" s="8"/>
      <c r="KPF20" s="8"/>
      <c r="KPG20" s="8"/>
      <c r="KPH20" s="8"/>
      <c r="KPI20" s="8"/>
      <c r="KPJ20" s="8"/>
      <c r="KPK20" s="8"/>
      <c r="KPL20" s="8"/>
      <c r="KPM20" s="8"/>
      <c r="KPN20" s="8"/>
      <c r="KPO20" s="8"/>
      <c r="KPP20" s="8"/>
      <c r="KPQ20" s="8"/>
      <c r="KPR20" s="8"/>
      <c r="KPS20" s="8"/>
      <c r="KPT20" s="8"/>
      <c r="KPU20" s="8"/>
      <c r="KPV20" s="8"/>
      <c r="KPW20" s="8"/>
      <c r="KPX20" s="8"/>
      <c r="KPY20" s="8"/>
      <c r="KPZ20" s="8"/>
      <c r="KQA20" s="8"/>
      <c r="KQB20" s="8"/>
      <c r="KQC20" s="8"/>
      <c r="KQD20" s="8"/>
      <c r="KQE20" s="8"/>
      <c r="KQF20" s="8"/>
      <c r="KQG20" s="8"/>
      <c r="KQH20" s="8"/>
      <c r="KQI20" s="8"/>
      <c r="KQJ20" s="8"/>
      <c r="KQK20" s="8"/>
      <c r="KQL20" s="8"/>
      <c r="KQM20" s="8"/>
      <c r="KQN20" s="8"/>
      <c r="KQO20" s="8"/>
      <c r="KQP20" s="8"/>
      <c r="KQQ20" s="8"/>
      <c r="KQR20" s="8"/>
      <c r="KQS20" s="8"/>
      <c r="KQT20" s="8"/>
      <c r="KQU20" s="8"/>
      <c r="KQV20" s="8"/>
      <c r="KQW20" s="8"/>
      <c r="KQX20" s="8"/>
      <c r="KQY20" s="8"/>
      <c r="KQZ20" s="8"/>
      <c r="KRA20" s="8"/>
      <c r="KRB20" s="8"/>
      <c r="KRC20" s="8"/>
      <c r="KRD20" s="8"/>
      <c r="KRE20" s="8"/>
      <c r="KRF20" s="8"/>
      <c r="KRG20" s="8"/>
      <c r="KRH20" s="8"/>
      <c r="KRI20" s="8"/>
      <c r="KRJ20" s="8"/>
      <c r="KRK20" s="8"/>
      <c r="KRL20" s="8"/>
      <c r="KRM20" s="8"/>
      <c r="KRN20" s="8"/>
      <c r="KRO20" s="8"/>
      <c r="KRP20" s="8"/>
      <c r="KRQ20" s="8"/>
      <c r="KRR20" s="8"/>
      <c r="KRS20" s="8"/>
      <c r="KRT20" s="8"/>
      <c r="KRU20" s="8"/>
      <c r="KRV20" s="8"/>
      <c r="KRW20" s="8"/>
      <c r="KRX20" s="8"/>
      <c r="KRY20" s="8"/>
      <c r="KRZ20" s="8"/>
      <c r="KSA20" s="8"/>
      <c r="KSB20" s="8"/>
      <c r="KSC20" s="8"/>
      <c r="KSD20" s="8"/>
      <c r="KSE20" s="8"/>
      <c r="KSF20" s="8"/>
      <c r="KSG20" s="8"/>
      <c r="KSH20" s="8"/>
      <c r="KSI20" s="8"/>
      <c r="KSJ20" s="8"/>
      <c r="KSK20" s="8"/>
      <c r="KSL20" s="8"/>
      <c r="KSM20" s="8"/>
      <c r="KSN20" s="8"/>
      <c r="KSO20" s="8"/>
      <c r="KSP20" s="8"/>
      <c r="KSQ20" s="8"/>
      <c r="KSR20" s="8"/>
      <c r="KSS20" s="8"/>
      <c r="KST20" s="8"/>
      <c r="KSU20" s="8"/>
      <c r="KSV20" s="8"/>
      <c r="KSW20" s="8"/>
      <c r="KSX20" s="8"/>
      <c r="KSY20" s="8"/>
      <c r="KSZ20" s="8"/>
      <c r="KTA20" s="8"/>
      <c r="KTB20" s="8"/>
      <c r="KTC20" s="8"/>
      <c r="KTD20" s="8"/>
      <c r="KTE20" s="8"/>
      <c r="KTF20" s="8"/>
      <c r="KTG20" s="8"/>
      <c r="KTH20" s="8"/>
      <c r="KTI20" s="8"/>
      <c r="KTJ20" s="8"/>
      <c r="KTK20" s="8"/>
      <c r="KTL20" s="8"/>
      <c r="KTM20" s="8"/>
      <c r="KTN20" s="8"/>
      <c r="KTO20" s="8"/>
      <c r="KTP20" s="8"/>
      <c r="KTQ20" s="8"/>
      <c r="KTR20" s="8"/>
      <c r="KTS20" s="8"/>
      <c r="KTT20" s="8"/>
      <c r="KTU20" s="8"/>
      <c r="KTV20" s="8"/>
      <c r="KTW20" s="8"/>
      <c r="KTX20" s="8"/>
      <c r="KTY20" s="8"/>
      <c r="KTZ20" s="8"/>
      <c r="KUA20" s="8"/>
      <c r="KUB20" s="8"/>
      <c r="KUC20" s="8"/>
      <c r="KUD20" s="8"/>
      <c r="KUE20" s="8"/>
      <c r="KUF20" s="8"/>
      <c r="KUG20" s="8"/>
      <c r="KUH20" s="8"/>
      <c r="KUI20" s="8"/>
      <c r="KUJ20" s="8"/>
      <c r="KUK20" s="8"/>
      <c r="KUL20" s="8"/>
      <c r="KUM20" s="8"/>
      <c r="KUN20" s="8"/>
      <c r="KUO20" s="8"/>
      <c r="KUP20" s="8"/>
      <c r="KUQ20" s="8"/>
      <c r="KUR20" s="8"/>
      <c r="KUS20" s="8"/>
      <c r="KUT20" s="8"/>
      <c r="KUU20" s="8"/>
      <c r="KUV20" s="8"/>
      <c r="KUW20" s="8"/>
      <c r="KUX20" s="8"/>
      <c r="KUY20" s="8"/>
      <c r="KUZ20" s="8"/>
      <c r="KVA20" s="8"/>
      <c r="KVB20" s="8"/>
      <c r="KVC20" s="8"/>
      <c r="KVD20" s="8"/>
      <c r="KVE20" s="8"/>
      <c r="KVF20" s="8"/>
      <c r="KVG20" s="8"/>
      <c r="KVH20" s="8"/>
      <c r="KVI20" s="8"/>
      <c r="KVJ20" s="8"/>
      <c r="KVK20" s="8"/>
      <c r="KVL20" s="8"/>
      <c r="KVM20" s="8"/>
      <c r="KVN20" s="8"/>
      <c r="KVO20" s="8"/>
      <c r="KVP20" s="8"/>
      <c r="KVQ20" s="8"/>
      <c r="KVR20" s="8"/>
      <c r="KVS20" s="8"/>
      <c r="KVT20" s="8"/>
      <c r="KVU20" s="8"/>
      <c r="KVV20" s="8"/>
      <c r="KVW20" s="8"/>
      <c r="KVX20" s="8"/>
      <c r="KVY20" s="8"/>
      <c r="KVZ20" s="8"/>
      <c r="KWA20" s="8"/>
      <c r="KWB20" s="8"/>
      <c r="KWC20" s="8"/>
      <c r="KWD20" s="8"/>
      <c r="KWE20" s="8"/>
      <c r="KWF20" s="8"/>
      <c r="KWG20" s="8"/>
      <c r="KWH20" s="8"/>
      <c r="KWI20" s="8"/>
      <c r="KWJ20" s="8"/>
      <c r="KWK20" s="8"/>
      <c r="KWL20" s="8"/>
      <c r="KWM20" s="8"/>
      <c r="KWN20" s="8"/>
      <c r="KWO20" s="8"/>
      <c r="KWP20" s="8"/>
      <c r="KWQ20" s="8"/>
      <c r="KWR20" s="8"/>
      <c r="KWS20" s="8"/>
      <c r="KWT20" s="8"/>
      <c r="KWU20" s="8"/>
      <c r="KWV20" s="8"/>
      <c r="KWW20" s="8"/>
      <c r="KWX20" s="8"/>
      <c r="KWY20" s="8"/>
      <c r="KWZ20" s="8"/>
      <c r="KXA20" s="8"/>
      <c r="KXB20" s="8"/>
      <c r="KXC20" s="8"/>
      <c r="KXD20" s="8"/>
      <c r="KXE20" s="8"/>
      <c r="KXF20" s="8"/>
      <c r="KXG20" s="8"/>
      <c r="KXH20" s="8"/>
      <c r="KXI20" s="8"/>
      <c r="KXJ20" s="8"/>
      <c r="KXK20" s="8"/>
      <c r="KXL20" s="8"/>
      <c r="KXM20" s="8"/>
      <c r="KXN20" s="8"/>
      <c r="KXO20" s="8"/>
      <c r="KXP20" s="8"/>
      <c r="KXQ20" s="8"/>
      <c r="KXR20" s="8"/>
      <c r="KXS20" s="8"/>
      <c r="KXT20" s="8"/>
      <c r="KXU20" s="8"/>
      <c r="KXV20" s="8"/>
      <c r="KXW20" s="8"/>
      <c r="KXX20" s="8"/>
      <c r="KXY20" s="8"/>
      <c r="KXZ20" s="8"/>
      <c r="KYA20" s="8"/>
      <c r="KYB20" s="8"/>
      <c r="KYC20" s="8"/>
      <c r="KYD20" s="8"/>
      <c r="KYE20" s="8"/>
      <c r="KYF20" s="8"/>
      <c r="KYG20" s="8"/>
      <c r="KYH20" s="8"/>
      <c r="KYI20" s="8"/>
      <c r="KYJ20" s="8"/>
      <c r="KYK20" s="8"/>
      <c r="KYL20" s="8"/>
      <c r="KYM20" s="8"/>
      <c r="KYN20" s="8"/>
      <c r="KYO20" s="8"/>
      <c r="KYP20" s="8"/>
      <c r="KYQ20" s="8"/>
      <c r="KYR20" s="8"/>
      <c r="KYS20" s="8"/>
      <c r="KYT20" s="8"/>
      <c r="KYU20" s="8"/>
      <c r="KYV20" s="8"/>
      <c r="KYW20" s="8"/>
      <c r="KYX20" s="8"/>
      <c r="KYY20" s="8"/>
      <c r="KYZ20" s="8"/>
      <c r="KZA20" s="8"/>
      <c r="KZB20" s="8"/>
      <c r="KZC20" s="8"/>
      <c r="KZD20" s="8"/>
      <c r="KZE20" s="8"/>
      <c r="KZF20" s="8"/>
      <c r="KZG20" s="8"/>
      <c r="KZH20" s="8"/>
      <c r="KZI20" s="8"/>
      <c r="KZJ20" s="8"/>
      <c r="KZK20" s="8"/>
      <c r="KZL20" s="8"/>
      <c r="KZM20" s="8"/>
      <c r="KZN20" s="8"/>
      <c r="KZO20" s="8"/>
      <c r="KZP20" s="8"/>
      <c r="KZQ20" s="8"/>
      <c r="KZR20" s="8"/>
      <c r="KZS20" s="8"/>
      <c r="KZT20" s="8"/>
      <c r="KZU20" s="8"/>
      <c r="KZV20" s="8"/>
      <c r="KZW20" s="8"/>
      <c r="KZX20" s="8"/>
      <c r="KZY20" s="8"/>
      <c r="KZZ20" s="8"/>
      <c r="LAA20" s="8"/>
      <c r="LAB20" s="8"/>
      <c r="LAC20" s="8"/>
      <c r="LAD20" s="8"/>
      <c r="LAE20" s="8"/>
      <c r="LAF20" s="8"/>
      <c r="LAG20" s="8"/>
      <c r="LAH20" s="8"/>
      <c r="LAI20" s="8"/>
      <c r="LAJ20" s="8"/>
      <c r="LAK20" s="8"/>
      <c r="LAL20" s="8"/>
      <c r="LAM20" s="8"/>
      <c r="LAN20" s="8"/>
      <c r="LAO20" s="8"/>
      <c r="LAP20" s="8"/>
      <c r="LAQ20" s="8"/>
      <c r="LAR20" s="8"/>
      <c r="LAS20" s="8"/>
      <c r="LAT20" s="8"/>
      <c r="LAU20" s="8"/>
      <c r="LAV20" s="8"/>
      <c r="LAW20" s="8"/>
      <c r="LAX20" s="8"/>
      <c r="LAY20" s="8"/>
      <c r="LAZ20" s="8"/>
      <c r="LBA20" s="8"/>
      <c r="LBB20" s="8"/>
      <c r="LBC20" s="8"/>
      <c r="LBD20" s="8"/>
      <c r="LBE20" s="8"/>
      <c r="LBF20" s="8"/>
      <c r="LBG20" s="8"/>
      <c r="LBH20" s="8"/>
      <c r="LBI20" s="8"/>
      <c r="LBJ20" s="8"/>
      <c r="LBK20" s="8"/>
      <c r="LBL20" s="8"/>
      <c r="LBM20" s="8"/>
      <c r="LBN20" s="8"/>
      <c r="LBO20" s="8"/>
      <c r="LBP20" s="8"/>
      <c r="LBQ20" s="8"/>
      <c r="LBR20" s="8"/>
      <c r="LBS20" s="8"/>
      <c r="LBT20" s="8"/>
      <c r="LBU20" s="8"/>
      <c r="LBV20" s="8"/>
      <c r="LBW20" s="8"/>
      <c r="LBX20" s="8"/>
      <c r="LBY20" s="8"/>
      <c r="LBZ20" s="8"/>
      <c r="LCA20" s="8"/>
      <c r="LCB20" s="8"/>
      <c r="LCC20" s="8"/>
      <c r="LCD20" s="8"/>
      <c r="LCE20" s="8"/>
      <c r="LCF20" s="8"/>
      <c r="LCG20" s="8"/>
      <c r="LCH20" s="8"/>
      <c r="LCI20" s="8"/>
      <c r="LCJ20" s="8"/>
      <c r="LCK20" s="8"/>
      <c r="LCL20" s="8"/>
      <c r="LCM20" s="8"/>
      <c r="LCN20" s="8"/>
      <c r="LCO20" s="8"/>
      <c r="LCP20" s="8"/>
      <c r="LCQ20" s="8"/>
      <c r="LCR20" s="8"/>
      <c r="LCS20" s="8"/>
      <c r="LCT20" s="8"/>
      <c r="LCU20" s="8"/>
      <c r="LCV20" s="8"/>
      <c r="LCW20" s="8"/>
      <c r="LCX20" s="8"/>
      <c r="LCY20" s="8"/>
      <c r="LCZ20" s="8"/>
      <c r="LDA20" s="8"/>
      <c r="LDB20" s="8"/>
      <c r="LDC20" s="8"/>
      <c r="LDD20" s="8"/>
      <c r="LDE20" s="8"/>
      <c r="LDF20" s="8"/>
      <c r="LDG20" s="8"/>
      <c r="LDH20" s="8"/>
      <c r="LDI20" s="8"/>
      <c r="LDJ20" s="8"/>
      <c r="LDK20" s="8"/>
      <c r="LDL20" s="8"/>
      <c r="LDM20" s="8"/>
      <c r="LDN20" s="8"/>
      <c r="LDO20" s="8"/>
      <c r="LDP20" s="8"/>
      <c r="LDQ20" s="8"/>
      <c r="LDR20" s="8"/>
      <c r="LDS20" s="8"/>
      <c r="LDT20" s="8"/>
      <c r="LDU20" s="8"/>
      <c r="LDV20" s="8"/>
      <c r="LDW20" s="8"/>
      <c r="LDX20" s="8"/>
      <c r="LDY20" s="8"/>
      <c r="LDZ20" s="8"/>
      <c r="LEA20" s="8"/>
      <c r="LEB20" s="8"/>
      <c r="LEC20" s="8"/>
      <c r="LED20" s="8"/>
      <c r="LEE20" s="8"/>
      <c r="LEF20" s="8"/>
      <c r="LEG20" s="8"/>
      <c r="LEH20" s="8"/>
      <c r="LEI20" s="8"/>
      <c r="LEJ20" s="8"/>
      <c r="LEK20" s="8"/>
      <c r="LEL20" s="8"/>
      <c r="LEM20" s="8"/>
      <c r="LEN20" s="8"/>
      <c r="LEO20" s="8"/>
      <c r="LEP20" s="8"/>
      <c r="LEQ20" s="8"/>
      <c r="LER20" s="8"/>
      <c r="LES20" s="8"/>
      <c r="LET20" s="8"/>
      <c r="LEU20" s="8"/>
      <c r="LEV20" s="8"/>
      <c r="LEW20" s="8"/>
      <c r="LEX20" s="8"/>
      <c r="LEY20" s="8"/>
      <c r="LEZ20" s="8"/>
      <c r="LFA20" s="8"/>
      <c r="LFB20" s="8"/>
      <c r="LFC20" s="8"/>
      <c r="LFD20" s="8"/>
      <c r="LFE20" s="8"/>
      <c r="LFF20" s="8"/>
      <c r="LFG20" s="8"/>
      <c r="LFH20" s="8"/>
      <c r="LFI20" s="8"/>
      <c r="LFJ20" s="8"/>
      <c r="LFK20" s="8"/>
      <c r="LFL20" s="8"/>
      <c r="LFM20" s="8"/>
      <c r="LFN20" s="8"/>
      <c r="LFO20" s="8"/>
      <c r="LFP20" s="8"/>
      <c r="LFQ20" s="8"/>
      <c r="LFR20" s="8"/>
      <c r="LFS20" s="8"/>
      <c r="LFT20" s="8"/>
      <c r="LFU20" s="8"/>
      <c r="LFV20" s="8"/>
      <c r="LFW20" s="8"/>
      <c r="LFX20" s="8"/>
      <c r="LFY20" s="8"/>
      <c r="LFZ20" s="8"/>
      <c r="LGA20" s="8"/>
      <c r="LGB20" s="8"/>
      <c r="LGC20" s="8"/>
      <c r="LGD20" s="8"/>
      <c r="LGE20" s="8"/>
      <c r="LGF20" s="8"/>
      <c r="LGG20" s="8"/>
      <c r="LGH20" s="8"/>
      <c r="LGI20" s="8"/>
      <c r="LGJ20" s="8"/>
      <c r="LGK20" s="8"/>
      <c r="LGL20" s="8"/>
      <c r="LGM20" s="8"/>
      <c r="LGN20" s="8"/>
      <c r="LGO20" s="8"/>
      <c r="LGP20" s="8"/>
      <c r="LGQ20" s="8"/>
      <c r="LGR20" s="8"/>
      <c r="LGS20" s="8"/>
      <c r="LGT20" s="8"/>
      <c r="LGU20" s="8"/>
      <c r="LGV20" s="8"/>
      <c r="LGW20" s="8"/>
      <c r="LGX20" s="8"/>
      <c r="LGY20" s="8"/>
      <c r="LGZ20" s="8"/>
      <c r="LHA20" s="8"/>
      <c r="LHB20" s="8"/>
      <c r="LHC20" s="8"/>
      <c r="LHD20" s="8"/>
      <c r="LHE20" s="8"/>
      <c r="LHF20" s="8"/>
      <c r="LHG20" s="8"/>
      <c r="LHH20" s="8"/>
      <c r="LHI20" s="8"/>
      <c r="LHJ20" s="8"/>
      <c r="LHK20" s="8"/>
      <c r="LHL20" s="8"/>
      <c r="LHM20" s="8"/>
      <c r="LHN20" s="8"/>
      <c r="LHO20" s="8"/>
      <c r="LHP20" s="8"/>
      <c r="LHQ20" s="8"/>
      <c r="LHR20" s="8"/>
      <c r="LHS20" s="8"/>
      <c r="LHT20" s="8"/>
      <c r="LHU20" s="8"/>
      <c r="LHV20" s="8"/>
      <c r="LHW20" s="8"/>
      <c r="LHX20" s="8"/>
      <c r="LHY20" s="8"/>
      <c r="LHZ20" s="8"/>
      <c r="LIA20" s="8"/>
      <c r="LIB20" s="8"/>
      <c r="LIC20" s="8"/>
      <c r="LID20" s="8"/>
      <c r="LIE20" s="8"/>
      <c r="LIF20" s="8"/>
      <c r="LIG20" s="8"/>
      <c r="LIH20" s="8"/>
      <c r="LII20" s="8"/>
      <c r="LIJ20" s="8"/>
      <c r="LIK20" s="8"/>
      <c r="LIL20" s="8"/>
      <c r="LIM20" s="8"/>
      <c r="LIN20" s="8"/>
      <c r="LIO20" s="8"/>
      <c r="LIP20" s="8"/>
      <c r="LIQ20" s="8"/>
      <c r="LIR20" s="8"/>
      <c r="LIS20" s="8"/>
      <c r="LIT20" s="8"/>
      <c r="LIU20" s="8"/>
      <c r="LIV20" s="8"/>
      <c r="LIW20" s="8"/>
      <c r="LIX20" s="8"/>
      <c r="LIY20" s="8"/>
      <c r="LIZ20" s="8"/>
      <c r="LJA20" s="8"/>
      <c r="LJB20" s="8"/>
      <c r="LJC20" s="8"/>
      <c r="LJD20" s="8"/>
      <c r="LJE20" s="8"/>
      <c r="LJF20" s="8"/>
      <c r="LJG20" s="8"/>
      <c r="LJH20" s="8"/>
      <c r="LJI20" s="8"/>
      <c r="LJJ20" s="8"/>
      <c r="LJK20" s="8"/>
      <c r="LJL20" s="8"/>
      <c r="LJM20" s="8"/>
      <c r="LJN20" s="8"/>
      <c r="LJO20" s="8"/>
      <c r="LJP20" s="8"/>
      <c r="LJQ20" s="8"/>
      <c r="LJR20" s="8"/>
      <c r="LJS20" s="8"/>
      <c r="LJT20" s="8"/>
      <c r="LJU20" s="8"/>
      <c r="LJV20" s="8"/>
      <c r="LJW20" s="8"/>
      <c r="LJX20" s="8"/>
      <c r="LJY20" s="8"/>
      <c r="LJZ20" s="8"/>
      <c r="LKA20" s="8"/>
      <c r="LKB20" s="8"/>
      <c r="LKC20" s="8"/>
      <c r="LKD20" s="8"/>
      <c r="LKE20" s="8"/>
      <c r="LKF20" s="8"/>
      <c r="LKG20" s="8"/>
      <c r="LKH20" s="8"/>
      <c r="LKI20" s="8"/>
      <c r="LKJ20" s="8"/>
      <c r="LKK20" s="8"/>
      <c r="LKL20" s="8"/>
      <c r="LKM20" s="8"/>
      <c r="LKN20" s="8"/>
      <c r="LKO20" s="8"/>
      <c r="LKP20" s="8"/>
      <c r="LKQ20" s="8"/>
      <c r="LKR20" s="8"/>
      <c r="LKS20" s="8"/>
      <c r="LKT20" s="8"/>
      <c r="LKU20" s="8"/>
      <c r="LKV20" s="8"/>
      <c r="LKW20" s="8"/>
      <c r="LKX20" s="8"/>
      <c r="LKY20" s="8"/>
      <c r="LKZ20" s="8"/>
      <c r="LLA20" s="8"/>
      <c r="LLB20" s="8"/>
      <c r="LLC20" s="8"/>
      <c r="LLD20" s="8"/>
      <c r="LLE20" s="8"/>
      <c r="LLF20" s="8"/>
      <c r="LLG20" s="8"/>
      <c r="LLH20" s="8"/>
      <c r="LLI20" s="8"/>
      <c r="LLJ20" s="8"/>
      <c r="LLK20" s="8"/>
      <c r="LLL20" s="8"/>
      <c r="LLM20" s="8"/>
      <c r="LLN20" s="8"/>
      <c r="LLO20" s="8"/>
      <c r="LLP20" s="8"/>
      <c r="LLQ20" s="8"/>
      <c r="LLR20" s="8"/>
      <c r="LLS20" s="8"/>
      <c r="LLT20" s="8"/>
      <c r="LLU20" s="8"/>
      <c r="LLV20" s="8"/>
      <c r="LLW20" s="8"/>
      <c r="LLX20" s="8"/>
      <c r="LLY20" s="8"/>
      <c r="LLZ20" s="8"/>
      <c r="LMA20" s="8"/>
      <c r="LMB20" s="8"/>
      <c r="LMC20" s="8"/>
      <c r="LMD20" s="8"/>
      <c r="LME20" s="8"/>
      <c r="LMF20" s="8"/>
      <c r="LMG20" s="8"/>
      <c r="LMH20" s="8"/>
      <c r="LMI20" s="8"/>
      <c r="LMJ20" s="8"/>
      <c r="LMK20" s="8"/>
      <c r="LML20" s="8"/>
      <c r="LMM20" s="8"/>
      <c r="LMN20" s="8"/>
      <c r="LMO20" s="8"/>
      <c r="LMP20" s="8"/>
      <c r="LMQ20" s="8"/>
      <c r="LMR20" s="8"/>
      <c r="LMS20" s="8"/>
      <c r="LMT20" s="8"/>
      <c r="LMU20" s="8"/>
      <c r="LMV20" s="8"/>
      <c r="LMW20" s="8"/>
      <c r="LMX20" s="8"/>
      <c r="LMY20" s="8"/>
      <c r="LMZ20" s="8"/>
      <c r="LNA20" s="8"/>
      <c r="LNB20" s="8"/>
      <c r="LNC20" s="8"/>
      <c r="LND20" s="8"/>
      <c r="LNE20" s="8"/>
      <c r="LNF20" s="8"/>
      <c r="LNG20" s="8"/>
      <c r="LNH20" s="8"/>
      <c r="LNI20" s="8"/>
      <c r="LNJ20" s="8"/>
      <c r="LNK20" s="8"/>
      <c r="LNL20" s="8"/>
      <c r="LNM20" s="8"/>
      <c r="LNN20" s="8"/>
      <c r="LNO20" s="8"/>
      <c r="LNP20" s="8"/>
      <c r="LNQ20" s="8"/>
      <c r="LNR20" s="8"/>
      <c r="LNS20" s="8"/>
      <c r="LNT20" s="8"/>
      <c r="LNU20" s="8"/>
      <c r="LNV20" s="8"/>
      <c r="LNW20" s="8"/>
      <c r="LNX20" s="8"/>
      <c r="LNY20" s="8"/>
      <c r="LNZ20" s="8"/>
      <c r="LOA20" s="8"/>
      <c r="LOB20" s="8"/>
      <c r="LOC20" s="8"/>
      <c r="LOD20" s="8"/>
      <c r="LOE20" s="8"/>
      <c r="LOF20" s="8"/>
      <c r="LOG20" s="8"/>
      <c r="LOH20" s="8"/>
      <c r="LOI20" s="8"/>
      <c r="LOJ20" s="8"/>
      <c r="LOK20" s="8"/>
      <c r="LOL20" s="8"/>
      <c r="LOM20" s="8"/>
      <c r="LON20" s="8"/>
      <c r="LOO20" s="8"/>
      <c r="LOP20" s="8"/>
      <c r="LOQ20" s="8"/>
      <c r="LOR20" s="8"/>
      <c r="LOS20" s="8"/>
      <c r="LOT20" s="8"/>
      <c r="LOU20" s="8"/>
      <c r="LOV20" s="8"/>
      <c r="LOW20" s="8"/>
      <c r="LOX20" s="8"/>
      <c r="LOY20" s="8"/>
      <c r="LOZ20" s="8"/>
      <c r="LPA20" s="8"/>
      <c r="LPB20" s="8"/>
      <c r="LPC20" s="8"/>
      <c r="LPD20" s="8"/>
      <c r="LPE20" s="8"/>
      <c r="LPF20" s="8"/>
      <c r="LPG20" s="8"/>
      <c r="LPH20" s="8"/>
      <c r="LPI20" s="8"/>
      <c r="LPJ20" s="8"/>
      <c r="LPK20" s="8"/>
      <c r="LPL20" s="8"/>
      <c r="LPM20" s="8"/>
      <c r="LPN20" s="8"/>
      <c r="LPO20" s="8"/>
      <c r="LPP20" s="8"/>
      <c r="LPQ20" s="8"/>
      <c r="LPR20" s="8"/>
      <c r="LPS20" s="8"/>
      <c r="LPT20" s="8"/>
      <c r="LPU20" s="8"/>
      <c r="LPV20" s="8"/>
      <c r="LPW20" s="8"/>
      <c r="LPX20" s="8"/>
      <c r="LPY20" s="8"/>
      <c r="LPZ20" s="8"/>
      <c r="LQA20" s="8"/>
      <c r="LQB20" s="8"/>
      <c r="LQC20" s="8"/>
      <c r="LQD20" s="8"/>
      <c r="LQE20" s="8"/>
      <c r="LQF20" s="8"/>
      <c r="LQG20" s="8"/>
      <c r="LQH20" s="8"/>
      <c r="LQI20" s="8"/>
      <c r="LQJ20" s="8"/>
      <c r="LQK20" s="8"/>
      <c r="LQL20" s="8"/>
      <c r="LQM20" s="8"/>
      <c r="LQN20" s="8"/>
      <c r="LQO20" s="8"/>
      <c r="LQP20" s="8"/>
      <c r="LQQ20" s="8"/>
      <c r="LQR20" s="8"/>
      <c r="LQS20" s="8"/>
      <c r="LQT20" s="8"/>
      <c r="LQU20" s="8"/>
      <c r="LQV20" s="8"/>
      <c r="LQW20" s="8"/>
      <c r="LQX20" s="8"/>
      <c r="LQY20" s="8"/>
      <c r="LQZ20" s="8"/>
      <c r="LRA20" s="8"/>
      <c r="LRB20" s="8"/>
      <c r="LRC20" s="8"/>
      <c r="LRD20" s="8"/>
      <c r="LRE20" s="8"/>
      <c r="LRF20" s="8"/>
      <c r="LRG20" s="8"/>
      <c r="LRH20" s="8"/>
      <c r="LRI20" s="8"/>
      <c r="LRJ20" s="8"/>
      <c r="LRK20" s="8"/>
      <c r="LRL20" s="8"/>
      <c r="LRM20" s="8"/>
      <c r="LRN20" s="8"/>
      <c r="LRO20" s="8"/>
      <c r="LRP20" s="8"/>
      <c r="LRQ20" s="8"/>
      <c r="LRR20" s="8"/>
      <c r="LRS20" s="8"/>
      <c r="LRT20" s="8"/>
      <c r="LRU20" s="8"/>
      <c r="LRV20" s="8"/>
      <c r="LRW20" s="8"/>
      <c r="LRX20" s="8"/>
      <c r="LRY20" s="8"/>
      <c r="LRZ20" s="8"/>
      <c r="LSA20" s="8"/>
      <c r="LSB20" s="8"/>
      <c r="LSC20" s="8"/>
      <c r="LSD20" s="8"/>
      <c r="LSE20" s="8"/>
      <c r="LSF20" s="8"/>
      <c r="LSG20" s="8"/>
      <c r="LSH20" s="8"/>
      <c r="LSI20" s="8"/>
      <c r="LSJ20" s="8"/>
      <c r="LSK20" s="8"/>
      <c r="LSL20" s="8"/>
      <c r="LSM20" s="8"/>
      <c r="LSN20" s="8"/>
      <c r="LSO20" s="8"/>
      <c r="LSP20" s="8"/>
      <c r="LSQ20" s="8"/>
      <c r="LSR20" s="8"/>
      <c r="LSS20" s="8"/>
      <c r="LST20" s="8"/>
      <c r="LSU20" s="8"/>
      <c r="LSV20" s="8"/>
      <c r="LSW20" s="8"/>
      <c r="LSX20" s="8"/>
      <c r="LSY20" s="8"/>
      <c r="LSZ20" s="8"/>
      <c r="LTA20" s="8"/>
      <c r="LTB20" s="8"/>
      <c r="LTC20" s="8"/>
      <c r="LTD20" s="8"/>
      <c r="LTE20" s="8"/>
      <c r="LTF20" s="8"/>
      <c r="LTG20" s="8"/>
      <c r="LTH20" s="8"/>
      <c r="LTI20" s="8"/>
      <c r="LTJ20" s="8"/>
      <c r="LTK20" s="8"/>
      <c r="LTL20" s="8"/>
      <c r="LTM20" s="8"/>
      <c r="LTN20" s="8"/>
      <c r="LTO20" s="8"/>
      <c r="LTP20" s="8"/>
      <c r="LTQ20" s="8"/>
      <c r="LTR20" s="8"/>
      <c r="LTS20" s="8"/>
      <c r="LTT20" s="8"/>
      <c r="LTU20" s="8"/>
      <c r="LTV20" s="8"/>
      <c r="LTW20" s="8"/>
      <c r="LTX20" s="8"/>
      <c r="LTY20" s="8"/>
      <c r="LTZ20" s="8"/>
      <c r="LUA20" s="8"/>
      <c r="LUB20" s="8"/>
      <c r="LUC20" s="8"/>
      <c r="LUD20" s="8"/>
      <c r="LUE20" s="8"/>
      <c r="LUF20" s="8"/>
      <c r="LUG20" s="8"/>
      <c r="LUH20" s="8"/>
      <c r="LUI20" s="8"/>
      <c r="LUJ20" s="8"/>
      <c r="LUK20" s="8"/>
      <c r="LUL20" s="8"/>
      <c r="LUM20" s="8"/>
      <c r="LUN20" s="8"/>
      <c r="LUO20" s="8"/>
      <c r="LUP20" s="8"/>
      <c r="LUQ20" s="8"/>
      <c r="LUR20" s="8"/>
      <c r="LUS20" s="8"/>
      <c r="LUT20" s="8"/>
      <c r="LUU20" s="8"/>
      <c r="LUV20" s="8"/>
      <c r="LUW20" s="8"/>
      <c r="LUX20" s="8"/>
      <c r="LUY20" s="8"/>
      <c r="LUZ20" s="8"/>
      <c r="LVA20" s="8"/>
      <c r="LVB20" s="8"/>
      <c r="LVC20" s="8"/>
      <c r="LVD20" s="8"/>
      <c r="LVE20" s="8"/>
      <c r="LVF20" s="8"/>
      <c r="LVG20" s="8"/>
      <c r="LVH20" s="8"/>
      <c r="LVI20" s="8"/>
      <c r="LVJ20" s="8"/>
      <c r="LVK20" s="8"/>
      <c r="LVL20" s="8"/>
      <c r="LVM20" s="8"/>
      <c r="LVN20" s="8"/>
      <c r="LVO20" s="8"/>
      <c r="LVP20" s="8"/>
      <c r="LVQ20" s="8"/>
      <c r="LVR20" s="8"/>
      <c r="LVS20" s="8"/>
      <c r="LVT20" s="8"/>
      <c r="LVU20" s="8"/>
      <c r="LVV20" s="8"/>
      <c r="LVW20" s="8"/>
      <c r="LVX20" s="8"/>
      <c r="LVY20" s="8"/>
      <c r="LVZ20" s="8"/>
      <c r="LWA20" s="8"/>
      <c r="LWB20" s="8"/>
      <c r="LWC20" s="8"/>
      <c r="LWD20" s="8"/>
      <c r="LWE20" s="8"/>
      <c r="LWF20" s="8"/>
      <c r="LWG20" s="8"/>
      <c r="LWH20" s="8"/>
      <c r="LWI20" s="8"/>
      <c r="LWJ20" s="8"/>
      <c r="LWK20" s="8"/>
      <c r="LWL20" s="8"/>
      <c r="LWM20" s="8"/>
      <c r="LWN20" s="8"/>
      <c r="LWO20" s="8"/>
      <c r="LWP20" s="8"/>
      <c r="LWQ20" s="8"/>
      <c r="LWR20" s="8"/>
      <c r="LWS20" s="8"/>
      <c r="LWT20" s="8"/>
      <c r="LWU20" s="8"/>
      <c r="LWV20" s="8"/>
      <c r="LWW20" s="8"/>
      <c r="LWX20" s="8"/>
      <c r="LWY20" s="8"/>
      <c r="LWZ20" s="8"/>
      <c r="LXA20" s="8"/>
      <c r="LXB20" s="8"/>
      <c r="LXC20" s="8"/>
      <c r="LXD20" s="8"/>
      <c r="LXE20" s="8"/>
      <c r="LXF20" s="8"/>
      <c r="LXG20" s="8"/>
      <c r="LXH20" s="8"/>
      <c r="LXI20" s="8"/>
      <c r="LXJ20" s="8"/>
      <c r="LXK20" s="8"/>
      <c r="LXL20" s="8"/>
      <c r="LXM20" s="8"/>
      <c r="LXN20" s="8"/>
      <c r="LXO20" s="8"/>
      <c r="LXP20" s="8"/>
      <c r="LXQ20" s="8"/>
      <c r="LXR20" s="8"/>
      <c r="LXS20" s="8"/>
      <c r="LXT20" s="8"/>
      <c r="LXU20" s="8"/>
      <c r="LXV20" s="8"/>
      <c r="LXW20" s="8"/>
      <c r="LXX20" s="8"/>
      <c r="LXY20" s="8"/>
      <c r="LXZ20" s="8"/>
      <c r="LYA20" s="8"/>
      <c r="LYB20" s="8"/>
      <c r="LYC20" s="8"/>
      <c r="LYD20" s="8"/>
      <c r="LYE20" s="8"/>
      <c r="LYF20" s="8"/>
      <c r="LYG20" s="8"/>
      <c r="LYH20" s="8"/>
      <c r="LYI20" s="8"/>
      <c r="LYJ20" s="8"/>
      <c r="LYK20" s="8"/>
      <c r="LYL20" s="8"/>
      <c r="LYM20" s="8"/>
      <c r="LYN20" s="8"/>
      <c r="LYO20" s="8"/>
      <c r="LYP20" s="8"/>
      <c r="LYQ20" s="8"/>
      <c r="LYR20" s="8"/>
      <c r="LYS20" s="8"/>
      <c r="LYT20" s="8"/>
      <c r="LYU20" s="8"/>
      <c r="LYV20" s="8"/>
      <c r="LYW20" s="8"/>
      <c r="LYX20" s="8"/>
      <c r="LYY20" s="8"/>
      <c r="LYZ20" s="8"/>
      <c r="LZA20" s="8"/>
      <c r="LZB20" s="8"/>
      <c r="LZC20" s="8"/>
      <c r="LZD20" s="8"/>
      <c r="LZE20" s="8"/>
      <c r="LZF20" s="8"/>
      <c r="LZG20" s="8"/>
      <c r="LZH20" s="8"/>
      <c r="LZI20" s="8"/>
      <c r="LZJ20" s="8"/>
      <c r="LZK20" s="8"/>
      <c r="LZL20" s="8"/>
      <c r="LZM20" s="8"/>
      <c r="LZN20" s="8"/>
      <c r="LZO20" s="8"/>
      <c r="LZP20" s="8"/>
      <c r="LZQ20" s="8"/>
      <c r="LZR20" s="8"/>
      <c r="LZS20" s="8"/>
      <c r="LZT20" s="8"/>
      <c r="LZU20" s="8"/>
      <c r="LZV20" s="8"/>
      <c r="LZW20" s="8"/>
      <c r="LZX20" s="8"/>
      <c r="LZY20" s="8"/>
      <c r="LZZ20" s="8"/>
      <c r="MAA20" s="8"/>
      <c r="MAB20" s="8"/>
      <c r="MAC20" s="8"/>
      <c r="MAD20" s="8"/>
      <c r="MAE20" s="8"/>
      <c r="MAF20" s="8"/>
      <c r="MAG20" s="8"/>
      <c r="MAH20" s="8"/>
      <c r="MAI20" s="8"/>
      <c r="MAJ20" s="8"/>
      <c r="MAK20" s="8"/>
      <c r="MAL20" s="8"/>
      <c r="MAM20" s="8"/>
      <c r="MAN20" s="8"/>
      <c r="MAO20" s="8"/>
      <c r="MAP20" s="8"/>
      <c r="MAQ20" s="8"/>
      <c r="MAR20" s="8"/>
      <c r="MAS20" s="8"/>
      <c r="MAT20" s="8"/>
      <c r="MAU20" s="8"/>
      <c r="MAV20" s="8"/>
      <c r="MAW20" s="8"/>
      <c r="MAX20" s="8"/>
      <c r="MAY20" s="8"/>
      <c r="MAZ20" s="8"/>
      <c r="MBA20" s="8"/>
      <c r="MBB20" s="8"/>
      <c r="MBC20" s="8"/>
      <c r="MBD20" s="8"/>
      <c r="MBE20" s="8"/>
      <c r="MBF20" s="8"/>
      <c r="MBG20" s="8"/>
      <c r="MBH20" s="8"/>
      <c r="MBI20" s="8"/>
      <c r="MBJ20" s="8"/>
      <c r="MBK20" s="8"/>
      <c r="MBL20" s="8"/>
      <c r="MBM20" s="8"/>
      <c r="MBN20" s="8"/>
      <c r="MBO20" s="8"/>
      <c r="MBP20" s="8"/>
      <c r="MBQ20" s="8"/>
      <c r="MBR20" s="8"/>
      <c r="MBS20" s="8"/>
      <c r="MBT20" s="8"/>
      <c r="MBU20" s="8"/>
      <c r="MBV20" s="8"/>
      <c r="MBW20" s="8"/>
      <c r="MBX20" s="8"/>
      <c r="MBY20" s="8"/>
      <c r="MBZ20" s="8"/>
      <c r="MCA20" s="8"/>
      <c r="MCB20" s="8"/>
      <c r="MCC20" s="8"/>
      <c r="MCD20" s="8"/>
      <c r="MCE20" s="8"/>
      <c r="MCF20" s="8"/>
      <c r="MCG20" s="8"/>
      <c r="MCH20" s="8"/>
      <c r="MCI20" s="8"/>
      <c r="MCJ20" s="8"/>
      <c r="MCK20" s="8"/>
      <c r="MCL20" s="8"/>
      <c r="MCM20" s="8"/>
      <c r="MCN20" s="8"/>
      <c r="MCO20" s="8"/>
      <c r="MCP20" s="8"/>
      <c r="MCQ20" s="8"/>
      <c r="MCR20" s="8"/>
      <c r="MCS20" s="8"/>
      <c r="MCT20" s="8"/>
      <c r="MCU20" s="8"/>
      <c r="MCV20" s="8"/>
      <c r="MCW20" s="8"/>
      <c r="MCX20" s="8"/>
      <c r="MCY20" s="8"/>
      <c r="MCZ20" s="8"/>
      <c r="MDA20" s="8"/>
      <c r="MDB20" s="8"/>
      <c r="MDC20" s="8"/>
      <c r="MDD20" s="8"/>
      <c r="MDE20" s="8"/>
      <c r="MDF20" s="8"/>
      <c r="MDG20" s="8"/>
      <c r="MDH20" s="8"/>
      <c r="MDI20" s="8"/>
      <c r="MDJ20" s="8"/>
      <c r="MDK20" s="8"/>
      <c r="MDL20" s="8"/>
      <c r="MDM20" s="8"/>
      <c r="MDN20" s="8"/>
      <c r="MDO20" s="8"/>
      <c r="MDP20" s="8"/>
      <c r="MDQ20" s="8"/>
      <c r="MDR20" s="8"/>
      <c r="MDS20" s="8"/>
      <c r="MDT20" s="8"/>
      <c r="MDU20" s="8"/>
      <c r="MDV20" s="8"/>
      <c r="MDW20" s="8"/>
      <c r="MDX20" s="8"/>
      <c r="MDY20" s="8"/>
      <c r="MDZ20" s="8"/>
      <c r="MEA20" s="8"/>
      <c r="MEB20" s="8"/>
      <c r="MEC20" s="8"/>
      <c r="MED20" s="8"/>
      <c r="MEE20" s="8"/>
      <c r="MEF20" s="8"/>
      <c r="MEG20" s="8"/>
      <c r="MEH20" s="8"/>
      <c r="MEI20" s="8"/>
      <c r="MEJ20" s="8"/>
      <c r="MEK20" s="8"/>
      <c r="MEL20" s="8"/>
      <c r="MEM20" s="8"/>
      <c r="MEN20" s="8"/>
      <c r="MEO20" s="8"/>
      <c r="MEP20" s="8"/>
      <c r="MEQ20" s="8"/>
      <c r="MER20" s="8"/>
      <c r="MES20" s="8"/>
      <c r="MET20" s="8"/>
      <c r="MEU20" s="8"/>
      <c r="MEV20" s="8"/>
      <c r="MEW20" s="8"/>
      <c r="MEX20" s="8"/>
      <c r="MEY20" s="8"/>
      <c r="MEZ20" s="8"/>
      <c r="MFA20" s="8"/>
      <c r="MFB20" s="8"/>
      <c r="MFC20" s="8"/>
      <c r="MFD20" s="8"/>
      <c r="MFE20" s="8"/>
      <c r="MFF20" s="8"/>
      <c r="MFG20" s="8"/>
      <c r="MFH20" s="8"/>
      <c r="MFI20" s="8"/>
      <c r="MFJ20" s="8"/>
      <c r="MFK20" s="8"/>
      <c r="MFL20" s="8"/>
      <c r="MFM20" s="8"/>
      <c r="MFN20" s="8"/>
      <c r="MFO20" s="8"/>
      <c r="MFP20" s="8"/>
      <c r="MFQ20" s="8"/>
      <c r="MFR20" s="8"/>
      <c r="MFS20" s="8"/>
      <c r="MFT20" s="8"/>
      <c r="MFU20" s="8"/>
      <c r="MFV20" s="8"/>
      <c r="MFW20" s="8"/>
      <c r="MFX20" s="8"/>
      <c r="MFY20" s="8"/>
      <c r="MFZ20" s="8"/>
      <c r="MGA20" s="8"/>
      <c r="MGB20" s="8"/>
      <c r="MGC20" s="8"/>
      <c r="MGD20" s="8"/>
      <c r="MGE20" s="8"/>
      <c r="MGF20" s="8"/>
      <c r="MGG20" s="8"/>
      <c r="MGH20" s="8"/>
      <c r="MGI20" s="8"/>
      <c r="MGJ20" s="8"/>
      <c r="MGK20" s="8"/>
      <c r="MGL20" s="8"/>
      <c r="MGM20" s="8"/>
      <c r="MGN20" s="8"/>
      <c r="MGO20" s="8"/>
      <c r="MGP20" s="8"/>
      <c r="MGQ20" s="8"/>
      <c r="MGR20" s="8"/>
      <c r="MGS20" s="8"/>
      <c r="MGT20" s="8"/>
      <c r="MGU20" s="8"/>
      <c r="MGV20" s="8"/>
      <c r="MGW20" s="8"/>
      <c r="MGX20" s="8"/>
      <c r="MGY20" s="8"/>
      <c r="MGZ20" s="8"/>
      <c r="MHA20" s="8"/>
      <c r="MHB20" s="8"/>
      <c r="MHC20" s="8"/>
      <c r="MHD20" s="8"/>
      <c r="MHE20" s="8"/>
      <c r="MHF20" s="8"/>
      <c r="MHG20" s="8"/>
      <c r="MHH20" s="8"/>
      <c r="MHI20" s="8"/>
      <c r="MHJ20" s="8"/>
      <c r="MHK20" s="8"/>
      <c r="MHL20" s="8"/>
      <c r="MHM20" s="8"/>
      <c r="MHN20" s="8"/>
      <c r="MHO20" s="8"/>
      <c r="MHP20" s="8"/>
      <c r="MHQ20" s="8"/>
      <c r="MHR20" s="8"/>
      <c r="MHS20" s="8"/>
      <c r="MHT20" s="8"/>
      <c r="MHU20" s="8"/>
      <c r="MHV20" s="8"/>
      <c r="MHW20" s="8"/>
      <c r="MHX20" s="8"/>
      <c r="MHY20" s="8"/>
      <c r="MHZ20" s="8"/>
      <c r="MIA20" s="8"/>
      <c r="MIB20" s="8"/>
      <c r="MIC20" s="8"/>
      <c r="MID20" s="8"/>
      <c r="MIE20" s="8"/>
      <c r="MIF20" s="8"/>
      <c r="MIG20" s="8"/>
      <c r="MIH20" s="8"/>
      <c r="MII20" s="8"/>
      <c r="MIJ20" s="8"/>
      <c r="MIK20" s="8"/>
      <c r="MIL20" s="8"/>
      <c r="MIM20" s="8"/>
      <c r="MIN20" s="8"/>
      <c r="MIO20" s="8"/>
      <c r="MIP20" s="8"/>
      <c r="MIQ20" s="8"/>
      <c r="MIR20" s="8"/>
      <c r="MIS20" s="8"/>
      <c r="MIT20" s="8"/>
      <c r="MIU20" s="8"/>
      <c r="MIV20" s="8"/>
      <c r="MIW20" s="8"/>
      <c r="MIX20" s="8"/>
      <c r="MIY20" s="8"/>
      <c r="MIZ20" s="8"/>
      <c r="MJA20" s="8"/>
      <c r="MJB20" s="8"/>
      <c r="MJC20" s="8"/>
      <c r="MJD20" s="8"/>
      <c r="MJE20" s="8"/>
      <c r="MJF20" s="8"/>
      <c r="MJG20" s="8"/>
      <c r="MJH20" s="8"/>
      <c r="MJI20" s="8"/>
      <c r="MJJ20" s="8"/>
      <c r="MJK20" s="8"/>
      <c r="MJL20" s="8"/>
      <c r="MJM20" s="8"/>
      <c r="MJN20" s="8"/>
      <c r="MJO20" s="8"/>
      <c r="MJP20" s="8"/>
      <c r="MJQ20" s="8"/>
      <c r="MJR20" s="8"/>
      <c r="MJS20" s="8"/>
      <c r="MJT20" s="8"/>
      <c r="MJU20" s="8"/>
      <c r="MJV20" s="8"/>
      <c r="MJW20" s="8"/>
      <c r="MJX20" s="8"/>
      <c r="MJY20" s="8"/>
      <c r="MJZ20" s="8"/>
      <c r="MKA20" s="8"/>
      <c r="MKB20" s="8"/>
      <c r="MKC20" s="8"/>
      <c r="MKD20" s="8"/>
      <c r="MKE20" s="8"/>
      <c r="MKF20" s="8"/>
      <c r="MKG20" s="8"/>
      <c r="MKH20" s="8"/>
      <c r="MKI20" s="8"/>
      <c r="MKJ20" s="8"/>
      <c r="MKK20" s="8"/>
      <c r="MKL20" s="8"/>
      <c r="MKM20" s="8"/>
      <c r="MKN20" s="8"/>
      <c r="MKO20" s="8"/>
      <c r="MKP20" s="8"/>
      <c r="MKQ20" s="8"/>
      <c r="MKR20" s="8"/>
      <c r="MKS20" s="8"/>
      <c r="MKT20" s="8"/>
      <c r="MKU20" s="8"/>
      <c r="MKV20" s="8"/>
      <c r="MKW20" s="8"/>
      <c r="MKX20" s="8"/>
      <c r="MKY20" s="8"/>
      <c r="MKZ20" s="8"/>
      <c r="MLA20" s="8"/>
      <c r="MLB20" s="8"/>
      <c r="MLC20" s="8"/>
      <c r="MLD20" s="8"/>
      <c r="MLE20" s="8"/>
      <c r="MLF20" s="8"/>
      <c r="MLG20" s="8"/>
      <c r="MLH20" s="8"/>
      <c r="MLI20" s="8"/>
      <c r="MLJ20" s="8"/>
      <c r="MLK20" s="8"/>
      <c r="MLL20" s="8"/>
      <c r="MLM20" s="8"/>
      <c r="MLN20" s="8"/>
      <c r="MLO20" s="8"/>
      <c r="MLP20" s="8"/>
      <c r="MLQ20" s="8"/>
      <c r="MLR20" s="8"/>
      <c r="MLS20" s="8"/>
      <c r="MLT20" s="8"/>
      <c r="MLU20" s="8"/>
      <c r="MLV20" s="8"/>
      <c r="MLW20" s="8"/>
      <c r="MLX20" s="8"/>
      <c r="MLY20" s="8"/>
      <c r="MLZ20" s="8"/>
      <c r="MMA20" s="8"/>
      <c r="MMB20" s="8"/>
      <c r="MMC20" s="8"/>
      <c r="MMD20" s="8"/>
      <c r="MME20" s="8"/>
      <c r="MMF20" s="8"/>
      <c r="MMG20" s="8"/>
      <c r="MMH20" s="8"/>
      <c r="MMI20" s="8"/>
      <c r="MMJ20" s="8"/>
      <c r="MMK20" s="8"/>
      <c r="MML20" s="8"/>
      <c r="MMM20" s="8"/>
      <c r="MMN20" s="8"/>
      <c r="MMO20" s="8"/>
      <c r="MMP20" s="8"/>
      <c r="MMQ20" s="8"/>
      <c r="MMR20" s="8"/>
      <c r="MMS20" s="8"/>
      <c r="MMT20" s="8"/>
      <c r="MMU20" s="8"/>
      <c r="MMV20" s="8"/>
      <c r="MMW20" s="8"/>
      <c r="MMX20" s="8"/>
      <c r="MMY20" s="8"/>
      <c r="MMZ20" s="8"/>
      <c r="MNA20" s="8"/>
      <c r="MNB20" s="8"/>
      <c r="MNC20" s="8"/>
      <c r="MND20" s="8"/>
      <c r="MNE20" s="8"/>
      <c r="MNF20" s="8"/>
      <c r="MNG20" s="8"/>
      <c r="MNH20" s="8"/>
      <c r="MNI20" s="8"/>
      <c r="MNJ20" s="8"/>
      <c r="MNK20" s="8"/>
      <c r="MNL20" s="8"/>
      <c r="MNM20" s="8"/>
      <c r="MNN20" s="8"/>
      <c r="MNO20" s="8"/>
      <c r="MNP20" s="8"/>
      <c r="MNQ20" s="8"/>
      <c r="MNR20" s="8"/>
      <c r="MNS20" s="8"/>
      <c r="MNT20" s="8"/>
      <c r="MNU20" s="8"/>
      <c r="MNV20" s="8"/>
      <c r="MNW20" s="8"/>
      <c r="MNX20" s="8"/>
      <c r="MNY20" s="8"/>
      <c r="MNZ20" s="8"/>
      <c r="MOA20" s="8"/>
      <c r="MOB20" s="8"/>
      <c r="MOC20" s="8"/>
      <c r="MOD20" s="8"/>
      <c r="MOE20" s="8"/>
      <c r="MOF20" s="8"/>
      <c r="MOG20" s="8"/>
      <c r="MOH20" s="8"/>
      <c r="MOI20" s="8"/>
      <c r="MOJ20" s="8"/>
      <c r="MOK20" s="8"/>
      <c r="MOL20" s="8"/>
      <c r="MOM20" s="8"/>
      <c r="MON20" s="8"/>
      <c r="MOO20" s="8"/>
      <c r="MOP20" s="8"/>
      <c r="MOQ20" s="8"/>
      <c r="MOR20" s="8"/>
      <c r="MOS20" s="8"/>
      <c r="MOT20" s="8"/>
      <c r="MOU20" s="8"/>
      <c r="MOV20" s="8"/>
      <c r="MOW20" s="8"/>
      <c r="MOX20" s="8"/>
      <c r="MOY20" s="8"/>
      <c r="MOZ20" s="8"/>
      <c r="MPA20" s="8"/>
      <c r="MPB20" s="8"/>
      <c r="MPC20" s="8"/>
      <c r="MPD20" s="8"/>
      <c r="MPE20" s="8"/>
      <c r="MPF20" s="8"/>
      <c r="MPG20" s="8"/>
      <c r="MPH20" s="8"/>
      <c r="MPI20" s="8"/>
      <c r="MPJ20" s="8"/>
      <c r="MPK20" s="8"/>
      <c r="MPL20" s="8"/>
      <c r="MPM20" s="8"/>
      <c r="MPN20" s="8"/>
      <c r="MPO20" s="8"/>
      <c r="MPP20" s="8"/>
      <c r="MPQ20" s="8"/>
      <c r="MPR20" s="8"/>
      <c r="MPS20" s="8"/>
      <c r="MPT20" s="8"/>
      <c r="MPU20" s="8"/>
      <c r="MPV20" s="8"/>
      <c r="MPW20" s="8"/>
      <c r="MPX20" s="8"/>
      <c r="MPY20" s="8"/>
      <c r="MPZ20" s="8"/>
      <c r="MQA20" s="8"/>
      <c r="MQB20" s="8"/>
      <c r="MQC20" s="8"/>
      <c r="MQD20" s="8"/>
      <c r="MQE20" s="8"/>
      <c r="MQF20" s="8"/>
      <c r="MQG20" s="8"/>
      <c r="MQH20" s="8"/>
      <c r="MQI20" s="8"/>
      <c r="MQJ20" s="8"/>
      <c r="MQK20" s="8"/>
      <c r="MQL20" s="8"/>
      <c r="MQM20" s="8"/>
      <c r="MQN20" s="8"/>
      <c r="MQO20" s="8"/>
      <c r="MQP20" s="8"/>
      <c r="MQQ20" s="8"/>
      <c r="MQR20" s="8"/>
      <c r="MQS20" s="8"/>
      <c r="MQT20" s="8"/>
      <c r="MQU20" s="8"/>
      <c r="MQV20" s="8"/>
      <c r="MQW20" s="8"/>
      <c r="MQX20" s="8"/>
      <c r="MQY20" s="8"/>
      <c r="MQZ20" s="8"/>
      <c r="MRA20" s="8"/>
      <c r="MRB20" s="8"/>
      <c r="MRC20" s="8"/>
      <c r="MRD20" s="8"/>
      <c r="MRE20" s="8"/>
      <c r="MRF20" s="8"/>
      <c r="MRG20" s="8"/>
      <c r="MRH20" s="8"/>
      <c r="MRI20" s="8"/>
      <c r="MRJ20" s="8"/>
      <c r="MRK20" s="8"/>
      <c r="MRL20" s="8"/>
      <c r="MRM20" s="8"/>
      <c r="MRN20" s="8"/>
      <c r="MRO20" s="8"/>
      <c r="MRP20" s="8"/>
      <c r="MRQ20" s="8"/>
      <c r="MRR20" s="8"/>
      <c r="MRS20" s="8"/>
      <c r="MRT20" s="8"/>
      <c r="MRU20" s="8"/>
      <c r="MRV20" s="8"/>
      <c r="MRW20" s="8"/>
      <c r="MRX20" s="8"/>
      <c r="MRY20" s="8"/>
      <c r="MRZ20" s="8"/>
      <c r="MSA20" s="8"/>
      <c r="MSB20" s="8"/>
      <c r="MSC20" s="8"/>
      <c r="MSD20" s="8"/>
      <c r="MSE20" s="8"/>
      <c r="MSF20" s="8"/>
      <c r="MSG20" s="8"/>
      <c r="MSH20" s="8"/>
      <c r="MSI20" s="8"/>
      <c r="MSJ20" s="8"/>
      <c r="MSK20" s="8"/>
      <c r="MSL20" s="8"/>
      <c r="MSM20" s="8"/>
      <c r="MSN20" s="8"/>
      <c r="MSO20" s="8"/>
      <c r="MSP20" s="8"/>
      <c r="MSQ20" s="8"/>
      <c r="MSR20" s="8"/>
      <c r="MSS20" s="8"/>
      <c r="MST20" s="8"/>
      <c r="MSU20" s="8"/>
      <c r="MSV20" s="8"/>
      <c r="MSW20" s="8"/>
      <c r="MSX20" s="8"/>
      <c r="MSY20" s="8"/>
      <c r="MSZ20" s="8"/>
      <c r="MTA20" s="8"/>
      <c r="MTB20" s="8"/>
      <c r="MTC20" s="8"/>
      <c r="MTD20" s="8"/>
      <c r="MTE20" s="8"/>
      <c r="MTF20" s="8"/>
      <c r="MTG20" s="8"/>
      <c r="MTH20" s="8"/>
      <c r="MTI20" s="8"/>
      <c r="MTJ20" s="8"/>
      <c r="MTK20" s="8"/>
      <c r="MTL20" s="8"/>
      <c r="MTM20" s="8"/>
      <c r="MTN20" s="8"/>
      <c r="MTO20" s="8"/>
      <c r="MTP20" s="8"/>
      <c r="MTQ20" s="8"/>
      <c r="MTR20" s="8"/>
      <c r="MTS20" s="8"/>
      <c r="MTT20" s="8"/>
      <c r="MTU20" s="8"/>
      <c r="MTV20" s="8"/>
      <c r="MTW20" s="8"/>
      <c r="MTX20" s="8"/>
      <c r="MTY20" s="8"/>
      <c r="MTZ20" s="8"/>
      <c r="MUA20" s="8"/>
      <c r="MUB20" s="8"/>
      <c r="MUC20" s="8"/>
      <c r="MUD20" s="8"/>
      <c r="MUE20" s="8"/>
      <c r="MUF20" s="8"/>
      <c r="MUG20" s="8"/>
      <c r="MUH20" s="8"/>
      <c r="MUI20" s="8"/>
      <c r="MUJ20" s="8"/>
      <c r="MUK20" s="8"/>
      <c r="MUL20" s="8"/>
      <c r="MUM20" s="8"/>
      <c r="MUN20" s="8"/>
      <c r="MUO20" s="8"/>
      <c r="MUP20" s="8"/>
      <c r="MUQ20" s="8"/>
      <c r="MUR20" s="8"/>
      <c r="MUS20" s="8"/>
      <c r="MUT20" s="8"/>
      <c r="MUU20" s="8"/>
      <c r="MUV20" s="8"/>
      <c r="MUW20" s="8"/>
      <c r="MUX20" s="8"/>
      <c r="MUY20" s="8"/>
      <c r="MUZ20" s="8"/>
      <c r="MVA20" s="8"/>
      <c r="MVB20" s="8"/>
      <c r="MVC20" s="8"/>
      <c r="MVD20" s="8"/>
      <c r="MVE20" s="8"/>
      <c r="MVF20" s="8"/>
      <c r="MVG20" s="8"/>
      <c r="MVH20" s="8"/>
      <c r="MVI20" s="8"/>
      <c r="MVJ20" s="8"/>
      <c r="MVK20" s="8"/>
      <c r="MVL20" s="8"/>
      <c r="MVM20" s="8"/>
      <c r="MVN20" s="8"/>
      <c r="MVO20" s="8"/>
      <c r="MVP20" s="8"/>
      <c r="MVQ20" s="8"/>
      <c r="MVR20" s="8"/>
      <c r="MVS20" s="8"/>
      <c r="MVT20" s="8"/>
      <c r="MVU20" s="8"/>
      <c r="MVV20" s="8"/>
      <c r="MVW20" s="8"/>
      <c r="MVX20" s="8"/>
      <c r="MVY20" s="8"/>
      <c r="MVZ20" s="8"/>
      <c r="MWA20" s="8"/>
      <c r="MWB20" s="8"/>
      <c r="MWC20" s="8"/>
      <c r="MWD20" s="8"/>
      <c r="MWE20" s="8"/>
      <c r="MWF20" s="8"/>
      <c r="MWG20" s="8"/>
      <c r="MWH20" s="8"/>
      <c r="MWI20" s="8"/>
      <c r="MWJ20" s="8"/>
      <c r="MWK20" s="8"/>
      <c r="MWL20" s="8"/>
      <c r="MWM20" s="8"/>
      <c r="MWN20" s="8"/>
      <c r="MWO20" s="8"/>
      <c r="MWP20" s="8"/>
      <c r="MWQ20" s="8"/>
      <c r="MWR20" s="8"/>
      <c r="MWS20" s="8"/>
      <c r="MWT20" s="8"/>
      <c r="MWU20" s="8"/>
      <c r="MWV20" s="8"/>
      <c r="MWW20" s="8"/>
      <c r="MWX20" s="8"/>
      <c r="MWY20" s="8"/>
      <c r="MWZ20" s="8"/>
      <c r="MXA20" s="8"/>
      <c r="MXB20" s="8"/>
      <c r="MXC20" s="8"/>
      <c r="MXD20" s="8"/>
      <c r="MXE20" s="8"/>
      <c r="MXF20" s="8"/>
      <c r="MXG20" s="8"/>
      <c r="MXH20" s="8"/>
      <c r="MXI20" s="8"/>
      <c r="MXJ20" s="8"/>
      <c r="MXK20" s="8"/>
      <c r="MXL20" s="8"/>
      <c r="MXM20" s="8"/>
      <c r="MXN20" s="8"/>
      <c r="MXO20" s="8"/>
      <c r="MXP20" s="8"/>
      <c r="MXQ20" s="8"/>
      <c r="MXR20" s="8"/>
      <c r="MXS20" s="8"/>
      <c r="MXT20" s="8"/>
      <c r="MXU20" s="8"/>
      <c r="MXV20" s="8"/>
      <c r="MXW20" s="8"/>
      <c r="MXX20" s="8"/>
      <c r="MXY20" s="8"/>
      <c r="MXZ20" s="8"/>
      <c r="MYA20" s="8"/>
      <c r="MYB20" s="8"/>
      <c r="MYC20" s="8"/>
      <c r="MYD20" s="8"/>
      <c r="MYE20" s="8"/>
      <c r="MYF20" s="8"/>
      <c r="MYG20" s="8"/>
      <c r="MYH20" s="8"/>
      <c r="MYI20" s="8"/>
      <c r="MYJ20" s="8"/>
      <c r="MYK20" s="8"/>
      <c r="MYL20" s="8"/>
      <c r="MYM20" s="8"/>
      <c r="MYN20" s="8"/>
      <c r="MYO20" s="8"/>
      <c r="MYP20" s="8"/>
      <c r="MYQ20" s="8"/>
      <c r="MYR20" s="8"/>
      <c r="MYS20" s="8"/>
      <c r="MYT20" s="8"/>
      <c r="MYU20" s="8"/>
      <c r="MYV20" s="8"/>
      <c r="MYW20" s="8"/>
      <c r="MYX20" s="8"/>
      <c r="MYY20" s="8"/>
      <c r="MYZ20" s="8"/>
      <c r="MZA20" s="8"/>
      <c r="MZB20" s="8"/>
      <c r="MZC20" s="8"/>
      <c r="MZD20" s="8"/>
      <c r="MZE20" s="8"/>
      <c r="MZF20" s="8"/>
      <c r="MZG20" s="8"/>
      <c r="MZH20" s="8"/>
      <c r="MZI20" s="8"/>
      <c r="MZJ20" s="8"/>
      <c r="MZK20" s="8"/>
      <c r="MZL20" s="8"/>
      <c r="MZM20" s="8"/>
      <c r="MZN20" s="8"/>
      <c r="MZO20" s="8"/>
      <c r="MZP20" s="8"/>
      <c r="MZQ20" s="8"/>
      <c r="MZR20" s="8"/>
      <c r="MZS20" s="8"/>
      <c r="MZT20" s="8"/>
      <c r="MZU20" s="8"/>
      <c r="MZV20" s="8"/>
      <c r="MZW20" s="8"/>
      <c r="MZX20" s="8"/>
      <c r="MZY20" s="8"/>
      <c r="MZZ20" s="8"/>
      <c r="NAA20" s="8"/>
      <c r="NAB20" s="8"/>
      <c r="NAC20" s="8"/>
      <c r="NAD20" s="8"/>
      <c r="NAE20" s="8"/>
      <c r="NAF20" s="8"/>
      <c r="NAG20" s="8"/>
      <c r="NAH20" s="8"/>
      <c r="NAI20" s="8"/>
      <c r="NAJ20" s="8"/>
      <c r="NAK20" s="8"/>
      <c r="NAL20" s="8"/>
      <c r="NAM20" s="8"/>
      <c r="NAN20" s="8"/>
      <c r="NAO20" s="8"/>
      <c r="NAP20" s="8"/>
      <c r="NAQ20" s="8"/>
      <c r="NAR20" s="8"/>
      <c r="NAS20" s="8"/>
      <c r="NAT20" s="8"/>
      <c r="NAU20" s="8"/>
      <c r="NAV20" s="8"/>
      <c r="NAW20" s="8"/>
      <c r="NAX20" s="8"/>
      <c r="NAY20" s="8"/>
      <c r="NAZ20" s="8"/>
      <c r="NBA20" s="8"/>
      <c r="NBB20" s="8"/>
      <c r="NBC20" s="8"/>
      <c r="NBD20" s="8"/>
      <c r="NBE20" s="8"/>
      <c r="NBF20" s="8"/>
      <c r="NBG20" s="8"/>
      <c r="NBH20" s="8"/>
      <c r="NBI20" s="8"/>
      <c r="NBJ20" s="8"/>
      <c r="NBK20" s="8"/>
      <c r="NBL20" s="8"/>
      <c r="NBM20" s="8"/>
      <c r="NBN20" s="8"/>
      <c r="NBO20" s="8"/>
      <c r="NBP20" s="8"/>
      <c r="NBQ20" s="8"/>
      <c r="NBR20" s="8"/>
      <c r="NBS20" s="8"/>
      <c r="NBT20" s="8"/>
      <c r="NBU20" s="8"/>
      <c r="NBV20" s="8"/>
      <c r="NBW20" s="8"/>
      <c r="NBX20" s="8"/>
      <c r="NBY20" s="8"/>
      <c r="NBZ20" s="8"/>
      <c r="NCA20" s="8"/>
      <c r="NCB20" s="8"/>
      <c r="NCC20" s="8"/>
      <c r="NCD20" s="8"/>
      <c r="NCE20" s="8"/>
      <c r="NCF20" s="8"/>
      <c r="NCG20" s="8"/>
      <c r="NCH20" s="8"/>
      <c r="NCI20" s="8"/>
      <c r="NCJ20" s="8"/>
      <c r="NCK20" s="8"/>
      <c r="NCL20" s="8"/>
      <c r="NCM20" s="8"/>
      <c r="NCN20" s="8"/>
      <c r="NCO20" s="8"/>
      <c r="NCP20" s="8"/>
      <c r="NCQ20" s="8"/>
      <c r="NCR20" s="8"/>
      <c r="NCS20" s="8"/>
      <c r="NCT20" s="8"/>
      <c r="NCU20" s="8"/>
      <c r="NCV20" s="8"/>
      <c r="NCW20" s="8"/>
      <c r="NCX20" s="8"/>
      <c r="NCY20" s="8"/>
      <c r="NCZ20" s="8"/>
      <c r="NDA20" s="8"/>
      <c r="NDB20" s="8"/>
      <c r="NDC20" s="8"/>
      <c r="NDD20" s="8"/>
      <c r="NDE20" s="8"/>
      <c r="NDF20" s="8"/>
      <c r="NDG20" s="8"/>
      <c r="NDH20" s="8"/>
      <c r="NDI20" s="8"/>
      <c r="NDJ20" s="8"/>
      <c r="NDK20" s="8"/>
      <c r="NDL20" s="8"/>
      <c r="NDM20" s="8"/>
      <c r="NDN20" s="8"/>
      <c r="NDO20" s="8"/>
      <c r="NDP20" s="8"/>
      <c r="NDQ20" s="8"/>
      <c r="NDR20" s="8"/>
      <c r="NDS20" s="8"/>
      <c r="NDT20" s="8"/>
      <c r="NDU20" s="8"/>
      <c r="NDV20" s="8"/>
      <c r="NDW20" s="8"/>
      <c r="NDX20" s="8"/>
      <c r="NDY20" s="8"/>
      <c r="NDZ20" s="8"/>
      <c r="NEA20" s="8"/>
      <c r="NEB20" s="8"/>
      <c r="NEC20" s="8"/>
      <c r="NED20" s="8"/>
      <c r="NEE20" s="8"/>
      <c r="NEF20" s="8"/>
      <c r="NEG20" s="8"/>
      <c r="NEH20" s="8"/>
      <c r="NEI20" s="8"/>
      <c r="NEJ20" s="8"/>
      <c r="NEK20" s="8"/>
      <c r="NEL20" s="8"/>
      <c r="NEM20" s="8"/>
      <c r="NEN20" s="8"/>
      <c r="NEO20" s="8"/>
      <c r="NEP20" s="8"/>
      <c r="NEQ20" s="8"/>
      <c r="NER20" s="8"/>
      <c r="NES20" s="8"/>
      <c r="NET20" s="8"/>
      <c r="NEU20" s="8"/>
      <c r="NEV20" s="8"/>
      <c r="NEW20" s="8"/>
      <c r="NEX20" s="8"/>
      <c r="NEY20" s="8"/>
      <c r="NEZ20" s="8"/>
      <c r="NFA20" s="8"/>
      <c r="NFB20" s="8"/>
      <c r="NFC20" s="8"/>
      <c r="NFD20" s="8"/>
      <c r="NFE20" s="8"/>
      <c r="NFF20" s="8"/>
      <c r="NFG20" s="8"/>
      <c r="NFH20" s="8"/>
      <c r="NFI20" s="8"/>
      <c r="NFJ20" s="8"/>
      <c r="NFK20" s="8"/>
      <c r="NFL20" s="8"/>
      <c r="NFM20" s="8"/>
      <c r="NFN20" s="8"/>
      <c r="NFO20" s="8"/>
      <c r="NFP20" s="8"/>
      <c r="NFQ20" s="8"/>
      <c r="NFR20" s="8"/>
      <c r="NFS20" s="8"/>
      <c r="NFT20" s="8"/>
      <c r="NFU20" s="8"/>
      <c r="NFV20" s="8"/>
      <c r="NFW20" s="8"/>
      <c r="NFX20" s="8"/>
      <c r="NFY20" s="8"/>
      <c r="NFZ20" s="8"/>
      <c r="NGA20" s="8"/>
      <c r="NGB20" s="8"/>
      <c r="NGC20" s="8"/>
      <c r="NGD20" s="8"/>
      <c r="NGE20" s="8"/>
      <c r="NGF20" s="8"/>
      <c r="NGG20" s="8"/>
      <c r="NGH20" s="8"/>
      <c r="NGI20" s="8"/>
      <c r="NGJ20" s="8"/>
      <c r="NGK20" s="8"/>
      <c r="NGL20" s="8"/>
      <c r="NGM20" s="8"/>
      <c r="NGN20" s="8"/>
      <c r="NGO20" s="8"/>
      <c r="NGP20" s="8"/>
      <c r="NGQ20" s="8"/>
      <c r="NGR20" s="8"/>
      <c r="NGS20" s="8"/>
      <c r="NGT20" s="8"/>
      <c r="NGU20" s="8"/>
      <c r="NGV20" s="8"/>
      <c r="NGW20" s="8"/>
      <c r="NGX20" s="8"/>
      <c r="NGY20" s="8"/>
      <c r="NGZ20" s="8"/>
      <c r="NHA20" s="8"/>
      <c r="NHB20" s="8"/>
      <c r="NHC20" s="8"/>
      <c r="NHD20" s="8"/>
      <c r="NHE20" s="8"/>
      <c r="NHF20" s="8"/>
      <c r="NHG20" s="8"/>
      <c r="NHH20" s="8"/>
      <c r="NHI20" s="8"/>
      <c r="NHJ20" s="8"/>
      <c r="NHK20" s="8"/>
      <c r="NHL20" s="8"/>
      <c r="NHM20" s="8"/>
      <c r="NHN20" s="8"/>
      <c r="NHO20" s="8"/>
      <c r="NHP20" s="8"/>
      <c r="NHQ20" s="8"/>
      <c r="NHR20" s="8"/>
      <c r="NHS20" s="8"/>
      <c r="NHT20" s="8"/>
      <c r="NHU20" s="8"/>
      <c r="NHV20" s="8"/>
      <c r="NHW20" s="8"/>
      <c r="NHX20" s="8"/>
      <c r="NHY20" s="8"/>
      <c r="NHZ20" s="8"/>
      <c r="NIA20" s="8"/>
      <c r="NIB20" s="8"/>
      <c r="NIC20" s="8"/>
      <c r="NID20" s="8"/>
      <c r="NIE20" s="8"/>
      <c r="NIF20" s="8"/>
      <c r="NIG20" s="8"/>
      <c r="NIH20" s="8"/>
      <c r="NII20" s="8"/>
      <c r="NIJ20" s="8"/>
      <c r="NIK20" s="8"/>
      <c r="NIL20" s="8"/>
      <c r="NIM20" s="8"/>
      <c r="NIN20" s="8"/>
      <c r="NIO20" s="8"/>
      <c r="NIP20" s="8"/>
      <c r="NIQ20" s="8"/>
      <c r="NIR20" s="8"/>
      <c r="NIS20" s="8"/>
      <c r="NIT20" s="8"/>
      <c r="NIU20" s="8"/>
      <c r="NIV20" s="8"/>
      <c r="NIW20" s="8"/>
      <c r="NIX20" s="8"/>
      <c r="NIY20" s="8"/>
      <c r="NIZ20" s="8"/>
      <c r="NJA20" s="8"/>
      <c r="NJB20" s="8"/>
      <c r="NJC20" s="8"/>
      <c r="NJD20" s="8"/>
      <c r="NJE20" s="8"/>
      <c r="NJF20" s="8"/>
      <c r="NJG20" s="8"/>
      <c r="NJH20" s="8"/>
      <c r="NJI20" s="8"/>
      <c r="NJJ20" s="8"/>
      <c r="NJK20" s="8"/>
      <c r="NJL20" s="8"/>
      <c r="NJM20" s="8"/>
      <c r="NJN20" s="8"/>
      <c r="NJO20" s="8"/>
      <c r="NJP20" s="8"/>
      <c r="NJQ20" s="8"/>
      <c r="NJR20" s="8"/>
      <c r="NJS20" s="8"/>
      <c r="NJT20" s="8"/>
      <c r="NJU20" s="8"/>
      <c r="NJV20" s="8"/>
      <c r="NJW20" s="8"/>
      <c r="NJX20" s="8"/>
      <c r="NJY20" s="8"/>
      <c r="NJZ20" s="8"/>
      <c r="NKA20" s="8"/>
      <c r="NKB20" s="8"/>
      <c r="NKC20" s="8"/>
      <c r="NKD20" s="8"/>
      <c r="NKE20" s="8"/>
      <c r="NKF20" s="8"/>
      <c r="NKG20" s="8"/>
      <c r="NKH20" s="8"/>
      <c r="NKI20" s="8"/>
      <c r="NKJ20" s="8"/>
      <c r="NKK20" s="8"/>
      <c r="NKL20" s="8"/>
      <c r="NKM20" s="8"/>
      <c r="NKN20" s="8"/>
      <c r="NKO20" s="8"/>
      <c r="NKP20" s="8"/>
      <c r="NKQ20" s="8"/>
      <c r="NKR20" s="8"/>
      <c r="NKS20" s="8"/>
      <c r="NKT20" s="8"/>
      <c r="NKU20" s="8"/>
      <c r="NKV20" s="8"/>
      <c r="NKW20" s="8"/>
      <c r="NKX20" s="8"/>
      <c r="NKY20" s="8"/>
      <c r="NKZ20" s="8"/>
      <c r="NLA20" s="8"/>
      <c r="NLB20" s="8"/>
      <c r="NLC20" s="8"/>
      <c r="NLD20" s="8"/>
      <c r="NLE20" s="8"/>
      <c r="NLF20" s="8"/>
      <c r="NLG20" s="8"/>
      <c r="NLH20" s="8"/>
      <c r="NLI20" s="8"/>
      <c r="NLJ20" s="8"/>
      <c r="NLK20" s="8"/>
      <c r="NLL20" s="8"/>
      <c r="NLM20" s="8"/>
      <c r="NLN20" s="8"/>
      <c r="NLO20" s="8"/>
      <c r="NLP20" s="8"/>
      <c r="NLQ20" s="8"/>
      <c r="NLR20" s="8"/>
      <c r="NLS20" s="8"/>
      <c r="NLT20" s="8"/>
      <c r="NLU20" s="8"/>
      <c r="NLV20" s="8"/>
      <c r="NLW20" s="8"/>
      <c r="NLX20" s="8"/>
      <c r="NLY20" s="8"/>
      <c r="NLZ20" s="8"/>
      <c r="NMA20" s="8"/>
      <c r="NMB20" s="8"/>
      <c r="NMC20" s="8"/>
      <c r="NMD20" s="8"/>
      <c r="NME20" s="8"/>
      <c r="NMF20" s="8"/>
      <c r="NMG20" s="8"/>
      <c r="NMH20" s="8"/>
      <c r="NMI20" s="8"/>
      <c r="NMJ20" s="8"/>
      <c r="NMK20" s="8"/>
      <c r="NML20" s="8"/>
      <c r="NMM20" s="8"/>
      <c r="NMN20" s="8"/>
      <c r="NMO20" s="8"/>
      <c r="NMP20" s="8"/>
      <c r="NMQ20" s="8"/>
      <c r="NMR20" s="8"/>
      <c r="NMS20" s="8"/>
      <c r="NMT20" s="8"/>
      <c r="NMU20" s="8"/>
      <c r="NMV20" s="8"/>
      <c r="NMW20" s="8"/>
      <c r="NMX20" s="8"/>
      <c r="NMY20" s="8"/>
      <c r="NMZ20" s="8"/>
      <c r="NNA20" s="8"/>
      <c r="NNB20" s="8"/>
      <c r="NNC20" s="8"/>
      <c r="NND20" s="8"/>
      <c r="NNE20" s="8"/>
      <c r="NNF20" s="8"/>
      <c r="NNG20" s="8"/>
      <c r="NNH20" s="8"/>
      <c r="NNI20" s="8"/>
      <c r="NNJ20" s="8"/>
      <c r="NNK20" s="8"/>
      <c r="NNL20" s="8"/>
      <c r="NNM20" s="8"/>
      <c r="NNN20" s="8"/>
      <c r="NNO20" s="8"/>
      <c r="NNP20" s="8"/>
      <c r="NNQ20" s="8"/>
      <c r="NNR20" s="8"/>
      <c r="NNS20" s="8"/>
      <c r="NNT20" s="8"/>
      <c r="NNU20" s="8"/>
      <c r="NNV20" s="8"/>
      <c r="NNW20" s="8"/>
      <c r="NNX20" s="8"/>
      <c r="NNY20" s="8"/>
      <c r="NNZ20" s="8"/>
      <c r="NOA20" s="8"/>
      <c r="NOB20" s="8"/>
      <c r="NOC20" s="8"/>
      <c r="NOD20" s="8"/>
      <c r="NOE20" s="8"/>
      <c r="NOF20" s="8"/>
      <c r="NOG20" s="8"/>
      <c r="NOH20" s="8"/>
      <c r="NOI20" s="8"/>
      <c r="NOJ20" s="8"/>
      <c r="NOK20" s="8"/>
      <c r="NOL20" s="8"/>
      <c r="NOM20" s="8"/>
      <c r="NON20" s="8"/>
      <c r="NOO20" s="8"/>
      <c r="NOP20" s="8"/>
      <c r="NOQ20" s="8"/>
      <c r="NOR20" s="8"/>
      <c r="NOS20" s="8"/>
      <c r="NOT20" s="8"/>
      <c r="NOU20" s="8"/>
      <c r="NOV20" s="8"/>
      <c r="NOW20" s="8"/>
      <c r="NOX20" s="8"/>
      <c r="NOY20" s="8"/>
      <c r="NOZ20" s="8"/>
      <c r="NPA20" s="8"/>
      <c r="NPB20" s="8"/>
      <c r="NPC20" s="8"/>
      <c r="NPD20" s="8"/>
      <c r="NPE20" s="8"/>
      <c r="NPF20" s="8"/>
      <c r="NPG20" s="8"/>
      <c r="NPH20" s="8"/>
      <c r="NPI20" s="8"/>
      <c r="NPJ20" s="8"/>
      <c r="NPK20" s="8"/>
      <c r="NPL20" s="8"/>
      <c r="NPM20" s="8"/>
      <c r="NPN20" s="8"/>
      <c r="NPO20" s="8"/>
      <c r="NPP20" s="8"/>
      <c r="NPQ20" s="8"/>
      <c r="NPR20" s="8"/>
      <c r="NPS20" s="8"/>
      <c r="NPT20" s="8"/>
      <c r="NPU20" s="8"/>
      <c r="NPV20" s="8"/>
      <c r="NPW20" s="8"/>
      <c r="NPX20" s="8"/>
      <c r="NPY20" s="8"/>
      <c r="NPZ20" s="8"/>
      <c r="NQA20" s="8"/>
      <c r="NQB20" s="8"/>
      <c r="NQC20" s="8"/>
      <c r="NQD20" s="8"/>
      <c r="NQE20" s="8"/>
      <c r="NQF20" s="8"/>
      <c r="NQG20" s="8"/>
      <c r="NQH20" s="8"/>
      <c r="NQI20" s="8"/>
      <c r="NQJ20" s="8"/>
      <c r="NQK20" s="8"/>
      <c r="NQL20" s="8"/>
      <c r="NQM20" s="8"/>
      <c r="NQN20" s="8"/>
      <c r="NQO20" s="8"/>
      <c r="NQP20" s="8"/>
      <c r="NQQ20" s="8"/>
      <c r="NQR20" s="8"/>
      <c r="NQS20" s="8"/>
      <c r="NQT20" s="8"/>
      <c r="NQU20" s="8"/>
      <c r="NQV20" s="8"/>
      <c r="NQW20" s="8"/>
      <c r="NQX20" s="8"/>
      <c r="NQY20" s="8"/>
      <c r="NQZ20" s="8"/>
      <c r="NRA20" s="8"/>
      <c r="NRB20" s="8"/>
      <c r="NRC20" s="8"/>
      <c r="NRD20" s="8"/>
      <c r="NRE20" s="8"/>
      <c r="NRF20" s="8"/>
      <c r="NRG20" s="8"/>
      <c r="NRH20" s="8"/>
      <c r="NRI20" s="8"/>
      <c r="NRJ20" s="8"/>
      <c r="NRK20" s="8"/>
      <c r="NRL20" s="8"/>
      <c r="NRM20" s="8"/>
      <c r="NRN20" s="8"/>
      <c r="NRO20" s="8"/>
      <c r="NRP20" s="8"/>
      <c r="NRQ20" s="8"/>
      <c r="NRR20" s="8"/>
      <c r="NRS20" s="8"/>
      <c r="NRT20" s="8"/>
      <c r="NRU20" s="8"/>
      <c r="NRV20" s="8"/>
      <c r="NRW20" s="8"/>
      <c r="NRX20" s="8"/>
      <c r="NRY20" s="8"/>
      <c r="NRZ20" s="8"/>
      <c r="NSA20" s="8"/>
      <c r="NSB20" s="8"/>
      <c r="NSC20" s="8"/>
      <c r="NSD20" s="8"/>
      <c r="NSE20" s="8"/>
      <c r="NSF20" s="8"/>
      <c r="NSG20" s="8"/>
      <c r="NSH20" s="8"/>
      <c r="NSI20" s="8"/>
      <c r="NSJ20" s="8"/>
      <c r="NSK20" s="8"/>
      <c r="NSL20" s="8"/>
      <c r="NSM20" s="8"/>
      <c r="NSN20" s="8"/>
      <c r="NSO20" s="8"/>
      <c r="NSP20" s="8"/>
      <c r="NSQ20" s="8"/>
      <c r="NSR20" s="8"/>
      <c r="NSS20" s="8"/>
      <c r="NST20" s="8"/>
      <c r="NSU20" s="8"/>
      <c r="NSV20" s="8"/>
      <c r="NSW20" s="8"/>
      <c r="NSX20" s="8"/>
      <c r="NSY20" s="8"/>
      <c r="NSZ20" s="8"/>
      <c r="NTA20" s="8"/>
      <c r="NTB20" s="8"/>
      <c r="NTC20" s="8"/>
      <c r="NTD20" s="8"/>
      <c r="NTE20" s="8"/>
      <c r="NTF20" s="8"/>
      <c r="NTG20" s="8"/>
      <c r="NTH20" s="8"/>
      <c r="NTI20" s="8"/>
      <c r="NTJ20" s="8"/>
      <c r="NTK20" s="8"/>
      <c r="NTL20" s="8"/>
      <c r="NTM20" s="8"/>
      <c r="NTN20" s="8"/>
      <c r="NTO20" s="8"/>
      <c r="NTP20" s="8"/>
      <c r="NTQ20" s="8"/>
      <c r="NTR20" s="8"/>
      <c r="NTS20" s="8"/>
      <c r="NTT20" s="8"/>
      <c r="NTU20" s="8"/>
      <c r="NTV20" s="8"/>
      <c r="NTW20" s="8"/>
      <c r="NTX20" s="8"/>
      <c r="NTY20" s="8"/>
      <c r="NTZ20" s="8"/>
      <c r="NUA20" s="8"/>
      <c r="NUB20" s="8"/>
      <c r="NUC20" s="8"/>
      <c r="NUD20" s="8"/>
      <c r="NUE20" s="8"/>
      <c r="NUF20" s="8"/>
      <c r="NUG20" s="8"/>
      <c r="NUH20" s="8"/>
      <c r="NUI20" s="8"/>
      <c r="NUJ20" s="8"/>
      <c r="NUK20" s="8"/>
      <c r="NUL20" s="8"/>
      <c r="NUM20" s="8"/>
      <c r="NUN20" s="8"/>
      <c r="NUO20" s="8"/>
      <c r="NUP20" s="8"/>
      <c r="NUQ20" s="8"/>
      <c r="NUR20" s="8"/>
      <c r="NUS20" s="8"/>
      <c r="NUT20" s="8"/>
      <c r="NUU20" s="8"/>
      <c r="NUV20" s="8"/>
      <c r="NUW20" s="8"/>
      <c r="NUX20" s="8"/>
      <c r="NUY20" s="8"/>
      <c r="NUZ20" s="8"/>
      <c r="NVA20" s="8"/>
      <c r="NVB20" s="8"/>
      <c r="NVC20" s="8"/>
      <c r="NVD20" s="8"/>
      <c r="NVE20" s="8"/>
      <c r="NVF20" s="8"/>
      <c r="NVG20" s="8"/>
      <c r="NVH20" s="8"/>
      <c r="NVI20" s="8"/>
      <c r="NVJ20" s="8"/>
      <c r="NVK20" s="8"/>
      <c r="NVL20" s="8"/>
      <c r="NVM20" s="8"/>
      <c r="NVN20" s="8"/>
      <c r="NVO20" s="8"/>
      <c r="NVP20" s="8"/>
      <c r="NVQ20" s="8"/>
      <c r="NVR20" s="8"/>
      <c r="NVS20" s="8"/>
      <c r="NVT20" s="8"/>
      <c r="NVU20" s="8"/>
      <c r="NVV20" s="8"/>
      <c r="NVW20" s="8"/>
      <c r="NVX20" s="8"/>
      <c r="NVY20" s="8"/>
      <c r="NVZ20" s="8"/>
      <c r="NWA20" s="8"/>
      <c r="NWB20" s="8"/>
      <c r="NWC20" s="8"/>
      <c r="NWD20" s="8"/>
      <c r="NWE20" s="8"/>
      <c r="NWF20" s="8"/>
      <c r="NWG20" s="8"/>
      <c r="NWH20" s="8"/>
      <c r="NWI20" s="8"/>
      <c r="NWJ20" s="8"/>
      <c r="NWK20" s="8"/>
      <c r="NWL20" s="8"/>
      <c r="NWM20" s="8"/>
      <c r="NWN20" s="8"/>
      <c r="NWO20" s="8"/>
      <c r="NWP20" s="8"/>
      <c r="NWQ20" s="8"/>
      <c r="NWR20" s="8"/>
      <c r="NWS20" s="8"/>
      <c r="NWT20" s="8"/>
      <c r="NWU20" s="8"/>
      <c r="NWV20" s="8"/>
      <c r="NWW20" s="8"/>
      <c r="NWX20" s="8"/>
      <c r="NWY20" s="8"/>
      <c r="NWZ20" s="8"/>
      <c r="NXA20" s="8"/>
      <c r="NXB20" s="8"/>
      <c r="NXC20" s="8"/>
      <c r="NXD20" s="8"/>
      <c r="NXE20" s="8"/>
      <c r="NXF20" s="8"/>
      <c r="NXG20" s="8"/>
      <c r="NXH20" s="8"/>
      <c r="NXI20" s="8"/>
      <c r="NXJ20" s="8"/>
      <c r="NXK20" s="8"/>
      <c r="NXL20" s="8"/>
      <c r="NXM20" s="8"/>
      <c r="NXN20" s="8"/>
      <c r="NXO20" s="8"/>
      <c r="NXP20" s="8"/>
      <c r="NXQ20" s="8"/>
      <c r="NXR20" s="8"/>
      <c r="NXS20" s="8"/>
      <c r="NXT20" s="8"/>
      <c r="NXU20" s="8"/>
      <c r="NXV20" s="8"/>
      <c r="NXW20" s="8"/>
      <c r="NXX20" s="8"/>
      <c r="NXY20" s="8"/>
      <c r="NXZ20" s="8"/>
      <c r="NYA20" s="8"/>
      <c r="NYB20" s="8"/>
      <c r="NYC20" s="8"/>
      <c r="NYD20" s="8"/>
      <c r="NYE20" s="8"/>
      <c r="NYF20" s="8"/>
      <c r="NYG20" s="8"/>
      <c r="NYH20" s="8"/>
      <c r="NYI20" s="8"/>
      <c r="NYJ20" s="8"/>
      <c r="NYK20" s="8"/>
      <c r="NYL20" s="8"/>
      <c r="NYM20" s="8"/>
      <c r="NYN20" s="8"/>
      <c r="NYO20" s="8"/>
      <c r="NYP20" s="8"/>
      <c r="NYQ20" s="8"/>
      <c r="NYR20" s="8"/>
      <c r="NYS20" s="8"/>
      <c r="NYT20" s="8"/>
      <c r="NYU20" s="8"/>
      <c r="NYV20" s="8"/>
      <c r="NYW20" s="8"/>
      <c r="NYX20" s="8"/>
      <c r="NYY20" s="8"/>
      <c r="NYZ20" s="8"/>
      <c r="NZA20" s="8"/>
      <c r="NZB20" s="8"/>
      <c r="NZC20" s="8"/>
      <c r="NZD20" s="8"/>
      <c r="NZE20" s="8"/>
      <c r="NZF20" s="8"/>
      <c r="NZG20" s="8"/>
      <c r="NZH20" s="8"/>
      <c r="NZI20" s="8"/>
      <c r="NZJ20" s="8"/>
      <c r="NZK20" s="8"/>
      <c r="NZL20" s="8"/>
      <c r="NZM20" s="8"/>
      <c r="NZN20" s="8"/>
      <c r="NZO20" s="8"/>
      <c r="NZP20" s="8"/>
      <c r="NZQ20" s="8"/>
      <c r="NZR20" s="8"/>
      <c r="NZS20" s="8"/>
      <c r="NZT20" s="8"/>
      <c r="NZU20" s="8"/>
      <c r="NZV20" s="8"/>
      <c r="NZW20" s="8"/>
      <c r="NZX20" s="8"/>
      <c r="NZY20" s="8"/>
      <c r="NZZ20" s="8"/>
      <c r="OAA20" s="8"/>
      <c r="OAB20" s="8"/>
      <c r="OAC20" s="8"/>
      <c r="OAD20" s="8"/>
      <c r="OAE20" s="8"/>
      <c r="OAF20" s="8"/>
      <c r="OAG20" s="8"/>
      <c r="OAH20" s="8"/>
      <c r="OAI20" s="8"/>
      <c r="OAJ20" s="8"/>
      <c r="OAK20" s="8"/>
      <c r="OAL20" s="8"/>
      <c r="OAM20" s="8"/>
      <c r="OAN20" s="8"/>
      <c r="OAO20" s="8"/>
      <c r="OAP20" s="8"/>
      <c r="OAQ20" s="8"/>
      <c r="OAR20" s="8"/>
      <c r="OAS20" s="8"/>
      <c r="OAT20" s="8"/>
      <c r="OAU20" s="8"/>
      <c r="OAV20" s="8"/>
      <c r="OAW20" s="8"/>
      <c r="OAX20" s="8"/>
      <c r="OAY20" s="8"/>
      <c r="OAZ20" s="8"/>
      <c r="OBA20" s="8"/>
      <c r="OBB20" s="8"/>
      <c r="OBC20" s="8"/>
      <c r="OBD20" s="8"/>
      <c r="OBE20" s="8"/>
      <c r="OBF20" s="8"/>
      <c r="OBG20" s="8"/>
      <c r="OBH20" s="8"/>
      <c r="OBI20" s="8"/>
      <c r="OBJ20" s="8"/>
      <c r="OBK20" s="8"/>
      <c r="OBL20" s="8"/>
      <c r="OBM20" s="8"/>
      <c r="OBN20" s="8"/>
      <c r="OBO20" s="8"/>
      <c r="OBP20" s="8"/>
      <c r="OBQ20" s="8"/>
      <c r="OBR20" s="8"/>
      <c r="OBS20" s="8"/>
      <c r="OBT20" s="8"/>
      <c r="OBU20" s="8"/>
      <c r="OBV20" s="8"/>
      <c r="OBW20" s="8"/>
      <c r="OBX20" s="8"/>
      <c r="OBY20" s="8"/>
      <c r="OBZ20" s="8"/>
      <c r="OCA20" s="8"/>
      <c r="OCB20" s="8"/>
      <c r="OCC20" s="8"/>
      <c r="OCD20" s="8"/>
      <c r="OCE20" s="8"/>
      <c r="OCF20" s="8"/>
      <c r="OCG20" s="8"/>
      <c r="OCH20" s="8"/>
      <c r="OCI20" s="8"/>
      <c r="OCJ20" s="8"/>
      <c r="OCK20" s="8"/>
      <c r="OCL20" s="8"/>
      <c r="OCM20" s="8"/>
      <c r="OCN20" s="8"/>
      <c r="OCO20" s="8"/>
      <c r="OCP20" s="8"/>
      <c r="OCQ20" s="8"/>
      <c r="OCR20" s="8"/>
      <c r="OCS20" s="8"/>
      <c r="OCT20" s="8"/>
      <c r="OCU20" s="8"/>
      <c r="OCV20" s="8"/>
      <c r="OCW20" s="8"/>
      <c r="OCX20" s="8"/>
      <c r="OCY20" s="8"/>
      <c r="OCZ20" s="8"/>
      <c r="ODA20" s="8"/>
      <c r="ODB20" s="8"/>
      <c r="ODC20" s="8"/>
      <c r="ODD20" s="8"/>
      <c r="ODE20" s="8"/>
      <c r="ODF20" s="8"/>
      <c r="ODG20" s="8"/>
      <c r="ODH20" s="8"/>
      <c r="ODI20" s="8"/>
      <c r="ODJ20" s="8"/>
      <c r="ODK20" s="8"/>
      <c r="ODL20" s="8"/>
      <c r="ODM20" s="8"/>
      <c r="ODN20" s="8"/>
      <c r="ODO20" s="8"/>
      <c r="ODP20" s="8"/>
      <c r="ODQ20" s="8"/>
      <c r="ODR20" s="8"/>
      <c r="ODS20" s="8"/>
      <c r="ODT20" s="8"/>
      <c r="ODU20" s="8"/>
      <c r="ODV20" s="8"/>
      <c r="ODW20" s="8"/>
      <c r="ODX20" s="8"/>
      <c r="ODY20" s="8"/>
      <c r="ODZ20" s="8"/>
      <c r="OEA20" s="8"/>
      <c r="OEB20" s="8"/>
      <c r="OEC20" s="8"/>
      <c r="OED20" s="8"/>
      <c r="OEE20" s="8"/>
      <c r="OEF20" s="8"/>
      <c r="OEG20" s="8"/>
      <c r="OEH20" s="8"/>
      <c r="OEI20" s="8"/>
      <c r="OEJ20" s="8"/>
      <c r="OEK20" s="8"/>
      <c r="OEL20" s="8"/>
      <c r="OEM20" s="8"/>
      <c r="OEN20" s="8"/>
      <c r="OEO20" s="8"/>
      <c r="OEP20" s="8"/>
      <c r="OEQ20" s="8"/>
      <c r="OER20" s="8"/>
      <c r="OES20" s="8"/>
      <c r="OET20" s="8"/>
      <c r="OEU20" s="8"/>
      <c r="OEV20" s="8"/>
      <c r="OEW20" s="8"/>
      <c r="OEX20" s="8"/>
      <c r="OEY20" s="8"/>
      <c r="OEZ20" s="8"/>
      <c r="OFA20" s="8"/>
      <c r="OFB20" s="8"/>
      <c r="OFC20" s="8"/>
      <c r="OFD20" s="8"/>
      <c r="OFE20" s="8"/>
      <c r="OFF20" s="8"/>
      <c r="OFG20" s="8"/>
      <c r="OFH20" s="8"/>
      <c r="OFI20" s="8"/>
      <c r="OFJ20" s="8"/>
      <c r="OFK20" s="8"/>
      <c r="OFL20" s="8"/>
      <c r="OFM20" s="8"/>
      <c r="OFN20" s="8"/>
      <c r="OFO20" s="8"/>
      <c r="OFP20" s="8"/>
      <c r="OFQ20" s="8"/>
      <c r="OFR20" s="8"/>
      <c r="OFS20" s="8"/>
      <c r="OFT20" s="8"/>
      <c r="OFU20" s="8"/>
      <c r="OFV20" s="8"/>
      <c r="OFW20" s="8"/>
      <c r="OFX20" s="8"/>
      <c r="OFY20" s="8"/>
      <c r="OFZ20" s="8"/>
      <c r="OGA20" s="8"/>
      <c r="OGB20" s="8"/>
      <c r="OGC20" s="8"/>
      <c r="OGD20" s="8"/>
      <c r="OGE20" s="8"/>
      <c r="OGF20" s="8"/>
      <c r="OGG20" s="8"/>
      <c r="OGH20" s="8"/>
      <c r="OGI20" s="8"/>
      <c r="OGJ20" s="8"/>
      <c r="OGK20" s="8"/>
      <c r="OGL20" s="8"/>
      <c r="OGM20" s="8"/>
      <c r="OGN20" s="8"/>
      <c r="OGO20" s="8"/>
      <c r="OGP20" s="8"/>
      <c r="OGQ20" s="8"/>
      <c r="OGR20" s="8"/>
      <c r="OGS20" s="8"/>
      <c r="OGT20" s="8"/>
      <c r="OGU20" s="8"/>
      <c r="OGV20" s="8"/>
      <c r="OGW20" s="8"/>
      <c r="OGX20" s="8"/>
      <c r="OGY20" s="8"/>
      <c r="OGZ20" s="8"/>
      <c r="OHA20" s="8"/>
      <c r="OHB20" s="8"/>
      <c r="OHC20" s="8"/>
      <c r="OHD20" s="8"/>
      <c r="OHE20" s="8"/>
      <c r="OHF20" s="8"/>
      <c r="OHG20" s="8"/>
      <c r="OHH20" s="8"/>
      <c r="OHI20" s="8"/>
      <c r="OHJ20" s="8"/>
      <c r="OHK20" s="8"/>
      <c r="OHL20" s="8"/>
      <c r="OHM20" s="8"/>
      <c r="OHN20" s="8"/>
      <c r="OHO20" s="8"/>
      <c r="OHP20" s="8"/>
      <c r="OHQ20" s="8"/>
      <c r="OHR20" s="8"/>
      <c r="OHS20" s="8"/>
      <c r="OHT20" s="8"/>
      <c r="OHU20" s="8"/>
      <c r="OHV20" s="8"/>
      <c r="OHW20" s="8"/>
      <c r="OHX20" s="8"/>
      <c r="OHY20" s="8"/>
      <c r="OHZ20" s="8"/>
      <c r="OIA20" s="8"/>
      <c r="OIB20" s="8"/>
      <c r="OIC20" s="8"/>
      <c r="OID20" s="8"/>
      <c r="OIE20" s="8"/>
      <c r="OIF20" s="8"/>
      <c r="OIG20" s="8"/>
      <c r="OIH20" s="8"/>
      <c r="OII20" s="8"/>
      <c r="OIJ20" s="8"/>
      <c r="OIK20" s="8"/>
      <c r="OIL20" s="8"/>
      <c r="OIM20" s="8"/>
      <c r="OIN20" s="8"/>
      <c r="OIO20" s="8"/>
      <c r="OIP20" s="8"/>
      <c r="OIQ20" s="8"/>
      <c r="OIR20" s="8"/>
      <c r="OIS20" s="8"/>
      <c r="OIT20" s="8"/>
      <c r="OIU20" s="8"/>
      <c r="OIV20" s="8"/>
      <c r="OIW20" s="8"/>
      <c r="OIX20" s="8"/>
      <c r="OIY20" s="8"/>
      <c r="OIZ20" s="8"/>
      <c r="OJA20" s="8"/>
      <c r="OJB20" s="8"/>
      <c r="OJC20" s="8"/>
      <c r="OJD20" s="8"/>
      <c r="OJE20" s="8"/>
      <c r="OJF20" s="8"/>
      <c r="OJG20" s="8"/>
      <c r="OJH20" s="8"/>
      <c r="OJI20" s="8"/>
      <c r="OJJ20" s="8"/>
      <c r="OJK20" s="8"/>
      <c r="OJL20" s="8"/>
      <c r="OJM20" s="8"/>
      <c r="OJN20" s="8"/>
      <c r="OJO20" s="8"/>
      <c r="OJP20" s="8"/>
      <c r="OJQ20" s="8"/>
      <c r="OJR20" s="8"/>
      <c r="OJS20" s="8"/>
      <c r="OJT20" s="8"/>
      <c r="OJU20" s="8"/>
      <c r="OJV20" s="8"/>
      <c r="OJW20" s="8"/>
      <c r="OJX20" s="8"/>
      <c r="OJY20" s="8"/>
      <c r="OJZ20" s="8"/>
      <c r="OKA20" s="8"/>
      <c r="OKB20" s="8"/>
      <c r="OKC20" s="8"/>
      <c r="OKD20" s="8"/>
      <c r="OKE20" s="8"/>
      <c r="OKF20" s="8"/>
      <c r="OKG20" s="8"/>
      <c r="OKH20" s="8"/>
      <c r="OKI20" s="8"/>
      <c r="OKJ20" s="8"/>
      <c r="OKK20" s="8"/>
      <c r="OKL20" s="8"/>
      <c r="OKM20" s="8"/>
      <c r="OKN20" s="8"/>
      <c r="OKO20" s="8"/>
      <c r="OKP20" s="8"/>
      <c r="OKQ20" s="8"/>
      <c r="OKR20" s="8"/>
      <c r="OKS20" s="8"/>
      <c r="OKT20" s="8"/>
      <c r="OKU20" s="8"/>
      <c r="OKV20" s="8"/>
      <c r="OKW20" s="8"/>
      <c r="OKX20" s="8"/>
      <c r="OKY20" s="8"/>
      <c r="OKZ20" s="8"/>
      <c r="OLA20" s="8"/>
      <c r="OLB20" s="8"/>
      <c r="OLC20" s="8"/>
      <c r="OLD20" s="8"/>
      <c r="OLE20" s="8"/>
      <c r="OLF20" s="8"/>
      <c r="OLG20" s="8"/>
      <c r="OLH20" s="8"/>
      <c r="OLI20" s="8"/>
      <c r="OLJ20" s="8"/>
      <c r="OLK20" s="8"/>
      <c r="OLL20" s="8"/>
      <c r="OLM20" s="8"/>
      <c r="OLN20" s="8"/>
      <c r="OLO20" s="8"/>
      <c r="OLP20" s="8"/>
      <c r="OLQ20" s="8"/>
      <c r="OLR20" s="8"/>
      <c r="OLS20" s="8"/>
      <c r="OLT20" s="8"/>
      <c r="OLU20" s="8"/>
      <c r="OLV20" s="8"/>
      <c r="OLW20" s="8"/>
      <c r="OLX20" s="8"/>
      <c r="OLY20" s="8"/>
      <c r="OLZ20" s="8"/>
      <c r="OMA20" s="8"/>
      <c r="OMB20" s="8"/>
      <c r="OMC20" s="8"/>
      <c r="OMD20" s="8"/>
      <c r="OME20" s="8"/>
      <c r="OMF20" s="8"/>
      <c r="OMG20" s="8"/>
      <c r="OMH20" s="8"/>
      <c r="OMI20" s="8"/>
      <c r="OMJ20" s="8"/>
      <c r="OMK20" s="8"/>
      <c r="OML20" s="8"/>
      <c r="OMM20" s="8"/>
      <c r="OMN20" s="8"/>
      <c r="OMO20" s="8"/>
      <c r="OMP20" s="8"/>
      <c r="OMQ20" s="8"/>
      <c r="OMR20" s="8"/>
      <c r="OMS20" s="8"/>
      <c r="OMT20" s="8"/>
      <c r="OMU20" s="8"/>
      <c r="OMV20" s="8"/>
      <c r="OMW20" s="8"/>
      <c r="OMX20" s="8"/>
      <c r="OMY20" s="8"/>
      <c r="OMZ20" s="8"/>
      <c r="ONA20" s="8"/>
      <c r="ONB20" s="8"/>
      <c r="ONC20" s="8"/>
      <c r="OND20" s="8"/>
      <c r="ONE20" s="8"/>
      <c r="ONF20" s="8"/>
      <c r="ONG20" s="8"/>
      <c r="ONH20" s="8"/>
      <c r="ONI20" s="8"/>
      <c r="ONJ20" s="8"/>
      <c r="ONK20" s="8"/>
      <c r="ONL20" s="8"/>
      <c r="ONM20" s="8"/>
      <c r="ONN20" s="8"/>
      <c r="ONO20" s="8"/>
      <c r="ONP20" s="8"/>
      <c r="ONQ20" s="8"/>
      <c r="ONR20" s="8"/>
      <c r="ONS20" s="8"/>
      <c r="ONT20" s="8"/>
      <c r="ONU20" s="8"/>
      <c r="ONV20" s="8"/>
      <c r="ONW20" s="8"/>
      <c r="ONX20" s="8"/>
      <c r="ONY20" s="8"/>
      <c r="ONZ20" s="8"/>
      <c r="OOA20" s="8"/>
      <c r="OOB20" s="8"/>
      <c r="OOC20" s="8"/>
      <c r="OOD20" s="8"/>
      <c r="OOE20" s="8"/>
      <c r="OOF20" s="8"/>
      <c r="OOG20" s="8"/>
      <c r="OOH20" s="8"/>
      <c r="OOI20" s="8"/>
      <c r="OOJ20" s="8"/>
      <c r="OOK20" s="8"/>
      <c r="OOL20" s="8"/>
      <c r="OOM20" s="8"/>
      <c r="OON20" s="8"/>
      <c r="OOO20" s="8"/>
      <c r="OOP20" s="8"/>
      <c r="OOQ20" s="8"/>
      <c r="OOR20" s="8"/>
      <c r="OOS20" s="8"/>
      <c r="OOT20" s="8"/>
      <c r="OOU20" s="8"/>
      <c r="OOV20" s="8"/>
      <c r="OOW20" s="8"/>
      <c r="OOX20" s="8"/>
      <c r="OOY20" s="8"/>
      <c r="OOZ20" s="8"/>
      <c r="OPA20" s="8"/>
      <c r="OPB20" s="8"/>
      <c r="OPC20" s="8"/>
      <c r="OPD20" s="8"/>
      <c r="OPE20" s="8"/>
      <c r="OPF20" s="8"/>
      <c r="OPG20" s="8"/>
      <c r="OPH20" s="8"/>
      <c r="OPI20" s="8"/>
      <c r="OPJ20" s="8"/>
      <c r="OPK20" s="8"/>
      <c r="OPL20" s="8"/>
      <c r="OPM20" s="8"/>
      <c r="OPN20" s="8"/>
      <c r="OPO20" s="8"/>
      <c r="OPP20" s="8"/>
      <c r="OPQ20" s="8"/>
      <c r="OPR20" s="8"/>
      <c r="OPS20" s="8"/>
      <c r="OPT20" s="8"/>
      <c r="OPU20" s="8"/>
      <c r="OPV20" s="8"/>
      <c r="OPW20" s="8"/>
      <c r="OPX20" s="8"/>
      <c r="OPY20" s="8"/>
      <c r="OPZ20" s="8"/>
      <c r="OQA20" s="8"/>
      <c r="OQB20" s="8"/>
      <c r="OQC20" s="8"/>
      <c r="OQD20" s="8"/>
      <c r="OQE20" s="8"/>
      <c r="OQF20" s="8"/>
      <c r="OQG20" s="8"/>
      <c r="OQH20" s="8"/>
      <c r="OQI20" s="8"/>
      <c r="OQJ20" s="8"/>
      <c r="OQK20" s="8"/>
      <c r="OQL20" s="8"/>
      <c r="OQM20" s="8"/>
      <c r="OQN20" s="8"/>
      <c r="OQO20" s="8"/>
      <c r="OQP20" s="8"/>
      <c r="OQQ20" s="8"/>
      <c r="OQR20" s="8"/>
      <c r="OQS20" s="8"/>
      <c r="OQT20" s="8"/>
      <c r="OQU20" s="8"/>
      <c r="OQV20" s="8"/>
      <c r="OQW20" s="8"/>
      <c r="OQX20" s="8"/>
      <c r="OQY20" s="8"/>
      <c r="OQZ20" s="8"/>
      <c r="ORA20" s="8"/>
      <c r="ORB20" s="8"/>
      <c r="ORC20" s="8"/>
      <c r="ORD20" s="8"/>
      <c r="ORE20" s="8"/>
      <c r="ORF20" s="8"/>
      <c r="ORG20" s="8"/>
      <c r="ORH20" s="8"/>
      <c r="ORI20" s="8"/>
      <c r="ORJ20" s="8"/>
      <c r="ORK20" s="8"/>
      <c r="ORL20" s="8"/>
      <c r="ORM20" s="8"/>
      <c r="ORN20" s="8"/>
      <c r="ORO20" s="8"/>
      <c r="ORP20" s="8"/>
      <c r="ORQ20" s="8"/>
      <c r="ORR20" s="8"/>
      <c r="ORS20" s="8"/>
      <c r="ORT20" s="8"/>
      <c r="ORU20" s="8"/>
      <c r="ORV20" s="8"/>
      <c r="ORW20" s="8"/>
      <c r="ORX20" s="8"/>
      <c r="ORY20" s="8"/>
      <c r="ORZ20" s="8"/>
      <c r="OSA20" s="8"/>
      <c r="OSB20" s="8"/>
      <c r="OSC20" s="8"/>
      <c r="OSD20" s="8"/>
      <c r="OSE20" s="8"/>
      <c r="OSF20" s="8"/>
      <c r="OSG20" s="8"/>
      <c r="OSH20" s="8"/>
      <c r="OSI20" s="8"/>
      <c r="OSJ20" s="8"/>
      <c r="OSK20" s="8"/>
      <c r="OSL20" s="8"/>
      <c r="OSM20" s="8"/>
      <c r="OSN20" s="8"/>
      <c r="OSO20" s="8"/>
      <c r="OSP20" s="8"/>
      <c r="OSQ20" s="8"/>
      <c r="OSR20" s="8"/>
      <c r="OSS20" s="8"/>
      <c r="OST20" s="8"/>
      <c r="OSU20" s="8"/>
      <c r="OSV20" s="8"/>
      <c r="OSW20" s="8"/>
      <c r="OSX20" s="8"/>
      <c r="OSY20" s="8"/>
      <c r="OSZ20" s="8"/>
      <c r="OTA20" s="8"/>
      <c r="OTB20" s="8"/>
      <c r="OTC20" s="8"/>
      <c r="OTD20" s="8"/>
      <c r="OTE20" s="8"/>
      <c r="OTF20" s="8"/>
      <c r="OTG20" s="8"/>
      <c r="OTH20" s="8"/>
      <c r="OTI20" s="8"/>
      <c r="OTJ20" s="8"/>
      <c r="OTK20" s="8"/>
      <c r="OTL20" s="8"/>
      <c r="OTM20" s="8"/>
      <c r="OTN20" s="8"/>
      <c r="OTO20" s="8"/>
      <c r="OTP20" s="8"/>
      <c r="OTQ20" s="8"/>
      <c r="OTR20" s="8"/>
      <c r="OTS20" s="8"/>
      <c r="OTT20" s="8"/>
      <c r="OTU20" s="8"/>
      <c r="OTV20" s="8"/>
      <c r="OTW20" s="8"/>
      <c r="OTX20" s="8"/>
      <c r="OTY20" s="8"/>
      <c r="OTZ20" s="8"/>
      <c r="OUA20" s="8"/>
      <c r="OUB20" s="8"/>
      <c r="OUC20" s="8"/>
      <c r="OUD20" s="8"/>
      <c r="OUE20" s="8"/>
      <c r="OUF20" s="8"/>
      <c r="OUG20" s="8"/>
      <c r="OUH20" s="8"/>
      <c r="OUI20" s="8"/>
      <c r="OUJ20" s="8"/>
      <c r="OUK20" s="8"/>
      <c r="OUL20" s="8"/>
      <c r="OUM20" s="8"/>
      <c r="OUN20" s="8"/>
      <c r="OUO20" s="8"/>
      <c r="OUP20" s="8"/>
      <c r="OUQ20" s="8"/>
      <c r="OUR20" s="8"/>
      <c r="OUS20" s="8"/>
      <c r="OUT20" s="8"/>
      <c r="OUU20" s="8"/>
      <c r="OUV20" s="8"/>
      <c r="OUW20" s="8"/>
      <c r="OUX20" s="8"/>
      <c r="OUY20" s="8"/>
      <c r="OUZ20" s="8"/>
      <c r="OVA20" s="8"/>
      <c r="OVB20" s="8"/>
      <c r="OVC20" s="8"/>
      <c r="OVD20" s="8"/>
      <c r="OVE20" s="8"/>
      <c r="OVF20" s="8"/>
      <c r="OVG20" s="8"/>
      <c r="OVH20" s="8"/>
      <c r="OVI20" s="8"/>
      <c r="OVJ20" s="8"/>
      <c r="OVK20" s="8"/>
      <c r="OVL20" s="8"/>
      <c r="OVM20" s="8"/>
      <c r="OVN20" s="8"/>
      <c r="OVO20" s="8"/>
      <c r="OVP20" s="8"/>
      <c r="OVQ20" s="8"/>
      <c r="OVR20" s="8"/>
      <c r="OVS20" s="8"/>
      <c r="OVT20" s="8"/>
      <c r="OVU20" s="8"/>
      <c r="OVV20" s="8"/>
      <c r="OVW20" s="8"/>
      <c r="OVX20" s="8"/>
      <c r="OVY20" s="8"/>
      <c r="OVZ20" s="8"/>
      <c r="OWA20" s="8"/>
      <c r="OWB20" s="8"/>
      <c r="OWC20" s="8"/>
      <c r="OWD20" s="8"/>
      <c r="OWE20" s="8"/>
      <c r="OWF20" s="8"/>
      <c r="OWG20" s="8"/>
      <c r="OWH20" s="8"/>
      <c r="OWI20" s="8"/>
      <c r="OWJ20" s="8"/>
      <c r="OWK20" s="8"/>
      <c r="OWL20" s="8"/>
      <c r="OWM20" s="8"/>
      <c r="OWN20" s="8"/>
      <c r="OWO20" s="8"/>
      <c r="OWP20" s="8"/>
      <c r="OWQ20" s="8"/>
      <c r="OWR20" s="8"/>
      <c r="OWS20" s="8"/>
      <c r="OWT20" s="8"/>
      <c r="OWU20" s="8"/>
      <c r="OWV20" s="8"/>
      <c r="OWW20" s="8"/>
      <c r="OWX20" s="8"/>
      <c r="OWY20" s="8"/>
      <c r="OWZ20" s="8"/>
      <c r="OXA20" s="8"/>
      <c r="OXB20" s="8"/>
      <c r="OXC20" s="8"/>
      <c r="OXD20" s="8"/>
      <c r="OXE20" s="8"/>
      <c r="OXF20" s="8"/>
      <c r="OXG20" s="8"/>
      <c r="OXH20" s="8"/>
      <c r="OXI20" s="8"/>
      <c r="OXJ20" s="8"/>
      <c r="OXK20" s="8"/>
      <c r="OXL20" s="8"/>
      <c r="OXM20" s="8"/>
      <c r="OXN20" s="8"/>
      <c r="OXO20" s="8"/>
      <c r="OXP20" s="8"/>
      <c r="OXQ20" s="8"/>
      <c r="OXR20" s="8"/>
      <c r="OXS20" s="8"/>
      <c r="OXT20" s="8"/>
      <c r="OXU20" s="8"/>
      <c r="OXV20" s="8"/>
      <c r="OXW20" s="8"/>
      <c r="OXX20" s="8"/>
      <c r="OXY20" s="8"/>
      <c r="OXZ20" s="8"/>
      <c r="OYA20" s="8"/>
      <c r="OYB20" s="8"/>
      <c r="OYC20" s="8"/>
      <c r="OYD20" s="8"/>
      <c r="OYE20" s="8"/>
      <c r="OYF20" s="8"/>
      <c r="OYG20" s="8"/>
      <c r="OYH20" s="8"/>
      <c r="OYI20" s="8"/>
      <c r="OYJ20" s="8"/>
      <c r="OYK20" s="8"/>
      <c r="OYL20" s="8"/>
      <c r="OYM20" s="8"/>
      <c r="OYN20" s="8"/>
      <c r="OYO20" s="8"/>
      <c r="OYP20" s="8"/>
      <c r="OYQ20" s="8"/>
      <c r="OYR20" s="8"/>
      <c r="OYS20" s="8"/>
      <c r="OYT20" s="8"/>
      <c r="OYU20" s="8"/>
      <c r="OYV20" s="8"/>
      <c r="OYW20" s="8"/>
      <c r="OYX20" s="8"/>
      <c r="OYY20" s="8"/>
      <c r="OYZ20" s="8"/>
      <c r="OZA20" s="8"/>
      <c r="OZB20" s="8"/>
      <c r="OZC20" s="8"/>
      <c r="OZD20" s="8"/>
      <c r="OZE20" s="8"/>
      <c r="OZF20" s="8"/>
      <c r="OZG20" s="8"/>
      <c r="OZH20" s="8"/>
      <c r="OZI20" s="8"/>
      <c r="OZJ20" s="8"/>
      <c r="OZK20" s="8"/>
      <c r="OZL20" s="8"/>
      <c r="OZM20" s="8"/>
      <c r="OZN20" s="8"/>
      <c r="OZO20" s="8"/>
      <c r="OZP20" s="8"/>
      <c r="OZQ20" s="8"/>
      <c r="OZR20" s="8"/>
      <c r="OZS20" s="8"/>
      <c r="OZT20" s="8"/>
      <c r="OZU20" s="8"/>
      <c r="OZV20" s="8"/>
      <c r="OZW20" s="8"/>
      <c r="OZX20" s="8"/>
      <c r="OZY20" s="8"/>
      <c r="OZZ20" s="8"/>
      <c r="PAA20" s="8"/>
      <c r="PAB20" s="8"/>
      <c r="PAC20" s="8"/>
      <c r="PAD20" s="8"/>
      <c r="PAE20" s="8"/>
      <c r="PAF20" s="8"/>
      <c r="PAG20" s="8"/>
      <c r="PAH20" s="8"/>
      <c r="PAI20" s="8"/>
      <c r="PAJ20" s="8"/>
      <c r="PAK20" s="8"/>
      <c r="PAL20" s="8"/>
      <c r="PAM20" s="8"/>
      <c r="PAN20" s="8"/>
      <c r="PAO20" s="8"/>
      <c r="PAP20" s="8"/>
      <c r="PAQ20" s="8"/>
      <c r="PAR20" s="8"/>
      <c r="PAS20" s="8"/>
      <c r="PAT20" s="8"/>
      <c r="PAU20" s="8"/>
      <c r="PAV20" s="8"/>
      <c r="PAW20" s="8"/>
      <c r="PAX20" s="8"/>
      <c r="PAY20" s="8"/>
      <c r="PAZ20" s="8"/>
      <c r="PBA20" s="8"/>
      <c r="PBB20" s="8"/>
      <c r="PBC20" s="8"/>
      <c r="PBD20" s="8"/>
      <c r="PBE20" s="8"/>
      <c r="PBF20" s="8"/>
      <c r="PBG20" s="8"/>
      <c r="PBH20" s="8"/>
      <c r="PBI20" s="8"/>
      <c r="PBJ20" s="8"/>
      <c r="PBK20" s="8"/>
      <c r="PBL20" s="8"/>
      <c r="PBM20" s="8"/>
      <c r="PBN20" s="8"/>
      <c r="PBO20" s="8"/>
      <c r="PBP20" s="8"/>
      <c r="PBQ20" s="8"/>
      <c r="PBR20" s="8"/>
      <c r="PBS20" s="8"/>
      <c r="PBT20" s="8"/>
      <c r="PBU20" s="8"/>
      <c r="PBV20" s="8"/>
      <c r="PBW20" s="8"/>
      <c r="PBX20" s="8"/>
      <c r="PBY20" s="8"/>
      <c r="PBZ20" s="8"/>
      <c r="PCA20" s="8"/>
      <c r="PCB20" s="8"/>
      <c r="PCC20" s="8"/>
      <c r="PCD20" s="8"/>
      <c r="PCE20" s="8"/>
      <c r="PCF20" s="8"/>
      <c r="PCG20" s="8"/>
      <c r="PCH20" s="8"/>
      <c r="PCI20" s="8"/>
      <c r="PCJ20" s="8"/>
      <c r="PCK20" s="8"/>
      <c r="PCL20" s="8"/>
      <c r="PCM20" s="8"/>
      <c r="PCN20" s="8"/>
      <c r="PCO20" s="8"/>
      <c r="PCP20" s="8"/>
      <c r="PCQ20" s="8"/>
      <c r="PCR20" s="8"/>
      <c r="PCS20" s="8"/>
      <c r="PCT20" s="8"/>
      <c r="PCU20" s="8"/>
      <c r="PCV20" s="8"/>
      <c r="PCW20" s="8"/>
      <c r="PCX20" s="8"/>
      <c r="PCY20" s="8"/>
      <c r="PCZ20" s="8"/>
      <c r="PDA20" s="8"/>
      <c r="PDB20" s="8"/>
      <c r="PDC20" s="8"/>
      <c r="PDD20" s="8"/>
      <c r="PDE20" s="8"/>
      <c r="PDF20" s="8"/>
      <c r="PDG20" s="8"/>
      <c r="PDH20" s="8"/>
      <c r="PDI20" s="8"/>
      <c r="PDJ20" s="8"/>
      <c r="PDK20" s="8"/>
      <c r="PDL20" s="8"/>
      <c r="PDM20" s="8"/>
      <c r="PDN20" s="8"/>
      <c r="PDO20" s="8"/>
      <c r="PDP20" s="8"/>
      <c r="PDQ20" s="8"/>
      <c r="PDR20" s="8"/>
      <c r="PDS20" s="8"/>
      <c r="PDT20" s="8"/>
      <c r="PDU20" s="8"/>
      <c r="PDV20" s="8"/>
      <c r="PDW20" s="8"/>
      <c r="PDX20" s="8"/>
      <c r="PDY20" s="8"/>
      <c r="PDZ20" s="8"/>
      <c r="PEA20" s="8"/>
      <c r="PEB20" s="8"/>
      <c r="PEC20" s="8"/>
      <c r="PED20" s="8"/>
      <c r="PEE20" s="8"/>
      <c r="PEF20" s="8"/>
      <c r="PEG20" s="8"/>
      <c r="PEH20" s="8"/>
      <c r="PEI20" s="8"/>
      <c r="PEJ20" s="8"/>
      <c r="PEK20" s="8"/>
      <c r="PEL20" s="8"/>
      <c r="PEM20" s="8"/>
      <c r="PEN20" s="8"/>
      <c r="PEO20" s="8"/>
      <c r="PEP20" s="8"/>
      <c r="PEQ20" s="8"/>
      <c r="PER20" s="8"/>
      <c r="PES20" s="8"/>
      <c r="PET20" s="8"/>
      <c r="PEU20" s="8"/>
      <c r="PEV20" s="8"/>
      <c r="PEW20" s="8"/>
      <c r="PEX20" s="8"/>
      <c r="PEY20" s="8"/>
      <c r="PEZ20" s="8"/>
      <c r="PFA20" s="8"/>
      <c r="PFB20" s="8"/>
      <c r="PFC20" s="8"/>
      <c r="PFD20" s="8"/>
      <c r="PFE20" s="8"/>
      <c r="PFF20" s="8"/>
      <c r="PFG20" s="8"/>
      <c r="PFH20" s="8"/>
      <c r="PFI20" s="8"/>
      <c r="PFJ20" s="8"/>
      <c r="PFK20" s="8"/>
      <c r="PFL20" s="8"/>
      <c r="PFM20" s="8"/>
      <c r="PFN20" s="8"/>
      <c r="PFO20" s="8"/>
      <c r="PFP20" s="8"/>
      <c r="PFQ20" s="8"/>
      <c r="PFR20" s="8"/>
      <c r="PFS20" s="8"/>
      <c r="PFT20" s="8"/>
      <c r="PFU20" s="8"/>
      <c r="PFV20" s="8"/>
      <c r="PFW20" s="8"/>
      <c r="PFX20" s="8"/>
      <c r="PFY20" s="8"/>
      <c r="PFZ20" s="8"/>
      <c r="PGA20" s="8"/>
      <c r="PGB20" s="8"/>
      <c r="PGC20" s="8"/>
      <c r="PGD20" s="8"/>
      <c r="PGE20" s="8"/>
      <c r="PGF20" s="8"/>
      <c r="PGG20" s="8"/>
      <c r="PGH20" s="8"/>
      <c r="PGI20" s="8"/>
      <c r="PGJ20" s="8"/>
      <c r="PGK20" s="8"/>
      <c r="PGL20" s="8"/>
      <c r="PGM20" s="8"/>
      <c r="PGN20" s="8"/>
      <c r="PGO20" s="8"/>
      <c r="PGP20" s="8"/>
      <c r="PGQ20" s="8"/>
      <c r="PGR20" s="8"/>
      <c r="PGS20" s="8"/>
      <c r="PGT20" s="8"/>
      <c r="PGU20" s="8"/>
      <c r="PGV20" s="8"/>
      <c r="PGW20" s="8"/>
      <c r="PGX20" s="8"/>
      <c r="PGY20" s="8"/>
      <c r="PGZ20" s="8"/>
      <c r="PHA20" s="8"/>
      <c r="PHB20" s="8"/>
      <c r="PHC20" s="8"/>
      <c r="PHD20" s="8"/>
      <c r="PHE20" s="8"/>
      <c r="PHF20" s="8"/>
      <c r="PHG20" s="8"/>
      <c r="PHH20" s="8"/>
      <c r="PHI20" s="8"/>
      <c r="PHJ20" s="8"/>
      <c r="PHK20" s="8"/>
      <c r="PHL20" s="8"/>
      <c r="PHM20" s="8"/>
      <c r="PHN20" s="8"/>
      <c r="PHO20" s="8"/>
      <c r="PHP20" s="8"/>
      <c r="PHQ20" s="8"/>
      <c r="PHR20" s="8"/>
      <c r="PHS20" s="8"/>
      <c r="PHT20" s="8"/>
      <c r="PHU20" s="8"/>
      <c r="PHV20" s="8"/>
      <c r="PHW20" s="8"/>
      <c r="PHX20" s="8"/>
      <c r="PHY20" s="8"/>
      <c r="PHZ20" s="8"/>
      <c r="PIA20" s="8"/>
      <c r="PIB20" s="8"/>
      <c r="PIC20" s="8"/>
      <c r="PID20" s="8"/>
      <c r="PIE20" s="8"/>
      <c r="PIF20" s="8"/>
      <c r="PIG20" s="8"/>
      <c r="PIH20" s="8"/>
      <c r="PII20" s="8"/>
      <c r="PIJ20" s="8"/>
      <c r="PIK20" s="8"/>
      <c r="PIL20" s="8"/>
      <c r="PIM20" s="8"/>
      <c r="PIN20" s="8"/>
      <c r="PIO20" s="8"/>
      <c r="PIP20" s="8"/>
      <c r="PIQ20" s="8"/>
      <c r="PIR20" s="8"/>
      <c r="PIS20" s="8"/>
      <c r="PIT20" s="8"/>
      <c r="PIU20" s="8"/>
      <c r="PIV20" s="8"/>
      <c r="PIW20" s="8"/>
      <c r="PIX20" s="8"/>
      <c r="PIY20" s="8"/>
      <c r="PIZ20" s="8"/>
      <c r="PJA20" s="8"/>
      <c r="PJB20" s="8"/>
      <c r="PJC20" s="8"/>
      <c r="PJD20" s="8"/>
      <c r="PJE20" s="8"/>
      <c r="PJF20" s="8"/>
      <c r="PJG20" s="8"/>
      <c r="PJH20" s="8"/>
      <c r="PJI20" s="8"/>
      <c r="PJJ20" s="8"/>
      <c r="PJK20" s="8"/>
      <c r="PJL20" s="8"/>
      <c r="PJM20" s="8"/>
      <c r="PJN20" s="8"/>
      <c r="PJO20" s="8"/>
      <c r="PJP20" s="8"/>
      <c r="PJQ20" s="8"/>
      <c r="PJR20" s="8"/>
      <c r="PJS20" s="8"/>
      <c r="PJT20" s="8"/>
      <c r="PJU20" s="8"/>
      <c r="PJV20" s="8"/>
      <c r="PJW20" s="8"/>
      <c r="PJX20" s="8"/>
      <c r="PJY20" s="8"/>
      <c r="PJZ20" s="8"/>
      <c r="PKA20" s="8"/>
      <c r="PKB20" s="8"/>
      <c r="PKC20" s="8"/>
      <c r="PKD20" s="8"/>
      <c r="PKE20" s="8"/>
      <c r="PKF20" s="8"/>
      <c r="PKG20" s="8"/>
      <c r="PKH20" s="8"/>
      <c r="PKI20" s="8"/>
      <c r="PKJ20" s="8"/>
      <c r="PKK20" s="8"/>
      <c r="PKL20" s="8"/>
      <c r="PKM20" s="8"/>
      <c r="PKN20" s="8"/>
      <c r="PKO20" s="8"/>
      <c r="PKP20" s="8"/>
      <c r="PKQ20" s="8"/>
      <c r="PKR20" s="8"/>
      <c r="PKS20" s="8"/>
      <c r="PKT20" s="8"/>
      <c r="PKU20" s="8"/>
      <c r="PKV20" s="8"/>
      <c r="PKW20" s="8"/>
      <c r="PKX20" s="8"/>
      <c r="PKY20" s="8"/>
      <c r="PKZ20" s="8"/>
      <c r="PLA20" s="8"/>
      <c r="PLB20" s="8"/>
      <c r="PLC20" s="8"/>
      <c r="PLD20" s="8"/>
      <c r="PLE20" s="8"/>
      <c r="PLF20" s="8"/>
      <c r="PLG20" s="8"/>
      <c r="PLH20" s="8"/>
      <c r="PLI20" s="8"/>
      <c r="PLJ20" s="8"/>
      <c r="PLK20" s="8"/>
      <c r="PLL20" s="8"/>
      <c r="PLM20" s="8"/>
      <c r="PLN20" s="8"/>
      <c r="PLO20" s="8"/>
      <c r="PLP20" s="8"/>
      <c r="PLQ20" s="8"/>
      <c r="PLR20" s="8"/>
      <c r="PLS20" s="8"/>
      <c r="PLT20" s="8"/>
      <c r="PLU20" s="8"/>
      <c r="PLV20" s="8"/>
      <c r="PLW20" s="8"/>
      <c r="PLX20" s="8"/>
      <c r="PLY20" s="8"/>
      <c r="PLZ20" s="8"/>
      <c r="PMA20" s="8"/>
      <c r="PMB20" s="8"/>
      <c r="PMC20" s="8"/>
      <c r="PMD20" s="8"/>
      <c r="PME20" s="8"/>
      <c r="PMF20" s="8"/>
      <c r="PMG20" s="8"/>
      <c r="PMH20" s="8"/>
      <c r="PMI20" s="8"/>
      <c r="PMJ20" s="8"/>
      <c r="PMK20" s="8"/>
      <c r="PML20" s="8"/>
      <c r="PMM20" s="8"/>
      <c r="PMN20" s="8"/>
      <c r="PMO20" s="8"/>
      <c r="PMP20" s="8"/>
      <c r="PMQ20" s="8"/>
      <c r="PMR20" s="8"/>
      <c r="PMS20" s="8"/>
      <c r="PMT20" s="8"/>
      <c r="PMU20" s="8"/>
      <c r="PMV20" s="8"/>
      <c r="PMW20" s="8"/>
      <c r="PMX20" s="8"/>
      <c r="PMY20" s="8"/>
      <c r="PMZ20" s="8"/>
      <c r="PNA20" s="8"/>
      <c r="PNB20" s="8"/>
      <c r="PNC20" s="8"/>
      <c r="PND20" s="8"/>
      <c r="PNE20" s="8"/>
      <c r="PNF20" s="8"/>
      <c r="PNG20" s="8"/>
      <c r="PNH20" s="8"/>
      <c r="PNI20" s="8"/>
      <c r="PNJ20" s="8"/>
      <c r="PNK20" s="8"/>
      <c r="PNL20" s="8"/>
      <c r="PNM20" s="8"/>
      <c r="PNN20" s="8"/>
      <c r="PNO20" s="8"/>
      <c r="PNP20" s="8"/>
      <c r="PNQ20" s="8"/>
      <c r="PNR20" s="8"/>
      <c r="PNS20" s="8"/>
      <c r="PNT20" s="8"/>
      <c r="PNU20" s="8"/>
      <c r="PNV20" s="8"/>
      <c r="PNW20" s="8"/>
      <c r="PNX20" s="8"/>
      <c r="PNY20" s="8"/>
      <c r="PNZ20" s="8"/>
      <c r="POA20" s="8"/>
      <c r="POB20" s="8"/>
      <c r="POC20" s="8"/>
      <c r="POD20" s="8"/>
      <c r="POE20" s="8"/>
      <c r="POF20" s="8"/>
      <c r="POG20" s="8"/>
      <c r="POH20" s="8"/>
      <c r="POI20" s="8"/>
      <c r="POJ20" s="8"/>
      <c r="POK20" s="8"/>
      <c r="POL20" s="8"/>
      <c r="POM20" s="8"/>
      <c r="PON20" s="8"/>
      <c r="POO20" s="8"/>
      <c r="POP20" s="8"/>
      <c r="POQ20" s="8"/>
      <c r="POR20" s="8"/>
      <c r="POS20" s="8"/>
      <c r="POT20" s="8"/>
      <c r="POU20" s="8"/>
      <c r="POV20" s="8"/>
      <c r="POW20" s="8"/>
      <c r="POX20" s="8"/>
      <c r="POY20" s="8"/>
      <c r="POZ20" s="8"/>
      <c r="PPA20" s="8"/>
      <c r="PPB20" s="8"/>
      <c r="PPC20" s="8"/>
      <c r="PPD20" s="8"/>
      <c r="PPE20" s="8"/>
      <c r="PPF20" s="8"/>
      <c r="PPG20" s="8"/>
      <c r="PPH20" s="8"/>
      <c r="PPI20" s="8"/>
      <c r="PPJ20" s="8"/>
      <c r="PPK20" s="8"/>
      <c r="PPL20" s="8"/>
      <c r="PPM20" s="8"/>
      <c r="PPN20" s="8"/>
      <c r="PPO20" s="8"/>
      <c r="PPP20" s="8"/>
      <c r="PPQ20" s="8"/>
      <c r="PPR20" s="8"/>
      <c r="PPS20" s="8"/>
      <c r="PPT20" s="8"/>
      <c r="PPU20" s="8"/>
      <c r="PPV20" s="8"/>
      <c r="PPW20" s="8"/>
      <c r="PPX20" s="8"/>
      <c r="PPY20" s="8"/>
      <c r="PPZ20" s="8"/>
      <c r="PQA20" s="8"/>
      <c r="PQB20" s="8"/>
      <c r="PQC20" s="8"/>
      <c r="PQD20" s="8"/>
      <c r="PQE20" s="8"/>
      <c r="PQF20" s="8"/>
      <c r="PQG20" s="8"/>
      <c r="PQH20" s="8"/>
      <c r="PQI20" s="8"/>
      <c r="PQJ20" s="8"/>
      <c r="PQK20" s="8"/>
      <c r="PQL20" s="8"/>
      <c r="PQM20" s="8"/>
      <c r="PQN20" s="8"/>
      <c r="PQO20" s="8"/>
      <c r="PQP20" s="8"/>
      <c r="PQQ20" s="8"/>
      <c r="PQR20" s="8"/>
      <c r="PQS20" s="8"/>
      <c r="PQT20" s="8"/>
      <c r="PQU20" s="8"/>
      <c r="PQV20" s="8"/>
      <c r="PQW20" s="8"/>
      <c r="PQX20" s="8"/>
      <c r="PQY20" s="8"/>
      <c r="PQZ20" s="8"/>
      <c r="PRA20" s="8"/>
      <c r="PRB20" s="8"/>
      <c r="PRC20" s="8"/>
      <c r="PRD20" s="8"/>
      <c r="PRE20" s="8"/>
      <c r="PRF20" s="8"/>
      <c r="PRG20" s="8"/>
      <c r="PRH20" s="8"/>
      <c r="PRI20" s="8"/>
      <c r="PRJ20" s="8"/>
      <c r="PRK20" s="8"/>
      <c r="PRL20" s="8"/>
      <c r="PRM20" s="8"/>
      <c r="PRN20" s="8"/>
      <c r="PRO20" s="8"/>
      <c r="PRP20" s="8"/>
      <c r="PRQ20" s="8"/>
      <c r="PRR20" s="8"/>
      <c r="PRS20" s="8"/>
      <c r="PRT20" s="8"/>
      <c r="PRU20" s="8"/>
      <c r="PRV20" s="8"/>
      <c r="PRW20" s="8"/>
      <c r="PRX20" s="8"/>
      <c r="PRY20" s="8"/>
      <c r="PRZ20" s="8"/>
      <c r="PSA20" s="8"/>
      <c r="PSB20" s="8"/>
      <c r="PSC20" s="8"/>
      <c r="PSD20" s="8"/>
      <c r="PSE20" s="8"/>
      <c r="PSF20" s="8"/>
      <c r="PSG20" s="8"/>
      <c r="PSH20" s="8"/>
      <c r="PSI20" s="8"/>
      <c r="PSJ20" s="8"/>
      <c r="PSK20" s="8"/>
      <c r="PSL20" s="8"/>
      <c r="PSM20" s="8"/>
      <c r="PSN20" s="8"/>
      <c r="PSO20" s="8"/>
      <c r="PSP20" s="8"/>
      <c r="PSQ20" s="8"/>
      <c r="PSR20" s="8"/>
      <c r="PSS20" s="8"/>
      <c r="PST20" s="8"/>
      <c r="PSU20" s="8"/>
      <c r="PSV20" s="8"/>
      <c r="PSW20" s="8"/>
      <c r="PSX20" s="8"/>
      <c r="PSY20" s="8"/>
      <c r="PSZ20" s="8"/>
      <c r="PTA20" s="8"/>
      <c r="PTB20" s="8"/>
      <c r="PTC20" s="8"/>
      <c r="PTD20" s="8"/>
      <c r="PTE20" s="8"/>
      <c r="PTF20" s="8"/>
      <c r="PTG20" s="8"/>
      <c r="PTH20" s="8"/>
      <c r="PTI20" s="8"/>
      <c r="PTJ20" s="8"/>
      <c r="PTK20" s="8"/>
      <c r="PTL20" s="8"/>
      <c r="PTM20" s="8"/>
      <c r="PTN20" s="8"/>
      <c r="PTO20" s="8"/>
      <c r="PTP20" s="8"/>
      <c r="PTQ20" s="8"/>
      <c r="PTR20" s="8"/>
      <c r="PTS20" s="8"/>
      <c r="PTT20" s="8"/>
      <c r="PTU20" s="8"/>
      <c r="PTV20" s="8"/>
      <c r="PTW20" s="8"/>
      <c r="PTX20" s="8"/>
      <c r="PTY20" s="8"/>
      <c r="PTZ20" s="8"/>
      <c r="PUA20" s="8"/>
      <c r="PUB20" s="8"/>
      <c r="PUC20" s="8"/>
      <c r="PUD20" s="8"/>
      <c r="PUE20" s="8"/>
      <c r="PUF20" s="8"/>
      <c r="PUG20" s="8"/>
      <c r="PUH20" s="8"/>
      <c r="PUI20" s="8"/>
      <c r="PUJ20" s="8"/>
      <c r="PUK20" s="8"/>
      <c r="PUL20" s="8"/>
      <c r="PUM20" s="8"/>
      <c r="PUN20" s="8"/>
      <c r="PUO20" s="8"/>
      <c r="PUP20" s="8"/>
      <c r="PUQ20" s="8"/>
      <c r="PUR20" s="8"/>
      <c r="PUS20" s="8"/>
      <c r="PUT20" s="8"/>
      <c r="PUU20" s="8"/>
      <c r="PUV20" s="8"/>
      <c r="PUW20" s="8"/>
      <c r="PUX20" s="8"/>
      <c r="PUY20" s="8"/>
      <c r="PUZ20" s="8"/>
      <c r="PVA20" s="8"/>
      <c r="PVB20" s="8"/>
      <c r="PVC20" s="8"/>
      <c r="PVD20" s="8"/>
      <c r="PVE20" s="8"/>
      <c r="PVF20" s="8"/>
      <c r="PVG20" s="8"/>
      <c r="PVH20" s="8"/>
      <c r="PVI20" s="8"/>
      <c r="PVJ20" s="8"/>
      <c r="PVK20" s="8"/>
      <c r="PVL20" s="8"/>
      <c r="PVM20" s="8"/>
      <c r="PVN20" s="8"/>
      <c r="PVO20" s="8"/>
      <c r="PVP20" s="8"/>
      <c r="PVQ20" s="8"/>
      <c r="PVR20" s="8"/>
      <c r="PVS20" s="8"/>
      <c r="PVT20" s="8"/>
      <c r="PVU20" s="8"/>
      <c r="PVV20" s="8"/>
      <c r="PVW20" s="8"/>
      <c r="PVX20" s="8"/>
      <c r="PVY20" s="8"/>
      <c r="PVZ20" s="8"/>
      <c r="PWA20" s="8"/>
      <c r="PWB20" s="8"/>
      <c r="PWC20" s="8"/>
      <c r="PWD20" s="8"/>
      <c r="PWE20" s="8"/>
      <c r="PWF20" s="8"/>
      <c r="PWG20" s="8"/>
      <c r="PWH20" s="8"/>
      <c r="PWI20" s="8"/>
      <c r="PWJ20" s="8"/>
      <c r="PWK20" s="8"/>
      <c r="PWL20" s="8"/>
      <c r="PWM20" s="8"/>
      <c r="PWN20" s="8"/>
      <c r="PWO20" s="8"/>
      <c r="PWP20" s="8"/>
      <c r="PWQ20" s="8"/>
      <c r="PWR20" s="8"/>
      <c r="PWS20" s="8"/>
      <c r="PWT20" s="8"/>
      <c r="PWU20" s="8"/>
      <c r="PWV20" s="8"/>
      <c r="PWW20" s="8"/>
      <c r="PWX20" s="8"/>
      <c r="PWY20" s="8"/>
      <c r="PWZ20" s="8"/>
      <c r="PXA20" s="8"/>
      <c r="PXB20" s="8"/>
      <c r="PXC20" s="8"/>
      <c r="PXD20" s="8"/>
      <c r="PXE20" s="8"/>
      <c r="PXF20" s="8"/>
      <c r="PXG20" s="8"/>
      <c r="PXH20" s="8"/>
      <c r="PXI20" s="8"/>
      <c r="PXJ20" s="8"/>
      <c r="PXK20" s="8"/>
      <c r="PXL20" s="8"/>
      <c r="PXM20" s="8"/>
      <c r="PXN20" s="8"/>
      <c r="PXO20" s="8"/>
      <c r="PXP20" s="8"/>
      <c r="PXQ20" s="8"/>
      <c r="PXR20" s="8"/>
      <c r="PXS20" s="8"/>
      <c r="PXT20" s="8"/>
      <c r="PXU20" s="8"/>
      <c r="PXV20" s="8"/>
      <c r="PXW20" s="8"/>
      <c r="PXX20" s="8"/>
      <c r="PXY20" s="8"/>
      <c r="PXZ20" s="8"/>
      <c r="PYA20" s="8"/>
      <c r="PYB20" s="8"/>
      <c r="PYC20" s="8"/>
      <c r="PYD20" s="8"/>
      <c r="PYE20" s="8"/>
      <c r="PYF20" s="8"/>
      <c r="PYG20" s="8"/>
      <c r="PYH20" s="8"/>
      <c r="PYI20" s="8"/>
      <c r="PYJ20" s="8"/>
      <c r="PYK20" s="8"/>
      <c r="PYL20" s="8"/>
      <c r="PYM20" s="8"/>
      <c r="PYN20" s="8"/>
      <c r="PYO20" s="8"/>
      <c r="PYP20" s="8"/>
      <c r="PYQ20" s="8"/>
      <c r="PYR20" s="8"/>
      <c r="PYS20" s="8"/>
      <c r="PYT20" s="8"/>
      <c r="PYU20" s="8"/>
      <c r="PYV20" s="8"/>
      <c r="PYW20" s="8"/>
      <c r="PYX20" s="8"/>
      <c r="PYY20" s="8"/>
      <c r="PYZ20" s="8"/>
      <c r="PZA20" s="8"/>
      <c r="PZB20" s="8"/>
      <c r="PZC20" s="8"/>
      <c r="PZD20" s="8"/>
      <c r="PZE20" s="8"/>
      <c r="PZF20" s="8"/>
      <c r="PZG20" s="8"/>
      <c r="PZH20" s="8"/>
      <c r="PZI20" s="8"/>
      <c r="PZJ20" s="8"/>
      <c r="PZK20" s="8"/>
      <c r="PZL20" s="8"/>
      <c r="PZM20" s="8"/>
      <c r="PZN20" s="8"/>
      <c r="PZO20" s="8"/>
      <c r="PZP20" s="8"/>
      <c r="PZQ20" s="8"/>
      <c r="PZR20" s="8"/>
      <c r="PZS20" s="8"/>
      <c r="PZT20" s="8"/>
      <c r="PZU20" s="8"/>
      <c r="PZV20" s="8"/>
      <c r="PZW20" s="8"/>
      <c r="PZX20" s="8"/>
      <c r="PZY20" s="8"/>
      <c r="PZZ20" s="8"/>
      <c r="QAA20" s="8"/>
      <c r="QAB20" s="8"/>
      <c r="QAC20" s="8"/>
      <c r="QAD20" s="8"/>
      <c r="QAE20" s="8"/>
      <c r="QAF20" s="8"/>
      <c r="QAG20" s="8"/>
      <c r="QAH20" s="8"/>
      <c r="QAI20" s="8"/>
      <c r="QAJ20" s="8"/>
      <c r="QAK20" s="8"/>
      <c r="QAL20" s="8"/>
      <c r="QAM20" s="8"/>
      <c r="QAN20" s="8"/>
      <c r="QAO20" s="8"/>
      <c r="QAP20" s="8"/>
      <c r="QAQ20" s="8"/>
      <c r="QAR20" s="8"/>
      <c r="QAS20" s="8"/>
      <c r="QAT20" s="8"/>
      <c r="QAU20" s="8"/>
      <c r="QAV20" s="8"/>
      <c r="QAW20" s="8"/>
      <c r="QAX20" s="8"/>
      <c r="QAY20" s="8"/>
      <c r="QAZ20" s="8"/>
      <c r="QBA20" s="8"/>
      <c r="QBB20" s="8"/>
      <c r="QBC20" s="8"/>
      <c r="QBD20" s="8"/>
      <c r="QBE20" s="8"/>
      <c r="QBF20" s="8"/>
      <c r="QBG20" s="8"/>
      <c r="QBH20" s="8"/>
      <c r="QBI20" s="8"/>
      <c r="QBJ20" s="8"/>
      <c r="QBK20" s="8"/>
      <c r="QBL20" s="8"/>
      <c r="QBM20" s="8"/>
      <c r="QBN20" s="8"/>
      <c r="QBO20" s="8"/>
      <c r="QBP20" s="8"/>
      <c r="QBQ20" s="8"/>
      <c r="QBR20" s="8"/>
      <c r="QBS20" s="8"/>
      <c r="QBT20" s="8"/>
      <c r="QBU20" s="8"/>
      <c r="QBV20" s="8"/>
      <c r="QBW20" s="8"/>
      <c r="QBX20" s="8"/>
      <c r="QBY20" s="8"/>
      <c r="QBZ20" s="8"/>
      <c r="QCA20" s="8"/>
      <c r="QCB20" s="8"/>
      <c r="QCC20" s="8"/>
      <c r="QCD20" s="8"/>
      <c r="QCE20" s="8"/>
      <c r="QCF20" s="8"/>
      <c r="QCG20" s="8"/>
      <c r="QCH20" s="8"/>
      <c r="QCI20" s="8"/>
      <c r="QCJ20" s="8"/>
      <c r="QCK20" s="8"/>
      <c r="QCL20" s="8"/>
      <c r="QCM20" s="8"/>
      <c r="QCN20" s="8"/>
      <c r="QCO20" s="8"/>
      <c r="QCP20" s="8"/>
      <c r="QCQ20" s="8"/>
      <c r="QCR20" s="8"/>
      <c r="QCS20" s="8"/>
      <c r="QCT20" s="8"/>
      <c r="QCU20" s="8"/>
      <c r="QCV20" s="8"/>
      <c r="QCW20" s="8"/>
      <c r="QCX20" s="8"/>
      <c r="QCY20" s="8"/>
      <c r="QCZ20" s="8"/>
      <c r="QDA20" s="8"/>
      <c r="QDB20" s="8"/>
      <c r="QDC20" s="8"/>
      <c r="QDD20" s="8"/>
      <c r="QDE20" s="8"/>
      <c r="QDF20" s="8"/>
      <c r="QDG20" s="8"/>
      <c r="QDH20" s="8"/>
      <c r="QDI20" s="8"/>
      <c r="QDJ20" s="8"/>
      <c r="QDK20" s="8"/>
      <c r="QDL20" s="8"/>
      <c r="QDM20" s="8"/>
      <c r="QDN20" s="8"/>
      <c r="QDO20" s="8"/>
      <c r="QDP20" s="8"/>
      <c r="QDQ20" s="8"/>
      <c r="QDR20" s="8"/>
      <c r="QDS20" s="8"/>
      <c r="QDT20" s="8"/>
      <c r="QDU20" s="8"/>
      <c r="QDV20" s="8"/>
      <c r="QDW20" s="8"/>
      <c r="QDX20" s="8"/>
      <c r="QDY20" s="8"/>
      <c r="QDZ20" s="8"/>
      <c r="QEA20" s="8"/>
      <c r="QEB20" s="8"/>
      <c r="QEC20" s="8"/>
      <c r="QED20" s="8"/>
      <c r="QEE20" s="8"/>
      <c r="QEF20" s="8"/>
      <c r="QEG20" s="8"/>
      <c r="QEH20" s="8"/>
      <c r="QEI20" s="8"/>
      <c r="QEJ20" s="8"/>
      <c r="QEK20" s="8"/>
      <c r="QEL20" s="8"/>
      <c r="QEM20" s="8"/>
      <c r="QEN20" s="8"/>
      <c r="QEO20" s="8"/>
      <c r="QEP20" s="8"/>
      <c r="QEQ20" s="8"/>
      <c r="QER20" s="8"/>
      <c r="QES20" s="8"/>
      <c r="QET20" s="8"/>
      <c r="QEU20" s="8"/>
      <c r="QEV20" s="8"/>
      <c r="QEW20" s="8"/>
      <c r="QEX20" s="8"/>
      <c r="QEY20" s="8"/>
      <c r="QEZ20" s="8"/>
      <c r="QFA20" s="8"/>
      <c r="QFB20" s="8"/>
      <c r="QFC20" s="8"/>
      <c r="QFD20" s="8"/>
      <c r="QFE20" s="8"/>
      <c r="QFF20" s="8"/>
      <c r="QFG20" s="8"/>
      <c r="QFH20" s="8"/>
      <c r="QFI20" s="8"/>
      <c r="QFJ20" s="8"/>
      <c r="QFK20" s="8"/>
      <c r="QFL20" s="8"/>
      <c r="QFM20" s="8"/>
      <c r="QFN20" s="8"/>
      <c r="QFO20" s="8"/>
      <c r="QFP20" s="8"/>
      <c r="QFQ20" s="8"/>
      <c r="QFR20" s="8"/>
      <c r="QFS20" s="8"/>
      <c r="QFT20" s="8"/>
      <c r="QFU20" s="8"/>
      <c r="QFV20" s="8"/>
      <c r="QFW20" s="8"/>
      <c r="QFX20" s="8"/>
      <c r="QFY20" s="8"/>
      <c r="QFZ20" s="8"/>
      <c r="QGA20" s="8"/>
      <c r="QGB20" s="8"/>
      <c r="QGC20" s="8"/>
      <c r="QGD20" s="8"/>
      <c r="QGE20" s="8"/>
      <c r="QGF20" s="8"/>
      <c r="QGG20" s="8"/>
      <c r="QGH20" s="8"/>
      <c r="QGI20" s="8"/>
      <c r="QGJ20" s="8"/>
      <c r="QGK20" s="8"/>
      <c r="QGL20" s="8"/>
      <c r="QGM20" s="8"/>
      <c r="QGN20" s="8"/>
      <c r="QGO20" s="8"/>
      <c r="QGP20" s="8"/>
      <c r="QGQ20" s="8"/>
      <c r="QGR20" s="8"/>
      <c r="QGS20" s="8"/>
      <c r="QGT20" s="8"/>
      <c r="QGU20" s="8"/>
      <c r="QGV20" s="8"/>
      <c r="QGW20" s="8"/>
      <c r="QGX20" s="8"/>
      <c r="QGY20" s="8"/>
      <c r="QGZ20" s="8"/>
      <c r="QHA20" s="8"/>
      <c r="QHB20" s="8"/>
      <c r="QHC20" s="8"/>
      <c r="QHD20" s="8"/>
      <c r="QHE20" s="8"/>
      <c r="QHF20" s="8"/>
      <c r="QHG20" s="8"/>
      <c r="QHH20" s="8"/>
      <c r="QHI20" s="8"/>
      <c r="QHJ20" s="8"/>
      <c r="QHK20" s="8"/>
      <c r="QHL20" s="8"/>
      <c r="QHM20" s="8"/>
      <c r="QHN20" s="8"/>
      <c r="QHO20" s="8"/>
      <c r="QHP20" s="8"/>
      <c r="QHQ20" s="8"/>
      <c r="QHR20" s="8"/>
      <c r="QHS20" s="8"/>
      <c r="QHT20" s="8"/>
      <c r="QHU20" s="8"/>
      <c r="QHV20" s="8"/>
      <c r="QHW20" s="8"/>
      <c r="QHX20" s="8"/>
      <c r="QHY20" s="8"/>
      <c r="QHZ20" s="8"/>
      <c r="QIA20" s="8"/>
      <c r="QIB20" s="8"/>
      <c r="QIC20" s="8"/>
      <c r="QID20" s="8"/>
      <c r="QIE20" s="8"/>
      <c r="QIF20" s="8"/>
      <c r="QIG20" s="8"/>
      <c r="QIH20" s="8"/>
      <c r="QII20" s="8"/>
      <c r="QIJ20" s="8"/>
      <c r="QIK20" s="8"/>
      <c r="QIL20" s="8"/>
      <c r="QIM20" s="8"/>
      <c r="QIN20" s="8"/>
      <c r="QIO20" s="8"/>
      <c r="QIP20" s="8"/>
      <c r="QIQ20" s="8"/>
      <c r="QIR20" s="8"/>
      <c r="QIS20" s="8"/>
      <c r="QIT20" s="8"/>
      <c r="QIU20" s="8"/>
      <c r="QIV20" s="8"/>
      <c r="QIW20" s="8"/>
      <c r="QIX20" s="8"/>
      <c r="QIY20" s="8"/>
      <c r="QIZ20" s="8"/>
      <c r="QJA20" s="8"/>
      <c r="QJB20" s="8"/>
      <c r="QJC20" s="8"/>
      <c r="QJD20" s="8"/>
      <c r="QJE20" s="8"/>
      <c r="QJF20" s="8"/>
      <c r="QJG20" s="8"/>
      <c r="QJH20" s="8"/>
      <c r="QJI20" s="8"/>
      <c r="QJJ20" s="8"/>
      <c r="QJK20" s="8"/>
      <c r="QJL20" s="8"/>
      <c r="QJM20" s="8"/>
      <c r="QJN20" s="8"/>
      <c r="QJO20" s="8"/>
      <c r="QJP20" s="8"/>
      <c r="QJQ20" s="8"/>
      <c r="QJR20" s="8"/>
      <c r="QJS20" s="8"/>
      <c r="QJT20" s="8"/>
      <c r="QJU20" s="8"/>
      <c r="QJV20" s="8"/>
      <c r="QJW20" s="8"/>
      <c r="QJX20" s="8"/>
      <c r="QJY20" s="8"/>
      <c r="QJZ20" s="8"/>
      <c r="QKA20" s="8"/>
      <c r="QKB20" s="8"/>
      <c r="QKC20" s="8"/>
      <c r="QKD20" s="8"/>
      <c r="QKE20" s="8"/>
      <c r="QKF20" s="8"/>
      <c r="QKG20" s="8"/>
      <c r="QKH20" s="8"/>
      <c r="QKI20" s="8"/>
      <c r="QKJ20" s="8"/>
      <c r="QKK20" s="8"/>
      <c r="QKL20" s="8"/>
      <c r="QKM20" s="8"/>
      <c r="QKN20" s="8"/>
      <c r="QKO20" s="8"/>
      <c r="QKP20" s="8"/>
      <c r="QKQ20" s="8"/>
      <c r="QKR20" s="8"/>
      <c r="QKS20" s="8"/>
      <c r="QKT20" s="8"/>
      <c r="QKU20" s="8"/>
      <c r="QKV20" s="8"/>
      <c r="QKW20" s="8"/>
      <c r="QKX20" s="8"/>
      <c r="QKY20" s="8"/>
      <c r="QKZ20" s="8"/>
      <c r="QLA20" s="8"/>
      <c r="QLB20" s="8"/>
      <c r="QLC20" s="8"/>
      <c r="QLD20" s="8"/>
      <c r="QLE20" s="8"/>
      <c r="QLF20" s="8"/>
      <c r="QLG20" s="8"/>
      <c r="QLH20" s="8"/>
      <c r="QLI20" s="8"/>
      <c r="QLJ20" s="8"/>
      <c r="QLK20" s="8"/>
      <c r="QLL20" s="8"/>
      <c r="QLM20" s="8"/>
      <c r="QLN20" s="8"/>
      <c r="QLO20" s="8"/>
      <c r="QLP20" s="8"/>
      <c r="QLQ20" s="8"/>
      <c r="QLR20" s="8"/>
      <c r="QLS20" s="8"/>
      <c r="QLT20" s="8"/>
      <c r="QLU20" s="8"/>
      <c r="QLV20" s="8"/>
      <c r="QLW20" s="8"/>
      <c r="QLX20" s="8"/>
      <c r="QLY20" s="8"/>
      <c r="QLZ20" s="8"/>
      <c r="QMA20" s="8"/>
      <c r="QMB20" s="8"/>
      <c r="QMC20" s="8"/>
      <c r="QMD20" s="8"/>
      <c r="QME20" s="8"/>
      <c r="QMF20" s="8"/>
      <c r="QMG20" s="8"/>
      <c r="QMH20" s="8"/>
      <c r="QMI20" s="8"/>
      <c r="QMJ20" s="8"/>
      <c r="QMK20" s="8"/>
      <c r="QML20" s="8"/>
      <c r="QMM20" s="8"/>
      <c r="QMN20" s="8"/>
      <c r="QMO20" s="8"/>
      <c r="QMP20" s="8"/>
      <c r="QMQ20" s="8"/>
      <c r="QMR20" s="8"/>
      <c r="QMS20" s="8"/>
      <c r="QMT20" s="8"/>
      <c r="QMU20" s="8"/>
      <c r="QMV20" s="8"/>
      <c r="QMW20" s="8"/>
      <c r="QMX20" s="8"/>
      <c r="QMY20" s="8"/>
      <c r="QMZ20" s="8"/>
      <c r="QNA20" s="8"/>
      <c r="QNB20" s="8"/>
      <c r="QNC20" s="8"/>
      <c r="QND20" s="8"/>
      <c r="QNE20" s="8"/>
      <c r="QNF20" s="8"/>
      <c r="QNG20" s="8"/>
      <c r="QNH20" s="8"/>
      <c r="QNI20" s="8"/>
      <c r="QNJ20" s="8"/>
      <c r="QNK20" s="8"/>
      <c r="QNL20" s="8"/>
      <c r="QNM20" s="8"/>
      <c r="QNN20" s="8"/>
      <c r="QNO20" s="8"/>
      <c r="QNP20" s="8"/>
      <c r="QNQ20" s="8"/>
      <c r="QNR20" s="8"/>
      <c r="QNS20" s="8"/>
      <c r="QNT20" s="8"/>
      <c r="QNU20" s="8"/>
      <c r="QNV20" s="8"/>
      <c r="QNW20" s="8"/>
      <c r="QNX20" s="8"/>
      <c r="QNY20" s="8"/>
      <c r="QNZ20" s="8"/>
      <c r="QOA20" s="8"/>
      <c r="QOB20" s="8"/>
      <c r="QOC20" s="8"/>
      <c r="QOD20" s="8"/>
      <c r="QOE20" s="8"/>
      <c r="QOF20" s="8"/>
      <c r="QOG20" s="8"/>
      <c r="QOH20" s="8"/>
      <c r="QOI20" s="8"/>
      <c r="QOJ20" s="8"/>
      <c r="QOK20" s="8"/>
      <c r="QOL20" s="8"/>
      <c r="QOM20" s="8"/>
      <c r="QON20" s="8"/>
      <c r="QOO20" s="8"/>
      <c r="QOP20" s="8"/>
      <c r="QOQ20" s="8"/>
      <c r="QOR20" s="8"/>
      <c r="QOS20" s="8"/>
      <c r="QOT20" s="8"/>
      <c r="QOU20" s="8"/>
      <c r="QOV20" s="8"/>
      <c r="QOW20" s="8"/>
      <c r="QOX20" s="8"/>
      <c r="QOY20" s="8"/>
      <c r="QOZ20" s="8"/>
      <c r="QPA20" s="8"/>
      <c r="QPB20" s="8"/>
      <c r="QPC20" s="8"/>
      <c r="QPD20" s="8"/>
      <c r="QPE20" s="8"/>
      <c r="QPF20" s="8"/>
      <c r="QPG20" s="8"/>
      <c r="QPH20" s="8"/>
      <c r="QPI20" s="8"/>
      <c r="QPJ20" s="8"/>
      <c r="QPK20" s="8"/>
      <c r="QPL20" s="8"/>
      <c r="QPM20" s="8"/>
      <c r="QPN20" s="8"/>
      <c r="QPO20" s="8"/>
      <c r="QPP20" s="8"/>
      <c r="QPQ20" s="8"/>
      <c r="QPR20" s="8"/>
      <c r="QPS20" s="8"/>
      <c r="QPT20" s="8"/>
      <c r="QPU20" s="8"/>
      <c r="QPV20" s="8"/>
      <c r="QPW20" s="8"/>
      <c r="QPX20" s="8"/>
      <c r="QPY20" s="8"/>
      <c r="QPZ20" s="8"/>
      <c r="QQA20" s="8"/>
      <c r="QQB20" s="8"/>
      <c r="QQC20" s="8"/>
      <c r="QQD20" s="8"/>
      <c r="QQE20" s="8"/>
      <c r="QQF20" s="8"/>
      <c r="QQG20" s="8"/>
      <c r="QQH20" s="8"/>
      <c r="QQI20" s="8"/>
      <c r="QQJ20" s="8"/>
      <c r="QQK20" s="8"/>
      <c r="QQL20" s="8"/>
      <c r="QQM20" s="8"/>
      <c r="QQN20" s="8"/>
      <c r="QQO20" s="8"/>
      <c r="QQP20" s="8"/>
      <c r="QQQ20" s="8"/>
      <c r="QQR20" s="8"/>
      <c r="QQS20" s="8"/>
      <c r="QQT20" s="8"/>
      <c r="QQU20" s="8"/>
      <c r="QQV20" s="8"/>
      <c r="QQW20" s="8"/>
      <c r="QQX20" s="8"/>
      <c r="QQY20" s="8"/>
      <c r="QQZ20" s="8"/>
      <c r="QRA20" s="8"/>
      <c r="QRB20" s="8"/>
      <c r="QRC20" s="8"/>
      <c r="QRD20" s="8"/>
      <c r="QRE20" s="8"/>
      <c r="QRF20" s="8"/>
      <c r="QRG20" s="8"/>
      <c r="QRH20" s="8"/>
      <c r="QRI20" s="8"/>
      <c r="QRJ20" s="8"/>
      <c r="QRK20" s="8"/>
      <c r="QRL20" s="8"/>
      <c r="QRM20" s="8"/>
      <c r="QRN20" s="8"/>
      <c r="QRO20" s="8"/>
      <c r="QRP20" s="8"/>
      <c r="QRQ20" s="8"/>
      <c r="QRR20" s="8"/>
      <c r="QRS20" s="8"/>
      <c r="QRT20" s="8"/>
      <c r="QRU20" s="8"/>
      <c r="QRV20" s="8"/>
      <c r="QRW20" s="8"/>
      <c r="QRX20" s="8"/>
      <c r="QRY20" s="8"/>
      <c r="QRZ20" s="8"/>
      <c r="QSA20" s="8"/>
      <c r="QSB20" s="8"/>
      <c r="QSC20" s="8"/>
      <c r="QSD20" s="8"/>
      <c r="QSE20" s="8"/>
      <c r="QSF20" s="8"/>
      <c r="QSG20" s="8"/>
      <c r="QSH20" s="8"/>
      <c r="QSI20" s="8"/>
      <c r="QSJ20" s="8"/>
      <c r="QSK20" s="8"/>
      <c r="QSL20" s="8"/>
      <c r="QSM20" s="8"/>
      <c r="QSN20" s="8"/>
      <c r="QSO20" s="8"/>
      <c r="QSP20" s="8"/>
      <c r="QSQ20" s="8"/>
      <c r="QSR20" s="8"/>
      <c r="QSS20" s="8"/>
      <c r="QST20" s="8"/>
      <c r="QSU20" s="8"/>
      <c r="QSV20" s="8"/>
      <c r="QSW20" s="8"/>
      <c r="QSX20" s="8"/>
      <c r="QSY20" s="8"/>
      <c r="QSZ20" s="8"/>
      <c r="QTA20" s="8"/>
      <c r="QTB20" s="8"/>
      <c r="QTC20" s="8"/>
      <c r="QTD20" s="8"/>
      <c r="QTE20" s="8"/>
      <c r="QTF20" s="8"/>
      <c r="QTG20" s="8"/>
      <c r="QTH20" s="8"/>
      <c r="QTI20" s="8"/>
      <c r="QTJ20" s="8"/>
      <c r="QTK20" s="8"/>
      <c r="QTL20" s="8"/>
      <c r="QTM20" s="8"/>
      <c r="QTN20" s="8"/>
      <c r="QTO20" s="8"/>
      <c r="QTP20" s="8"/>
      <c r="QTQ20" s="8"/>
      <c r="QTR20" s="8"/>
      <c r="QTS20" s="8"/>
      <c r="QTT20" s="8"/>
      <c r="QTU20" s="8"/>
      <c r="QTV20" s="8"/>
      <c r="QTW20" s="8"/>
      <c r="QTX20" s="8"/>
      <c r="QTY20" s="8"/>
      <c r="QTZ20" s="8"/>
      <c r="QUA20" s="8"/>
      <c r="QUB20" s="8"/>
      <c r="QUC20" s="8"/>
      <c r="QUD20" s="8"/>
      <c r="QUE20" s="8"/>
      <c r="QUF20" s="8"/>
      <c r="QUG20" s="8"/>
      <c r="QUH20" s="8"/>
      <c r="QUI20" s="8"/>
      <c r="QUJ20" s="8"/>
      <c r="QUK20" s="8"/>
      <c r="QUL20" s="8"/>
      <c r="QUM20" s="8"/>
      <c r="QUN20" s="8"/>
      <c r="QUO20" s="8"/>
      <c r="QUP20" s="8"/>
      <c r="QUQ20" s="8"/>
      <c r="QUR20" s="8"/>
      <c r="QUS20" s="8"/>
      <c r="QUT20" s="8"/>
      <c r="QUU20" s="8"/>
      <c r="QUV20" s="8"/>
      <c r="QUW20" s="8"/>
      <c r="QUX20" s="8"/>
      <c r="QUY20" s="8"/>
      <c r="QUZ20" s="8"/>
      <c r="QVA20" s="8"/>
      <c r="QVB20" s="8"/>
      <c r="QVC20" s="8"/>
      <c r="QVD20" s="8"/>
      <c r="QVE20" s="8"/>
      <c r="QVF20" s="8"/>
      <c r="QVG20" s="8"/>
      <c r="QVH20" s="8"/>
      <c r="QVI20" s="8"/>
      <c r="QVJ20" s="8"/>
      <c r="QVK20" s="8"/>
      <c r="QVL20" s="8"/>
      <c r="QVM20" s="8"/>
      <c r="QVN20" s="8"/>
      <c r="QVO20" s="8"/>
      <c r="QVP20" s="8"/>
      <c r="QVQ20" s="8"/>
      <c r="QVR20" s="8"/>
      <c r="QVS20" s="8"/>
      <c r="QVT20" s="8"/>
      <c r="QVU20" s="8"/>
      <c r="QVV20" s="8"/>
      <c r="QVW20" s="8"/>
      <c r="QVX20" s="8"/>
      <c r="QVY20" s="8"/>
      <c r="QVZ20" s="8"/>
      <c r="QWA20" s="8"/>
      <c r="QWB20" s="8"/>
      <c r="QWC20" s="8"/>
      <c r="QWD20" s="8"/>
      <c r="QWE20" s="8"/>
      <c r="QWF20" s="8"/>
      <c r="QWG20" s="8"/>
      <c r="QWH20" s="8"/>
      <c r="QWI20" s="8"/>
      <c r="QWJ20" s="8"/>
      <c r="QWK20" s="8"/>
      <c r="QWL20" s="8"/>
      <c r="QWM20" s="8"/>
      <c r="QWN20" s="8"/>
      <c r="QWO20" s="8"/>
      <c r="QWP20" s="8"/>
      <c r="QWQ20" s="8"/>
      <c r="QWR20" s="8"/>
      <c r="QWS20" s="8"/>
      <c r="QWT20" s="8"/>
      <c r="QWU20" s="8"/>
      <c r="QWV20" s="8"/>
      <c r="QWW20" s="8"/>
      <c r="QWX20" s="8"/>
      <c r="QWY20" s="8"/>
      <c r="QWZ20" s="8"/>
      <c r="QXA20" s="8"/>
      <c r="QXB20" s="8"/>
      <c r="QXC20" s="8"/>
      <c r="QXD20" s="8"/>
      <c r="QXE20" s="8"/>
      <c r="QXF20" s="8"/>
      <c r="QXG20" s="8"/>
      <c r="QXH20" s="8"/>
      <c r="QXI20" s="8"/>
      <c r="QXJ20" s="8"/>
      <c r="QXK20" s="8"/>
      <c r="QXL20" s="8"/>
      <c r="QXM20" s="8"/>
      <c r="QXN20" s="8"/>
      <c r="QXO20" s="8"/>
      <c r="QXP20" s="8"/>
      <c r="QXQ20" s="8"/>
      <c r="QXR20" s="8"/>
      <c r="QXS20" s="8"/>
      <c r="QXT20" s="8"/>
      <c r="QXU20" s="8"/>
      <c r="QXV20" s="8"/>
      <c r="QXW20" s="8"/>
      <c r="QXX20" s="8"/>
      <c r="QXY20" s="8"/>
      <c r="QXZ20" s="8"/>
      <c r="QYA20" s="8"/>
      <c r="QYB20" s="8"/>
      <c r="QYC20" s="8"/>
      <c r="QYD20" s="8"/>
      <c r="QYE20" s="8"/>
      <c r="QYF20" s="8"/>
      <c r="QYG20" s="8"/>
      <c r="QYH20" s="8"/>
      <c r="QYI20" s="8"/>
      <c r="QYJ20" s="8"/>
      <c r="QYK20" s="8"/>
      <c r="QYL20" s="8"/>
      <c r="QYM20" s="8"/>
      <c r="QYN20" s="8"/>
      <c r="QYO20" s="8"/>
      <c r="QYP20" s="8"/>
      <c r="QYQ20" s="8"/>
      <c r="QYR20" s="8"/>
      <c r="QYS20" s="8"/>
      <c r="QYT20" s="8"/>
      <c r="QYU20" s="8"/>
      <c r="QYV20" s="8"/>
      <c r="QYW20" s="8"/>
      <c r="QYX20" s="8"/>
      <c r="QYY20" s="8"/>
      <c r="QYZ20" s="8"/>
      <c r="QZA20" s="8"/>
      <c r="QZB20" s="8"/>
      <c r="QZC20" s="8"/>
      <c r="QZD20" s="8"/>
      <c r="QZE20" s="8"/>
      <c r="QZF20" s="8"/>
      <c r="QZG20" s="8"/>
      <c r="QZH20" s="8"/>
      <c r="QZI20" s="8"/>
      <c r="QZJ20" s="8"/>
      <c r="QZK20" s="8"/>
      <c r="QZL20" s="8"/>
      <c r="QZM20" s="8"/>
      <c r="QZN20" s="8"/>
      <c r="QZO20" s="8"/>
      <c r="QZP20" s="8"/>
      <c r="QZQ20" s="8"/>
      <c r="QZR20" s="8"/>
      <c r="QZS20" s="8"/>
      <c r="QZT20" s="8"/>
      <c r="QZU20" s="8"/>
      <c r="QZV20" s="8"/>
      <c r="QZW20" s="8"/>
      <c r="QZX20" s="8"/>
      <c r="QZY20" s="8"/>
      <c r="QZZ20" s="8"/>
      <c r="RAA20" s="8"/>
      <c r="RAB20" s="8"/>
      <c r="RAC20" s="8"/>
      <c r="RAD20" s="8"/>
      <c r="RAE20" s="8"/>
      <c r="RAF20" s="8"/>
      <c r="RAG20" s="8"/>
      <c r="RAH20" s="8"/>
      <c r="RAI20" s="8"/>
      <c r="RAJ20" s="8"/>
      <c r="RAK20" s="8"/>
      <c r="RAL20" s="8"/>
      <c r="RAM20" s="8"/>
      <c r="RAN20" s="8"/>
      <c r="RAO20" s="8"/>
      <c r="RAP20" s="8"/>
      <c r="RAQ20" s="8"/>
      <c r="RAR20" s="8"/>
      <c r="RAS20" s="8"/>
      <c r="RAT20" s="8"/>
      <c r="RAU20" s="8"/>
      <c r="RAV20" s="8"/>
      <c r="RAW20" s="8"/>
      <c r="RAX20" s="8"/>
      <c r="RAY20" s="8"/>
      <c r="RAZ20" s="8"/>
      <c r="RBA20" s="8"/>
      <c r="RBB20" s="8"/>
      <c r="RBC20" s="8"/>
      <c r="RBD20" s="8"/>
      <c r="RBE20" s="8"/>
      <c r="RBF20" s="8"/>
      <c r="RBG20" s="8"/>
      <c r="RBH20" s="8"/>
      <c r="RBI20" s="8"/>
      <c r="RBJ20" s="8"/>
      <c r="RBK20" s="8"/>
      <c r="RBL20" s="8"/>
      <c r="RBM20" s="8"/>
      <c r="RBN20" s="8"/>
      <c r="RBO20" s="8"/>
      <c r="RBP20" s="8"/>
      <c r="RBQ20" s="8"/>
      <c r="RBR20" s="8"/>
      <c r="RBS20" s="8"/>
      <c r="RBT20" s="8"/>
      <c r="RBU20" s="8"/>
      <c r="RBV20" s="8"/>
      <c r="RBW20" s="8"/>
      <c r="RBX20" s="8"/>
      <c r="RBY20" s="8"/>
      <c r="RBZ20" s="8"/>
      <c r="RCA20" s="8"/>
      <c r="RCB20" s="8"/>
      <c r="RCC20" s="8"/>
      <c r="RCD20" s="8"/>
      <c r="RCE20" s="8"/>
      <c r="RCF20" s="8"/>
      <c r="RCG20" s="8"/>
      <c r="RCH20" s="8"/>
      <c r="RCI20" s="8"/>
      <c r="RCJ20" s="8"/>
      <c r="RCK20" s="8"/>
      <c r="RCL20" s="8"/>
      <c r="RCM20" s="8"/>
      <c r="RCN20" s="8"/>
      <c r="RCO20" s="8"/>
      <c r="RCP20" s="8"/>
      <c r="RCQ20" s="8"/>
      <c r="RCR20" s="8"/>
      <c r="RCS20" s="8"/>
      <c r="RCT20" s="8"/>
      <c r="RCU20" s="8"/>
      <c r="RCV20" s="8"/>
      <c r="RCW20" s="8"/>
      <c r="RCX20" s="8"/>
      <c r="RCY20" s="8"/>
      <c r="RCZ20" s="8"/>
      <c r="RDA20" s="8"/>
      <c r="RDB20" s="8"/>
      <c r="RDC20" s="8"/>
      <c r="RDD20" s="8"/>
      <c r="RDE20" s="8"/>
      <c r="RDF20" s="8"/>
      <c r="RDG20" s="8"/>
      <c r="RDH20" s="8"/>
      <c r="RDI20" s="8"/>
      <c r="RDJ20" s="8"/>
      <c r="RDK20" s="8"/>
      <c r="RDL20" s="8"/>
      <c r="RDM20" s="8"/>
      <c r="RDN20" s="8"/>
      <c r="RDO20" s="8"/>
      <c r="RDP20" s="8"/>
      <c r="RDQ20" s="8"/>
      <c r="RDR20" s="8"/>
      <c r="RDS20" s="8"/>
      <c r="RDT20" s="8"/>
      <c r="RDU20" s="8"/>
      <c r="RDV20" s="8"/>
      <c r="RDW20" s="8"/>
      <c r="RDX20" s="8"/>
      <c r="RDY20" s="8"/>
      <c r="RDZ20" s="8"/>
      <c r="REA20" s="8"/>
      <c r="REB20" s="8"/>
      <c r="REC20" s="8"/>
      <c r="RED20" s="8"/>
      <c r="REE20" s="8"/>
      <c r="REF20" s="8"/>
      <c r="REG20" s="8"/>
      <c r="REH20" s="8"/>
      <c r="REI20" s="8"/>
      <c r="REJ20" s="8"/>
      <c r="REK20" s="8"/>
      <c r="REL20" s="8"/>
      <c r="REM20" s="8"/>
      <c r="REN20" s="8"/>
      <c r="REO20" s="8"/>
      <c r="REP20" s="8"/>
      <c r="REQ20" s="8"/>
      <c r="RER20" s="8"/>
      <c r="RES20" s="8"/>
      <c r="RET20" s="8"/>
      <c r="REU20" s="8"/>
      <c r="REV20" s="8"/>
      <c r="REW20" s="8"/>
      <c r="REX20" s="8"/>
      <c r="REY20" s="8"/>
      <c r="REZ20" s="8"/>
      <c r="RFA20" s="8"/>
      <c r="RFB20" s="8"/>
      <c r="RFC20" s="8"/>
      <c r="RFD20" s="8"/>
      <c r="RFE20" s="8"/>
      <c r="RFF20" s="8"/>
      <c r="RFG20" s="8"/>
      <c r="RFH20" s="8"/>
      <c r="RFI20" s="8"/>
      <c r="RFJ20" s="8"/>
      <c r="RFK20" s="8"/>
      <c r="RFL20" s="8"/>
      <c r="RFM20" s="8"/>
      <c r="RFN20" s="8"/>
      <c r="RFO20" s="8"/>
      <c r="RFP20" s="8"/>
      <c r="RFQ20" s="8"/>
      <c r="RFR20" s="8"/>
      <c r="RFS20" s="8"/>
      <c r="RFT20" s="8"/>
      <c r="RFU20" s="8"/>
      <c r="RFV20" s="8"/>
      <c r="RFW20" s="8"/>
      <c r="RFX20" s="8"/>
      <c r="RFY20" s="8"/>
      <c r="RFZ20" s="8"/>
      <c r="RGA20" s="8"/>
      <c r="RGB20" s="8"/>
      <c r="RGC20" s="8"/>
      <c r="RGD20" s="8"/>
      <c r="RGE20" s="8"/>
      <c r="RGF20" s="8"/>
      <c r="RGG20" s="8"/>
      <c r="RGH20" s="8"/>
      <c r="RGI20" s="8"/>
      <c r="RGJ20" s="8"/>
      <c r="RGK20" s="8"/>
      <c r="RGL20" s="8"/>
      <c r="RGM20" s="8"/>
      <c r="RGN20" s="8"/>
      <c r="RGO20" s="8"/>
      <c r="RGP20" s="8"/>
      <c r="RGQ20" s="8"/>
      <c r="RGR20" s="8"/>
      <c r="RGS20" s="8"/>
      <c r="RGT20" s="8"/>
      <c r="RGU20" s="8"/>
      <c r="RGV20" s="8"/>
      <c r="RGW20" s="8"/>
      <c r="RGX20" s="8"/>
      <c r="RGY20" s="8"/>
      <c r="RGZ20" s="8"/>
      <c r="RHA20" s="8"/>
      <c r="RHB20" s="8"/>
      <c r="RHC20" s="8"/>
      <c r="RHD20" s="8"/>
      <c r="RHE20" s="8"/>
      <c r="RHF20" s="8"/>
      <c r="RHG20" s="8"/>
      <c r="RHH20" s="8"/>
      <c r="RHI20" s="8"/>
      <c r="RHJ20" s="8"/>
      <c r="RHK20" s="8"/>
      <c r="RHL20" s="8"/>
      <c r="RHM20" s="8"/>
      <c r="RHN20" s="8"/>
      <c r="RHO20" s="8"/>
      <c r="RHP20" s="8"/>
      <c r="RHQ20" s="8"/>
      <c r="RHR20" s="8"/>
      <c r="RHS20" s="8"/>
      <c r="RHT20" s="8"/>
      <c r="RHU20" s="8"/>
      <c r="RHV20" s="8"/>
      <c r="RHW20" s="8"/>
      <c r="RHX20" s="8"/>
      <c r="RHY20" s="8"/>
      <c r="RHZ20" s="8"/>
      <c r="RIA20" s="8"/>
      <c r="RIB20" s="8"/>
      <c r="RIC20" s="8"/>
      <c r="RID20" s="8"/>
      <c r="RIE20" s="8"/>
      <c r="RIF20" s="8"/>
      <c r="RIG20" s="8"/>
      <c r="RIH20" s="8"/>
      <c r="RII20" s="8"/>
      <c r="RIJ20" s="8"/>
      <c r="RIK20" s="8"/>
      <c r="RIL20" s="8"/>
      <c r="RIM20" s="8"/>
      <c r="RIN20" s="8"/>
      <c r="RIO20" s="8"/>
      <c r="RIP20" s="8"/>
      <c r="RIQ20" s="8"/>
      <c r="RIR20" s="8"/>
      <c r="RIS20" s="8"/>
      <c r="RIT20" s="8"/>
      <c r="RIU20" s="8"/>
      <c r="RIV20" s="8"/>
      <c r="RIW20" s="8"/>
      <c r="RIX20" s="8"/>
      <c r="RIY20" s="8"/>
      <c r="RIZ20" s="8"/>
      <c r="RJA20" s="8"/>
      <c r="RJB20" s="8"/>
      <c r="RJC20" s="8"/>
      <c r="RJD20" s="8"/>
      <c r="RJE20" s="8"/>
      <c r="RJF20" s="8"/>
      <c r="RJG20" s="8"/>
      <c r="RJH20" s="8"/>
      <c r="RJI20" s="8"/>
      <c r="RJJ20" s="8"/>
      <c r="RJK20" s="8"/>
      <c r="RJL20" s="8"/>
      <c r="RJM20" s="8"/>
      <c r="RJN20" s="8"/>
      <c r="RJO20" s="8"/>
      <c r="RJP20" s="8"/>
      <c r="RJQ20" s="8"/>
      <c r="RJR20" s="8"/>
      <c r="RJS20" s="8"/>
      <c r="RJT20" s="8"/>
      <c r="RJU20" s="8"/>
      <c r="RJV20" s="8"/>
      <c r="RJW20" s="8"/>
      <c r="RJX20" s="8"/>
      <c r="RJY20" s="8"/>
      <c r="RJZ20" s="8"/>
      <c r="RKA20" s="8"/>
      <c r="RKB20" s="8"/>
      <c r="RKC20" s="8"/>
      <c r="RKD20" s="8"/>
      <c r="RKE20" s="8"/>
      <c r="RKF20" s="8"/>
      <c r="RKG20" s="8"/>
      <c r="RKH20" s="8"/>
      <c r="RKI20" s="8"/>
      <c r="RKJ20" s="8"/>
      <c r="RKK20" s="8"/>
      <c r="RKL20" s="8"/>
      <c r="RKM20" s="8"/>
      <c r="RKN20" s="8"/>
      <c r="RKO20" s="8"/>
      <c r="RKP20" s="8"/>
      <c r="RKQ20" s="8"/>
      <c r="RKR20" s="8"/>
      <c r="RKS20" s="8"/>
      <c r="RKT20" s="8"/>
      <c r="RKU20" s="8"/>
      <c r="RKV20" s="8"/>
      <c r="RKW20" s="8"/>
      <c r="RKX20" s="8"/>
      <c r="RKY20" s="8"/>
      <c r="RKZ20" s="8"/>
      <c r="RLA20" s="8"/>
      <c r="RLB20" s="8"/>
      <c r="RLC20" s="8"/>
      <c r="RLD20" s="8"/>
      <c r="RLE20" s="8"/>
      <c r="RLF20" s="8"/>
      <c r="RLG20" s="8"/>
      <c r="RLH20" s="8"/>
      <c r="RLI20" s="8"/>
      <c r="RLJ20" s="8"/>
      <c r="RLK20" s="8"/>
      <c r="RLL20" s="8"/>
      <c r="RLM20" s="8"/>
      <c r="RLN20" s="8"/>
      <c r="RLO20" s="8"/>
      <c r="RLP20" s="8"/>
      <c r="RLQ20" s="8"/>
      <c r="RLR20" s="8"/>
      <c r="RLS20" s="8"/>
      <c r="RLT20" s="8"/>
      <c r="RLU20" s="8"/>
      <c r="RLV20" s="8"/>
      <c r="RLW20" s="8"/>
      <c r="RLX20" s="8"/>
      <c r="RLY20" s="8"/>
      <c r="RLZ20" s="8"/>
      <c r="RMA20" s="8"/>
      <c r="RMB20" s="8"/>
      <c r="RMC20" s="8"/>
      <c r="RMD20" s="8"/>
      <c r="RME20" s="8"/>
      <c r="RMF20" s="8"/>
      <c r="RMG20" s="8"/>
      <c r="RMH20" s="8"/>
      <c r="RMI20" s="8"/>
      <c r="RMJ20" s="8"/>
      <c r="RMK20" s="8"/>
      <c r="RML20" s="8"/>
      <c r="RMM20" s="8"/>
      <c r="RMN20" s="8"/>
      <c r="RMO20" s="8"/>
      <c r="RMP20" s="8"/>
      <c r="RMQ20" s="8"/>
      <c r="RMR20" s="8"/>
      <c r="RMS20" s="8"/>
      <c r="RMT20" s="8"/>
      <c r="RMU20" s="8"/>
      <c r="RMV20" s="8"/>
      <c r="RMW20" s="8"/>
      <c r="RMX20" s="8"/>
      <c r="RMY20" s="8"/>
      <c r="RMZ20" s="8"/>
      <c r="RNA20" s="8"/>
      <c r="RNB20" s="8"/>
      <c r="RNC20" s="8"/>
      <c r="RND20" s="8"/>
      <c r="RNE20" s="8"/>
      <c r="RNF20" s="8"/>
      <c r="RNG20" s="8"/>
      <c r="RNH20" s="8"/>
      <c r="RNI20" s="8"/>
      <c r="RNJ20" s="8"/>
      <c r="RNK20" s="8"/>
      <c r="RNL20" s="8"/>
      <c r="RNM20" s="8"/>
      <c r="RNN20" s="8"/>
      <c r="RNO20" s="8"/>
      <c r="RNP20" s="8"/>
      <c r="RNQ20" s="8"/>
      <c r="RNR20" s="8"/>
      <c r="RNS20" s="8"/>
      <c r="RNT20" s="8"/>
      <c r="RNU20" s="8"/>
      <c r="RNV20" s="8"/>
      <c r="RNW20" s="8"/>
      <c r="RNX20" s="8"/>
      <c r="RNY20" s="8"/>
      <c r="RNZ20" s="8"/>
      <c r="ROA20" s="8"/>
      <c r="ROB20" s="8"/>
      <c r="ROC20" s="8"/>
      <c r="ROD20" s="8"/>
      <c r="ROE20" s="8"/>
      <c r="ROF20" s="8"/>
      <c r="ROG20" s="8"/>
      <c r="ROH20" s="8"/>
      <c r="ROI20" s="8"/>
      <c r="ROJ20" s="8"/>
      <c r="ROK20" s="8"/>
      <c r="ROL20" s="8"/>
      <c r="ROM20" s="8"/>
      <c r="RON20" s="8"/>
      <c r="ROO20" s="8"/>
      <c r="ROP20" s="8"/>
      <c r="ROQ20" s="8"/>
      <c r="ROR20" s="8"/>
      <c r="ROS20" s="8"/>
      <c r="ROT20" s="8"/>
      <c r="ROU20" s="8"/>
      <c r="ROV20" s="8"/>
      <c r="ROW20" s="8"/>
      <c r="ROX20" s="8"/>
      <c r="ROY20" s="8"/>
      <c r="ROZ20" s="8"/>
      <c r="RPA20" s="8"/>
      <c r="RPB20" s="8"/>
      <c r="RPC20" s="8"/>
      <c r="RPD20" s="8"/>
      <c r="RPE20" s="8"/>
      <c r="RPF20" s="8"/>
      <c r="RPG20" s="8"/>
      <c r="RPH20" s="8"/>
      <c r="RPI20" s="8"/>
      <c r="RPJ20" s="8"/>
      <c r="RPK20" s="8"/>
      <c r="RPL20" s="8"/>
      <c r="RPM20" s="8"/>
      <c r="RPN20" s="8"/>
      <c r="RPO20" s="8"/>
      <c r="RPP20" s="8"/>
      <c r="RPQ20" s="8"/>
      <c r="RPR20" s="8"/>
      <c r="RPS20" s="8"/>
      <c r="RPT20" s="8"/>
      <c r="RPU20" s="8"/>
      <c r="RPV20" s="8"/>
      <c r="RPW20" s="8"/>
      <c r="RPX20" s="8"/>
      <c r="RPY20" s="8"/>
      <c r="RPZ20" s="8"/>
      <c r="RQA20" s="8"/>
      <c r="RQB20" s="8"/>
      <c r="RQC20" s="8"/>
      <c r="RQD20" s="8"/>
      <c r="RQE20" s="8"/>
      <c r="RQF20" s="8"/>
      <c r="RQG20" s="8"/>
      <c r="RQH20" s="8"/>
      <c r="RQI20" s="8"/>
      <c r="RQJ20" s="8"/>
      <c r="RQK20" s="8"/>
      <c r="RQL20" s="8"/>
      <c r="RQM20" s="8"/>
      <c r="RQN20" s="8"/>
      <c r="RQO20" s="8"/>
      <c r="RQP20" s="8"/>
      <c r="RQQ20" s="8"/>
      <c r="RQR20" s="8"/>
      <c r="RQS20" s="8"/>
      <c r="RQT20" s="8"/>
      <c r="RQU20" s="8"/>
      <c r="RQV20" s="8"/>
      <c r="RQW20" s="8"/>
      <c r="RQX20" s="8"/>
      <c r="RQY20" s="8"/>
      <c r="RQZ20" s="8"/>
      <c r="RRA20" s="8"/>
      <c r="RRB20" s="8"/>
      <c r="RRC20" s="8"/>
      <c r="RRD20" s="8"/>
      <c r="RRE20" s="8"/>
      <c r="RRF20" s="8"/>
      <c r="RRG20" s="8"/>
      <c r="RRH20" s="8"/>
      <c r="RRI20" s="8"/>
      <c r="RRJ20" s="8"/>
      <c r="RRK20" s="8"/>
      <c r="RRL20" s="8"/>
      <c r="RRM20" s="8"/>
      <c r="RRN20" s="8"/>
      <c r="RRO20" s="8"/>
      <c r="RRP20" s="8"/>
      <c r="RRQ20" s="8"/>
      <c r="RRR20" s="8"/>
      <c r="RRS20" s="8"/>
      <c r="RRT20" s="8"/>
      <c r="RRU20" s="8"/>
      <c r="RRV20" s="8"/>
      <c r="RRW20" s="8"/>
      <c r="RRX20" s="8"/>
      <c r="RRY20" s="8"/>
      <c r="RRZ20" s="8"/>
      <c r="RSA20" s="8"/>
      <c r="RSB20" s="8"/>
      <c r="RSC20" s="8"/>
      <c r="RSD20" s="8"/>
      <c r="RSE20" s="8"/>
      <c r="RSF20" s="8"/>
      <c r="RSG20" s="8"/>
      <c r="RSH20" s="8"/>
      <c r="RSI20" s="8"/>
      <c r="RSJ20" s="8"/>
      <c r="RSK20" s="8"/>
      <c r="RSL20" s="8"/>
      <c r="RSM20" s="8"/>
      <c r="RSN20" s="8"/>
      <c r="RSO20" s="8"/>
      <c r="RSP20" s="8"/>
      <c r="RSQ20" s="8"/>
      <c r="RSR20" s="8"/>
      <c r="RSS20" s="8"/>
      <c r="RST20" s="8"/>
      <c r="RSU20" s="8"/>
      <c r="RSV20" s="8"/>
      <c r="RSW20" s="8"/>
      <c r="RSX20" s="8"/>
      <c r="RSY20" s="8"/>
      <c r="RSZ20" s="8"/>
      <c r="RTA20" s="8"/>
      <c r="RTB20" s="8"/>
      <c r="RTC20" s="8"/>
      <c r="RTD20" s="8"/>
      <c r="RTE20" s="8"/>
      <c r="RTF20" s="8"/>
      <c r="RTG20" s="8"/>
      <c r="RTH20" s="8"/>
      <c r="RTI20" s="8"/>
      <c r="RTJ20" s="8"/>
      <c r="RTK20" s="8"/>
      <c r="RTL20" s="8"/>
      <c r="RTM20" s="8"/>
      <c r="RTN20" s="8"/>
      <c r="RTO20" s="8"/>
      <c r="RTP20" s="8"/>
      <c r="RTQ20" s="8"/>
      <c r="RTR20" s="8"/>
      <c r="RTS20" s="8"/>
      <c r="RTT20" s="8"/>
      <c r="RTU20" s="8"/>
      <c r="RTV20" s="8"/>
      <c r="RTW20" s="8"/>
      <c r="RTX20" s="8"/>
      <c r="RTY20" s="8"/>
      <c r="RTZ20" s="8"/>
      <c r="RUA20" s="8"/>
      <c r="RUB20" s="8"/>
      <c r="RUC20" s="8"/>
      <c r="RUD20" s="8"/>
      <c r="RUE20" s="8"/>
      <c r="RUF20" s="8"/>
      <c r="RUG20" s="8"/>
      <c r="RUH20" s="8"/>
      <c r="RUI20" s="8"/>
      <c r="RUJ20" s="8"/>
      <c r="RUK20" s="8"/>
      <c r="RUL20" s="8"/>
      <c r="RUM20" s="8"/>
      <c r="RUN20" s="8"/>
      <c r="RUO20" s="8"/>
      <c r="RUP20" s="8"/>
      <c r="RUQ20" s="8"/>
      <c r="RUR20" s="8"/>
      <c r="RUS20" s="8"/>
      <c r="RUT20" s="8"/>
      <c r="RUU20" s="8"/>
      <c r="RUV20" s="8"/>
      <c r="RUW20" s="8"/>
      <c r="RUX20" s="8"/>
      <c r="RUY20" s="8"/>
      <c r="RUZ20" s="8"/>
      <c r="RVA20" s="8"/>
      <c r="RVB20" s="8"/>
      <c r="RVC20" s="8"/>
      <c r="RVD20" s="8"/>
      <c r="RVE20" s="8"/>
      <c r="RVF20" s="8"/>
      <c r="RVG20" s="8"/>
      <c r="RVH20" s="8"/>
      <c r="RVI20" s="8"/>
      <c r="RVJ20" s="8"/>
      <c r="RVK20" s="8"/>
      <c r="RVL20" s="8"/>
      <c r="RVM20" s="8"/>
      <c r="RVN20" s="8"/>
      <c r="RVO20" s="8"/>
      <c r="RVP20" s="8"/>
      <c r="RVQ20" s="8"/>
      <c r="RVR20" s="8"/>
      <c r="RVS20" s="8"/>
      <c r="RVT20" s="8"/>
      <c r="RVU20" s="8"/>
      <c r="RVV20" s="8"/>
      <c r="RVW20" s="8"/>
      <c r="RVX20" s="8"/>
      <c r="RVY20" s="8"/>
      <c r="RVZ20" s="8"/>
      <c r="RWA20" s="8"/>
      <c r="RWB20" s="8"/>
      <c r="RWC20" s="8"/>
      <c r="RWD20" s="8"/>
      <c r="RWE20" s="8"/>
      <c r="RWF20" s="8"/>
      <c r="RWG20" s="8"/>
      <c r="RWH20" s="8"/>
      <c r="RWI20" s="8"/>
      <c r="RWJ20" s="8"/>
      <c r="RWK20" s="8"/>
      <c r="RWL20" s="8"/>
      <c r="RWM20" s="8"/>
      <c r="RWN20" s="8"/>
      <c r="RWO20" s="8"/>
      <c r="RWP20" s="8"/>
      <c r="RWQ20" s="8"/>
      <c r="RWR20" s="8"/>
      <c r="RWS20" s="8"/>
      <c r="RWT20" s="8"/>
      <c r="RWU20" s="8"/>
      <c r="RWV20" s="8"/>
      <c r="RWW20" s="8"/>
      <c r="RWX20" s="8"/>
      <c r="RWY20" s="8"/>
      <c r="RWZ20" s="8"/>
      <c r="RXA20" s="8"/>
      <c r="RXB20" s="8"/>
      <c r="RXC20" s="8"/>
      <c r="RXD20" s="8"/>
      <c r="RXE20" s="8"/>
      <c r="RXF20" s="8"/>
      <c r="RXG20" s="8"/>
      <c r="RXH20" s="8"/>
      <c r="RXI20" s="8"/>
      <c r="RXJ20" s="8"/>
      <c r="RXK20" s="8"/>
      <c r="RXL20" s="8"/>
      <c r="RXM20" s="8"/>
      <c r="RXN20" s="8"/>
      <c r="RXO20" s="8"/>
      <c r="RXP20" s="8"/>
      <c r="RXQ20" s="8"/>
      <c r="RXR20" s="8"/>
      <c r="RXS20" s="8"/>
      <c r="RXT20" s="8"/>
      <c r="RXU20" s="8"/>
      <c r="RXV20" s="8"/>
      <c r="RXW20" s="8"/>
      <c r="RXX20" s="8"/>
      <c r="RXY20" s="8"/>
      <c r="RXZ20" s="8"/>
      <c r="RYA20" s="8"/>
      <c r="RYB20" s="8"/>
      <c r="RYC20" s="8"/>
      <c r="RYD20" s="8"/>
      <c r="RYE20" s="8"/>
      <c r="RYF20" s="8"/>
      <c r="RYG20" s="8"/>
      <c r="RYH20" s="8"/>
      <c r="RYI20" s="8"/>
      <c r="RYJ20" s="8"/>
      <c r="RYK20" s="8"/>
      <c r="RYL20" s="8"/>
      <c r="RYM20" s="8"/>
      <c r="RYN20" s="8"/>
      <c r="RYO20" s="8"/>
      <c r="RYP20" s="8"/>
      <c r="RYQ20" s="8"/>
      <c r="RYR20" s="8"/>
      <c r="RYS20" s="8"/>
      <c r="RYT20" s="8"/>
      <c r="RYU20" s="8"/>
      <c r="RYV20" s="8"/>
      <c r="RYW20" s="8"/>
      <c r="RYX20" s="8"/>
      <c r="RYY20" s="8"/>
      <c r="RYZ20" s="8"/>
      <c r="RZA20" s="8"/>
      <c r="RZB20" s="8"/>
      <c r="RZC20" s="8"/>
      <c r="RZD20" s="8"/>
      <c r="RZE20" s="8"/>
      <c r="RZF20" s="8"/>
      <c r="RZG20" s="8"/>
      <c r="RZH20" s="8"/>
      <c r="RZI20" s="8"/>
      <c r="RZJ20" s="8"/>
      <c r="RZK20" s="8"/>
      <c r="RZL20" s="8"/>
      <c r="RZM20" s="8"/>
      <c r="RZN20" s="8"/>
      <c r="RZO20" s="8"/>
      <c r="RZP20" s="8"/>
      <c r="RZQ20" s="8"/>
      <c r="RZR20" s="8"/>
      <c r="RZS20" s="8"/>
      <c r="RZT20" s="8"/>
      <c r="RZU20" s="8"/>
      <c r="RZV20" s="8"/>
      <c r="RZW20" s="8"/>
      <c r="RZX20" s="8"/>
      <c r="RZY20" s="8"/>
      <c r="RZZ20" s="8"/>
      <c r="SAA20" s="8"/>
      <c r="SAB20" s="8"/>
      <c r="SAC20" s="8"/>
      <c r="SAD20" s="8"/>
      <c r="SAE20" s="8"/>
      <c r="SAF20" s="8"/>
      <c r="SAG20" s="8"/>
      <c r="SAH20" s="8"/>
      <c r="SAI20" s="8"/>
      <c r="SAJ20" s="8"/>
      <c r="SAK20" s="8"/>
      <c r="SAL20" s="8"/>
      <c r="SAM20" s="8"/>
      <c r="SAN20" s="8"/>
      <c r="SAO20" s="8"/>
      <c r="SAP20" s="8"/>
      <c r="SAQ20" s="8"/>
      <c r="SAR20" s="8"/>
      <c r="SAS20" s="8"/>
      <c r="SAT20" s="8"/>
      <c r="SAU20" s="8"/>
      <c r="SAV20" s="8"/>
      <c r="SAW20" s="8"/>
      <c r="SAX20" s="8"/>
      <c r="SAY20" s="8"/>
      <c r="SAZ20" s="8"/>
      <c r="SBA20" s="8"/>
      <c r="SBB20" s="8"/>
      <c r="SBC20" s="8"/>
      <c r="SBD20" s="8"/>
      <c r="SBE20" s="8"/>
      <c r="SBF20" s="8"/>
      <c r="SBG20" s="8"/>
      <c r="SBH20" s="8"/>
      <c r="SBI20" s="8"/>
      <c r="SBJ20" s="8"/>
      <c r="SBK20" s="8"/>
      <c r="SBL20" s="8"/>
      <c r="SBM20" s="8"/>
      <c r="SBN20" s="8"/>
      <c r="SBO20" s="8"/>
      <c r="SBP20" s="8"/>
      <c r="SBQ20" s="8"/>
      <c r="SBR20" s="8"/>
      <c r="SBS20" s="8"/>
      <c r="SBT20" s="8"/>
      <c r="SBU20" s="8"/>
      <c r="SBV20" s="8"/>
      <c r="SBW20" s="8"/>
      <c r="SBX20" s="8"/>
      <c r="SBY20" s="8"/>
      <c r="SBZ20" s="8"/>
      <c r="SCA20" s="8"/>
      <c r="SCB20" s="8"/>
      <c r="SCC20" s="8"/>
      <c r="SCD20" s="8"/>
      <c r="SCE20" s="8"/>
      <c r="SCF20" s="8"/>
      <c r="SCG20" s="8"/>
      <c r="SCH20" s="8"/>
      <c r="SCI20" s="8"/>
      <c r="SCJ20" s="8"/>
      <c r="SCK20" s="8"/>
      <c r="SCL20" s="8"/>
      <c r="SCM20" s="8"/>
      <c r="SCN20" s="8"/>
      <c r="SCO20" s="8"/>
      <c r="SCP20" s="8"/>
      <c r="SCQ20" s="8"/>
      <c r="SCR20" s="8"/>
      <c r="SCS20" s="8"/>
      <c r="SCT20" s="8"/>
      <c r="SCU20" s="8"/>
      <c r="SCV20" s="8"/>
      <c r="SCW20" s="8"/>
      <c r="SCX20" s="8"/>
      <c r="SCY20" s="8"/>
      <c r="SCZ20" s="8"/>
      <c r="SDA20" s="8"/>
      <c r="SDB20" s="8"/>
      <c r="SDC20" s="8"/>
      <c r="SDD20" s="8"/>
      <c r="SDE20" s="8"/>
      <c r="SDF20" s="8"/>
      <c r="SDG20" s="8"/>
      <c r="SDH20" s="8"/>
      <c r="SDI20" s="8"/>
      <c r="SDJ20" s="8"/>
      <c r="SDK20" s="8"/>
      <c r="SDL20" s="8"/>
      <c r="SDM20" s="8"/>
      <c r="SDN20" s="8"/>
      <c r="SDO20" s="8"/>
      <c r="SDP20" s="8"/>
      <c r="SDQ20" s="8"/>
      <c r="SDR20" s="8"/>
      <c r="SDS20" s="8"/>
      <c r="SDT20" s="8"/>
      <c r="SDU20" s="8"/>
      <c r="SDV20" s="8"/>
      <c r="SDW20" s="8"/>
      <c r="SDX20" s="8"/>
      <c r="SDY20" s="8"/>
      <c r="SDZ20" s="8"/>
      <c r="SEA20" s="8"/>
      <c r="SEB20" s="8"/>
      <c r="SEC20" s="8"/>
      <c r="SED20" s="8"/>
      <c r="SEE20" s="8"/>
      <c r="SEF20" s="8"/>
      <c r="SEG20" s="8"/>
      <c r="SEH20" s="8"/>
      <c r="SEI20" s="8"/>
      <c r="SEJ20" s="8"/>
      <c r="SEK20" s="8"/>
      <c r="SEL20" s="8"/>
      <c r="SEM20" s="8"/>
      <c r="SEN20" s="8"/>
      <c r="SEO20" s="8"/>
      <c r="SEP20" s="8"/>
      <c r="SEQ20" s="8"/>
      <c r="SER20" s="8"/>
      <c r="SES20" s="8"/>
      <c r="SET20" s="8"/>
      <c r="SEU20" s="8"/>
      <c r="SEV20" s="8"/>
      <c r="SEW20" s="8"/>
      <c r="SEX20" s="8"/>
      <c r="SEY20" s="8"/>
      <c r="SEZ20" s="8"/>
      <c r="SFA20" s="8"/>
      <c r="SFB20" s="8"/>
      <c r="SFC20" s="8"/>
      <c r="SFD20" s="8"/>
      <c r="SFE20" s="8"/>
      <c r="SFF20" s="8"/>
      <c r="SFG20" s="8"/>
      <c r="SFH20" s="8"/>
      <c r="SFI20" s="8"/>
      <c r="SFJ20" s="8"/>
      <c r="SFK20" s="8"/>
      <c r="SFL20" s="8"/>
      <c r="SFM20" s="8"/>
      <c r="SFN20" s="8"/>
      <c r="SFO20" s="8"/>
      <c r="SFP20" s="8"/>
      <c r="SFQ20" s="8"/>
      <c r="SFR20" s="8"/>
      <c r="SFS20" s="8"/>
      <c r="SFT20" s="8"/>
      <c r="SFU20" s="8"/>
      <c r="SFV20" s="8"/>
      <c r="SFW20" s="8"/>
      <c r="SFX20" s="8"/>
      <c r="SFY20" s="8"/>
      <c r="SFZ20" s="8"/>
      <c r="SGA20" s="8"/>
      <c r="SGB20" s="8"/>
      <c r="SGC20" s="8"/>
      <c r="SGD20" s="8"/>
      <c r="SGE20" s="8"/>
      <c r="SGF20" s="8"/>
      <c r="SGG20" s="8"/>
      <c r="SGH20" s="8"/>
      <c r="SGI20" s="8"/>
      <c r="SGJ20" s="8"/>
      <c r="SGK20" s="8"/>
      <c r="SGL20" s="8"/>
      <c r="SGM20" s="8"/>
      <c r="SGN20" s="8"/>
      <c r="SGO20" s="8"/>
      <c r="SGP20" s="8"/>
      <c r="SGQ20" s="8"/>
      <c r="SGR20" s="8"/>
      <c r="SGS20" s="8"/>
      <c r="SGT20" s="8"/>
      <c r="SGU20" s="8"/>
      <c r="SGV20" s="8"/>
      <c r="SGW20" s="8"/>
      <c r="SGX20" s="8"/>
      <c r="SGY20" s="8"/>
      <c r="SGZ20" s="8"/>
      <c r="SHA20" s="8"/>
      <c r="SHB20" s="8"/>
      <c r="SHC20" s="8"/>
      <c r="SHD20" s="8"/>
      <c r="SHE20" s="8"/>
      <c r="SHF20" s="8"/>
      <c r="SHG20" s="8"/>
      <c r="SHH20" s="8"/>
      <c r="SHI20" s="8"/>
      <c r="SHJ20" s="8"/>
      <c r="SHK20" s="8"/>
      <c r="SHL20" s="8"/>
      <c r="SHM20" s="8"/>
      <c r="SHN20" s="8"/>
      <c r="SHO20" s="8"/>
      <c r="SHP20" s="8"/>
      <c r="SHQ20" s="8"/>
      <c r="SHR20" s="8"/>
      <c r="SHS20" s="8"/>
      <c r="SHT20" s="8"/>
      <c r="SHU20" s="8"/>
      <c r="SHV20" s="8"/>
      <c r="SHW20" s="8"/>
      <c r="SHX20" s="8"/>
      <c r="SHY20" s="8"/>
      <c r="SHZ20" s="8"/>
      <c r="SIA20" s="8"/>
      <c r="SIB20" s="8"/>
      <c r="SIC20" s="8"/>
      <c r="SID20" s="8"/>
      <c r="SIE20" s="8"/>
      <c r="SIF20" s="8"/>
      <c r="SIG20" s="8"/>
      <c r="SIH20" s="8"/>
      <c r="SII20" s="8"/>
      <c r="SIJ20" s="8"/>
      <c r="SIK20" s="8"/>
      <c r="SIL20" s="8"/>
      <c r="SIM20" s="8"/>
      <c r="SIN20" s="8"/>
      <c r="SIO20" s="8"/>
      <c r="SIP20" s="8"/>
      <c r="SIQ20" s="8"/>
      <c r="SIR20" s="8"/>
      <c r="SIS20" s="8"/>
      <c r="SIT20" s="8"/>
      <c r="SIU20" s="8"/>
      <c r="SIV20" s="8"/>
      <c r="SIW20" s="8"/>
      <c r="SIX20" s="8"/>
      <c r="SIY20" s="8"/>
      <c r="SIZ20" s="8"/>
      <c r="SJA20" s="8"/>
      <c r="SJB20" s="8"/>
      <c r="SJC20" s="8"/>
      <c r="SJD20" s="8"/>
      <c r="SJE20" s="8"/>
      <c r="SJF20" s="8"/>
      <c r="SJG20" s="8"/>
      <c r="SJH20" s="8"/>
      <c r="SJI20" s="8"/>
      <c r="SJJ20" s="8"/>
      <c r="SJK20" s="8"/>
      <c r="SJL20" s="8"/>
      <c r="SJM20" s="8"/>
      <c r="SJN20" s="8"/>
      <c r="SJO20" s="8"/>
      <c r="SJP20" s="8"/>
      <c r="SJQ20" s="8"/>
      <c r="SJR20" s="8"/>
      <c r="SJS20" s="8"/>
      <c r="SJT20" s="8"/>
      <c r="SJU20" s="8"/>
      <c r="SJV20" s="8"/>
      <c r="SJW20" s="8"/>
      <c r="SJX20" s="8"/>
      <c r="SJY20" s="8"/>
      <c r="SJZ20" s="8"/>
      <c r="SKA20" s="8"/>
      <c r="SKB20" s="8"/>
      <c r="SKC20" s="8"/>
      <c r="SKD20" s="8"/>
      <c r="SKE20" s="8"/>
      <c r="SKF20" s="8"/>
      <c r="SKG20" s="8"/>
      <c r="SKH20" s="8"/>
      <c r="SKI20" s="8"/>
      <c r="SKJ20" s="8"/>
      <c r="SKK20" s="8"/>
      <c r="SKL20" s="8"/>
      <c r="SKM20" s="8"/>
      <c r="SKN20" s="8"/>
      <c r="SKO20" s="8"/>
      <c r="SKP20" s="8"/>
      <c r="SKQ20" s="8"/>
      <c r="SKR20" s="8"/>
      <c r="SKS20" s="8"/>
      <c r="SKT20" s="8"/>
      <c r="SKU20" s="8"/>
      <c r="SKV20" s="8"/>
      <c r="SKW20" s="8"/>
      <c r="SKX20" s="8"/>
      <c r="SKY20" s="8"/>
      <c r="SKZ20" s="8"/>
      <c r="SLA20" s="8"/>
      <c r="SLB20" s="8"/>
      <c r="SLC20" s="8"/>
      <c r="SLD20" s="8"/>
      <c r="SLE20" s="8"/>
      <c r="SLF20" s="8"/>
      <c r="SLG20" s="8"/>
      <c r="SLH20" s="8"/>
      <c r="SLI20" s="8"/>
      <c r="SLJ20" s="8"/>
      <c r="SLK20" s="8"/>
      <c r="SLL20" s="8"/>
      <c r="SLM20" s="8"/>
      <c r="SLN20" s="8"/>
      <c r="SLO20" s="8"/>
      <c r="SLP20" s="8"/>
      <c r="SLQ20" s="8"/>
      <c r="SLR20" s="8"/>
      <c r="SLS20" s="8"/>
      <c r="SLT20" s="8"/>
      <c r="SLU20" s="8"/>
      <c r="SLV20" s="8"/>
      <c r="SLW20" s="8"/>
      <c r="SLX20" s="8"/>
      <c r="SLY20" s="8"/>
      <c r="SLZ20" s="8"/>
      <c r="SMA20" s="8"/>
      <c r="SMB20" s="8"/>
      <c r="SMC20" s="8"/>
      <c r="SMD20" s="8"/>
      <c r="SME20" s="8"/>
      <c r="SMF20" s="8"/>
      <c r="SMG20" s="8"/>
      <c r="SMH20" s="8"/>
      <c r="SMI20" s="8"/>
      <c r="SMJ20" s="8"/>
      <c r="SMK20" s="8"/>
      <c r="SML20" s="8"/>
      <c r="SMM20" s="8"/>
      <c r="SMN20" s="8"/>
      <c r="SMO20" s="8"/>
      <c r="SMP20" s="8"/>
      <c r="SMQ20" s="8"/>
      <c r="SMR20" s="8"/>
      <c r="SMS20" s="8"/>
      <c r="SMT20" s="8"/>
      <c r="SMU20" s="8"/>
      <c r="SMV20" s="8"/>
      <c r="SMW20" s="8"/>
      <c r="SMX20" s="8"/>
      <c r="SMY20" s="8"/>
      <c r="SMZ20" s="8"/>
      <c r="SNA20" s="8"/>
      <c r="SNB20" s="8"/>
      <c r="SNC20" s="8"/>
      <c r="SND20" s="8"/>
      <c r="SNE20" s="8"/>
      <c r="SNF20" s="8"/>
      <c r="SNG20" s="8"/>
      <c r="SNH20" s="8"/>
      <c r="SNI20" s="8"/>
      <c r="SNJ20" s="8"/>
      <c r="SNK20" s="8"/>
      <c r="SNL20" s="8"/>
      <c r="SNM20" s="8"/>
      <c r="SNN20" s="8"/>
      <c r="SNO20" s="8"/>
      <c r="SNP20" s="8"/>
      <c r="SNQ20" s="8"/>
      <c r="SNR20" s="8"/>
      <c r="SNS20" s="8"/>
      <c r="SNT20" s="8"/>
      <c r="SNU20" s="8"/>
      <c r="SNV20" s="8"/>
      <c r="SNW20" s="8"/>
      <c r="SNX20" s="8"/>
      <c r="SNY20" s="8"/>
      <c r="SNZ20" s="8"/>
      <c r="SOA20" s="8"/>
      <c r="SOB20" s="8"/>
      <c r="SOC20" s="8"/>
      <c r="SOD20" s="8"/>
      <c r="SOE20" s="8"/>
      <c r="SOF20" s="8"/>
      <c r="SOG20" s="8"/>
      <c r="SOH20" s="8"/>
      <c r="SOI20" s="8"/>
      <c r="SOJ20" s="8"/>
      <c r="SOK20" s="8"/>
      <c r="SOL20" s="8"/>
      <c r="SOM20" s="8"/>
      <c r="SON20" s="8"/>
      <c r="SOO20" s="8"/>
      <c r="SOP20" s="8"/>
      <c r="SOQ20" s="8"/>
      <c r="SOR20" s="8"/>
      <c r="SOS20" s="8"/>
      <c r="SOT20" s="8"/>
      <c r="SOU20" s="8"/>
      <c r="SOV20" s="8"/>
      <c r="SOW20" s="8"/>
      <c r="SOX20" s="8"/>
      <c r="SOY20" s="8"/>
      <c r="SOZ20" s="8"/>
      <c r="SPA20" s="8"/>
      <c r="SPB20" s="8"/>
      <c r="SPC20" s="8"/>
      <c r="SPD20" s="8"/>
      <c r="SPE20" s="8"/>
      <c r="SPF20" s="8"/>
      <c r="SPG20" s="8"/>
      <c r="SPH20" s="8"/>
      <c r="SPI20" s="8"/>
      <c r="SPJ20" s="8"/>
      <c r="SPK20" s="8"/>
      <c r="SPL20" s="8"/>
      <c r="SPM20" s="8"/>
      <c r="SPN20" s="8"/>
      <c r="SPO20" s="8"/>
      <c r="SPP20" s="8"/>
      <c r="SPQ20" s="8"/>
      <c r="SPR20" s="8"/>
      <c r="SPS20" s="8"/>
      <c r="SPT20" s="8"/>
      <c r="SPU20" s="8"/>
      <c r="SPV20" s="8"/>
      <c r="SPW20" s="8"/>
      <c r="SPX20" s="8"/>
      <c r="SPY20" s="8"/>
      <c r="SPZ20" s="8"/>
      <c r="SQA20" s="8"/>
      <c r="SQB20" s="8"/>
      <c r="SQC20" s="8"/>
      <c r="SQD20" s="8"/>
      <c r="SQE20" s="8"/>
      <c r="SQF20" s="8"/>
      <c r="SQG20" s="8"/>
      <c r="SQH20" s="8"/>
      <c r="SQI20" s="8"/>
      <c r="SQJ20" s="8"/>
      <c r="SQK20" s="8"/>
      <c r="SQL20" s="8"/>
      <c r="SQM20" s="8"/>
      <c r="SQN20" s="8"/>
      <c r="SQO20" s="8"/>
      <c r="SQP20" s="8"/>
      <c r="SQQ20" s="8"/>
      <c r="SQR20" s="8"/>
      <c r="SQS20" s="8"/>
      <c r="SQT20" s="8"/>
      <c r="SQU20" s="8"/>
      <c r="SQV20" s="8"/>
      <c r="SQW20" s="8"/>
      <c r="SQX20" s="8"/>
      <c r="SQY20" s="8"/>
      <c r="SQZ20" s="8"/>
      <c r="SRA20" s="8"/>
      <c r="SRB20" s="8"/>
      <c r="SRC20" s="8"/>
      <c r="SRD20" s="8"/>
      <c r="SRE20" s="8"/>
      <c r="SRF20" s="8"/>
      <c r="SRG20" s="8"/>
      <c r="SRH20" s="8"/>
      <c r="SRI20" s="8"/>
      <c r="SRJ20" s="8"/>
      <c r="SRK20" s="8"/>
      <c r="SRL20" s="8"/>
      <c r="SRM20" s="8"/>
      <c r="SRN20" s="8"/>
      <c r="SRO20" s="8"/>
      <c r="SRP20" s="8"/>
      <c r="SRQ20" s="8"/>
      <c r="SRR20" s="8"/>
      <c r="SRS20" s="8"/>
      <c r="SRT20" s="8"/>
      <c r="SRU20" s="8"/>
      <c r="SRV20" s="8"/>
      <c r="SRW20" s="8"/>
      <c r="SRX20" s="8"/>
      <c r="SRY20" s="8"/>
      <c r="SRZ20" s="8"/>
      <c r="SSA20" s="8"/>
      <c r="SSB20" s="8"/>
      <c r="SSC20" s="8"/>
      <c r="SSD20" s="8"/>
      <c r="SSE20" s="8"/>
      <c r="SSF20" s="8"/>
      <c r="SSG20" s="8"/>
      <c r="SSH20" s="8"/>
      <c r="SSI20" s="8"/>
      <c r="SSJ20" s="8"/>
      <c r="SSK20" s="8"/>
      <c r="SSL20" s="8"/>
      <c r="SSM20" s="8"/>
      <c r="SSN20" s="8"/>
      <c r="SSO20" s="8"/>
      <c r="SSP20" s="8"/>
      <c r="SSQ20" s="8"/>
      <c r="SSR20" s="8"/>
      <c r="SSS20" s="8"/>
      <c r="SST20" s="8"/>
      <c r="SSU20" s="8"/>
      <c r="SSV20" s="8"/>
      <c r="SSW20" s="8"/>
      <c r="SSX20" s="8"/>
      <c r="SSY20" s="8"/>
      <c r="SSZ20" s="8"/>
      <c r="STA20" s="8"/>
      <c r="STB20" s="8"/>
      <c r="STC20" s="8"/>
      <c r="STD20" s="8"/>
      <c r="STE20" s="8"/>
      <c r="STF20" s="8"/>
      <c r="STG20" s="8"/>
      <c r="STH20" s="8"/>
      <c r="STI20" s="8"/>
      <c r="STJ20" s="8"/>
      <c r="STK20" s="8"/>
      <c r="STL20" s="8"/>
      <c r="STM20" s="8"/>
      <c r="STN20" s="8"/>
      <c r="STO20" s="8"/>
      <c r="STP20" s="8"/>
      <c r="STQ20" s="8"/>
      <c r="STR20" s="8"/>
      <c r="STS20" s="8"/>
      <c r="STT20" s="8"/>
      <c r="STU20" s="8"/>
      <c r="STV20" s="8"/>
      <c r="STW20" s="8"/>
      <c r="STX20" s="8"/>
      <c r="STY20" s="8"/>
      <c r="STZ20" s="8"/>
      <c r="SUA20" s="8"/>
      <c r="SUB20" s="8"/>
      <c r="SUC20" s="8"/>
      <c r="SUD20" s="8"/>
      <c r="SUE20" s="8"/>
      <c r="SUF20" s="8"/>
      <c r="SUG20" s="8"/>
      <c r="SUH20" s="8"/>
      <c r="SUI20" s="8"/>
      <c r="SUJ20" s="8"/>
      <c r="SUK20" s="8"/>
      <c r="SUL20" s="8"/>
      <c r="SUM20" s="8"/>
      <c r="SUN20" s="8"/>
      <c r="SUO20" s="8"/>
      <c r="SUP20" s="8"/>
      <c r="SUQ20" s="8"/>
      <c r="SUR20" s="8"/>
      <c r="SUS20" s="8"/>
      <c r="SUT20" s="8"/>
      <c r="SUU20" s="8"/>
      <c r="SUV20" s="8"/>
      <c r="SUW20" s="8"/>
      <c r="SUX20" s="8"/>
      <c r="SUY20" s="8"/>
      <c r="SUZ20" s="8"/>
      <c r="SVA20" s="8"/>
      <c r="SVB20" s="8"/>
      <c r="SVC20" s="8"/>
      <c r="SVD20" s="8"/>
      <c r="SVE20" s="8"/>
      <c r="SVF20" s="8"/>
      <c r="SVG20" s="8"/>
      <c r="SVH20" s="8"/>
      <c r="SVI20" s="8"/>
      <c r="SVJ20" s="8"/>
      <c r="SVK20" s="8"/>
      <c r="SVL20" s="8"/>
      <c r="SVM20" s="8"/>
      <c r="SVN20" s="8"/>
      <c r="SVO20" s="8"/>
      <c r="SVP20" s="8"/>
      <c r="SVQ20" s="8"/>
      <c r="SVR20" s="8"/>
      <c r="SVS20" s="8"/>
      <c r="SVT20" s="8"/>
      <c r="SVU20" s="8"/>
      <c r="SVV20" s="8"/>
      <c r="SVW20" s="8"/>
      <c r="SVX20" s="8"/>
      <c r="SVY20" s="8"/>
      <c r="SVZ20" s="8"/>
      <c r="SWA20" s="8"/>
      <c r="SWB20" s="8"/>
      <c r="SWC20" s="8"/>
      <c r="SWD20" s="8"/>
      <c r="SWE20" s="8"/>
      <c r="SWF20" s="8"/>
      <c r="SWG20" s="8"/>
      <c r="SWH20" s="8"/>
      <c r="SWI20" s="8"/>
      <c r="SWJ20" s="8"/>
      <c r="SWK20" s="8"/>
      <c r="SWL20" s="8"/>
      <c r="SWM20" s="8"/>
      <c r="SWN20" s="8"/>
      <c r="SWO20" s="8"/>
      <c r="SWP20" s="8"/>
      <c r="SWQ20" s="8"/>
      <c r="SWR20" s="8"/>
      <c r="SWS20" s="8"/>
      <c r="SWT20" s="8"/>
      <c r="SWU20" s="8"/>
      <c r="SWV20" s="8"/>
      <c r="SWW20" s="8"/>
      <c r="SWX20" s="8"/>
      <c r="SWY20" s="8"/>
      <c r="SWZ20" s="8"/>
      <c r="SXA20" s="8"/>
      <c r="SXB20" s="8"/>
      <c r="SXC20" s="8"/>
      <c r="SXD20" s="8"/>
      <c r="SXE20" s="8"/>
      <c r="SXF20" s="8"/>
      <c r="SXG20" s="8"/>
      <c r="SXH20" s="8"/>
      <c r="SXI20" s="8"/>
      <c r="SXJ20" s="8"/>
      <c r="SXK20" s="8"/>
      <c r="SXL20" s="8"/>
      <c r="SXM20" s="8"/>
      <c r="SXN20" s="8"/>
      <c r="SXO20" s="8"/>
      <c r="SXP20" s="8"/>
      <c r="SXQ20" s="8"/>
      <c r="SXR20" s="8"/>
      <c r="SXS20" s="8"/>
      <c r="SXT20" s="8"/>
      <c r="SXU20" s="8"/>
      <c r="SXV20" s="8"/>
      <c r="SXW20" s="8"/>
      <c r="SXX20" s="8"/>
      <c r="SXY20" s="8"/>
      <c r="SXZ20" s="8"/>
      <c r="SYA20" s="8"/>
      <c r="SYB20" s="8"/>
      <c r="SYC20" s="8"/>
      <c r="SYD20" s="8"/>
      <c r="SYE20" s="8"/>
      <c r="SYF20" s="8"/>
      <c r="SYG20" s="8"/>
      <c r="SYH20" s="8"/>
      <c r="SYI20" s="8"/>
      <c r="SYJ20" s="8"/>
      <c r="SYK20" s="8"/>
      <c r="SYL20" s="8"/>
      <c r="SYM20" s="8"/>
      <c r="SYN20" s="8"/>
      <c r="SYO20" s="8"/>
      <c r="SYP20" s="8"/>
      <c r="SYQ20" s="8"/>
      <c r="SYR20" s="8"/>
      <c r="SYS20" s="8"/>
      <c r="SYT20" s="8"/>
      <c r="SYU20" s="8"/>
      <c r="SYV20" s="8"/>
      <c r="SYW20" s="8"/>
      <c r="SYX20" s="8"/>
      <c r="SYY20" s="8"/>
      <c r="SYZ20" s="8"/>
      <c r="SZA20" s="8"/>
      <c r="SZB20" s="8"/>
      <c r="SZC20" s="8"/>
      <c r="SZD20" s="8"/>
      <c r="SZE20" s="8"/>
      <c r="SZF20" s="8"/>
      <c r="SZG20" s="8"/>
      <c r="SZH20" s="8"/>
      <c r="SZI20" s="8"/>
      <c r="SZJ20" s="8"/>
      <c r="SZK20" s="8"/>
      <c r="SZL20" s="8"/>
      <c r="SZM20" s="8"/>
      <c r="SZN20" s="8"/>
      <c r="SZO20" s="8"/>
      <c r="SZP20" s="8"/>
      <c r="SZQ20" s="8"/>
      <c r="SZR20" s="8"/>
      <c r="SZS20" s="8"/>
      <c r="SZT20" s="8"/>
      <c r="SZU20" s="8"/>
      <c r="SZV20" s="8"/>
      <c r="SZW20" s="8"/>
      <c r="SZX20" s="8"/>
      <c r="SZY20" s="8"/>
      <c r="SZZ20" s="8"/>
      <c r="TAA20" s="8"/>
      <c r="TAB20" s="8"/>
      <c r="TAC20" s="8"/>
      <c r="TAD20" s="8"/>
      <c r="TAE20" s="8"/>
      <c r="TAF20" s="8"/>
      <c r="TAG20" s="8"/>
      <c r="TAH20" s="8"/>
      <c r="TAI20" s="8"/>
      <c r="TAJ20" s="8"/>
      <c r="TAK20" s="8"/>
      <c r="TAL20" s="8"/>
      <c r="TAM20" s="8"/>
      <c r="TAN20" s="8"/>
      <c r="TAO20" s="8"/>
      <c r="TAP20" s="8"/>
      <c r="TAQ20" s="8"/>
      <c r="TAR20" s="8"/>
      <c r="TAS20" s="8"/>
      <c r="TAT20" s="8"/>
      <c r="TAU20" s="8"/>
      <c r="TAV20" s="8"/>
      <c r="TAW20" s="8"/>
      <c r="TAX20" s="8"/>
      <c r="TAY20" s="8"/>
      <c r="TAZ20" s="8"/>
      <c r="TBA20" s="8"/>
      <c r="TBB20" s="8"/>
      <c r="TBC20" s="8"/>
      <c r="TBD20" s="8"/>
      <c r="TBE20" s="8"/>
      <c r="TBF20" s="8"/>
      <c r="TBG20" s="8"/>
      <c r="TBH20" s="8"/>
      <c r="TBI20" s="8"/>
      <c r="TBJ20" s="8"/>
      <c r="TBK20" s="8"/>
      <c r="TBL20" s="8"/>
      <c r="TBM20" s="8"/>
      <c r="TBN20" s="8"/>
      <c r="TBO20" s="8"/>
      <c r="TBP20" s="8"/>
      <c r="TBQ20" s="8"/>
      <c r="TBR20" s="8"/>
      <c r="TBS20" s="8"/>
      <c r="TBT20" s="8"/>
      <c r="TBU20" s="8"/>
      <c r="TBV20" s="8"/>
      <c r="TBW20" s="8"/>
      <c r="TBX20" s="8"/>
      <c r="TBY20" s="8"/>
      <c r="TBZ20" s="8"/>
      <c r="TCA20" s="8"/>
      <c r="TCB20" s="8"/>
      <c r="TCC20" s="8"/>
      <c r="TCD20" s="8"/>
      <c r="TCE20" s="8"/>
      <c r="TCF20" s="8"/>
      <c r="TCG20" s="8"/>
      <c r="TCH20" s="8"/>
      <c r="TCI20" s="8"/>
      <c r="TCJ20" s="8"/>
      <c r="TCK20" s="8"/>
      <c r="TCL20" s="8"/>
      <c r="TCM20" s="8"/>
      <c r="TCN20" s="8"/>
      <c r="TCO20" s="8"/>
      <c r="TCP20" s="8"/>
      <c r="TCQ20" s="8"/>
      <c r="TCR20" s="8"/>
      <c r="TCS20" s="8"/>
      <c r="TCT20" s="8"/>
      <c r="TCU20" s="8"/>
      <c r="TCV20" s="8"/>
      <c r="TCW20" s="8"/>
      <c r="TCX20" s="8"/>
      <c r="TCY20" s="8"/>
      <c r="TCZ20" s="8"/>
      <c r="TDA20" s="8"/>
      <c r="TDB20" s="8"/>
      <c r="TDC20" s="8"/>
      <c r="TDD20" s="8"/>
      <c r="TDE20" s="8"/>
      <c r="TDF20" s="8"/>
      <c r="TDG20" s="8"/>
      <c r="TDH20" s="8"/>
      <c r="TDI20" s="8"/>
      <c r="TDJ20" s="8"/>
      <c r="TDK20" s="8"/>
      <c r="TDL20" s="8"/>
      <c r="TDM20" s="8"/>
      <c r="TDN20" s="8"/>
      <c r="TDO20" s="8"/>
      <c r="TDP20" s="8"/>
      <c r="TDQ20" s="8"/>
      <c r="TDR20" s="8"/>
      <c r="TDS20" s="8"/>
      <c r="TDT20" s="8"/>
      <c r="TDU20" s="8"/>
      <c r="TDV20" s="8"/>
      <c r="TDW20" s="8"/>
      <c r="TDX20" s="8"/>
      <c r="TDY20" s="8"/>
      <c r="TDZ20" s="8"/>
      <c r="TEA20" s="8"/>
      <c r="TEB20" s="8"/>
      <c r="TEC20" s="8"/>
      <c r="TED20" s="8"/>
      <c r="TEE20" s="8"/>
      <c r="TEF20" s="8"/>
      <c r="TEG20" s="8"/>
      <c r="TEH20" s="8"/>
      <c r="TEI20" s="8"/>
      <c r="TEJ20" s="8"/>
      <c r="TEK20" s="8"/>
      <c r="TEL20" s="8"/>
      <c r="TEM20" s="8"/>
      <c r="TEN20" s="8"/>
      <c r="TEO20" s="8"/>
      <c r="TEP20" s="8"/>
      <c r="TEQ20" s="8"/>
      <c r="TER20" s="8"/>
      <c r="TES20" s="8"/>
      <c r="TET20" s="8"/>
      <c r="TEU20" s="8"/>
      <c r="TEV20" s="8"/>
      <c r="TEW20" s="8"/>
      <c r="TEX20" s="8"/>
      <c r="TEY20" s="8"/>
      <c r="TEZ20" s="8"/>
      <c r="TFA20" s="8"/>
      <c r="TFB20" s="8"/>
      <c r="TFC20" s="8"/>
      <c r="TFD20" s="8"/>
      <c r="TFE20" s="8"/>
      <c r="TFF20" s="8"/>
      <c r="TFG20" s="8"/>
      <c r="TFH20" s="8"/>
      <c r="TFI20" s="8"/>
      <c r="TFJ20" s="8"/>
      <c r="TFK20" s="8"/>
      <c r="TFL20" s="8"/>
      <c r="TFM20" s="8"/>
      <c r="TFN20" s="8"/>
      <c r="TFO20" s="8"/>
      <c r="TFP20" s="8"/>
      <c r="TFQ20" s="8"/>
      <c r="TFR20" s="8"/>
      <c r="TFS20" s="8"/>
      <c r="TFT20" s="8"/>
      <c r="TFU20" s="8"/>
      <c r="TFV20" s="8"/>
      <c r="TFW20" s="8"/>
      <c r="TFX20" s="8"/>
      <c r="TFY20" s="8"/>
      <c r="TFZ20" s="8"/>
      <c r="TGA20" s="8"/>
      <c r="TGB20" s="8"/>
      <c r="TGC20" s="8"/>
      <c r="TGD20" s="8"/>
      <c r="TGE20" s="8"/>
      <c r="TGF20" s="8"/>
      <c r="TGG20" s="8"/>
      <c r="TGH20" s="8"/>
      <c r="TGI20" s="8"/>
      <c r="TGJ20" s="8"/>
      <c r="TGK20" s="8"/>
      <c r="TGL20" s="8"/>
      <c r="TGM20" s="8"/>
      <c r="TGN20" s="8"/>
      <c r="TGO20" s="8"/>
      <c r="TGP20" s="8"/>
      <c r="TGQ20" s="8"/>
      <c r="TGR20" s="8"/>
      <c r="TGS20" s="8"/>
      <c r="TGT20" s="8"/>
      <c r="TGU20" s="8"/>
      <c r="TGV20" s="8"/>
      <c r="TGW20" s="8"/>
      <c r="TGX20" s="8"/>
      <c r="TGY20" s="8"/>
      <c r="TGZ20" s="8"/>
      <c r="THA20" s="8"/>
      <c r="THB20" s="8"/>
      <c r="THC20" s="8"/>
      <c r="THD20" s="8"/>
      <c r="THE20" s="8"/>
      <c r="THF20" s="8"/>
      <c r="THG20" s="8"/>
      <c r="THH20" s="8"/>
      <c r="THI20" s="8"/>
      <c r="THJ20" s="8"/>
      <c r="THK20" s="8"/>
      <c r="THL20" s="8"/>
      <c r="THM20" s="8"/>
      <c r="THN20" s="8"/>
      <c r="THO20" s="8"/>
      <c r="THP20" s="8"/>
      <c r="THQ20" s="8"/>
      <c r="THR20" s="8"/>
      <c r="THS20" s="8"/>
      <c r="THT20" s="8"/>
      <c r="THU20" s="8"/>
      <c r="THV20" s="8"/>
      <c r="THW20" s="8"/>
      <c r="THX20" s="8"/>
      <c r="THY20" s="8"/>
      <c r="THZ20" s="8"/>
      <c r="TIA20" s="8"/>
      <c r="TIB20" s="8"/>
      <c r="TIC20" s="8"/>
      <c r="TID20" s="8"/>
      <c r="TIE20" s="8"/>
      <c r="TIF20" s="8"/>
      <c r="TIG20" s="8"/>
      <c r="TIH20" s="8"/>
      <c r="TII20" s="8"/>
      <c r="TIJ20" s="8"/>
      <c r="TIK20" s="8"/>
      <c r="TIL20" s="8"/>
      <c r="TIM20" s="8"/>
      <c r="TIN20" s="8"/>
      <c r="TIO20" s="8"/>
      <c r="TIP20" s="8"/>
      <c r="TIQ20" s="8"/>
      <c r="TIR20" s="8"/>
      <c r="TIS20" s="8"/>
      <c r="TIT20" s="8"/>
      <c r="TIU20" s="8"/>
      <c r="TIV20" s="8"/>
      <c r="TIW20" s="8"/>
      <c r="TIX20" s="8"/>
      <c r="TIY20" s="8"/>
      <c r="TIZ20" s="8"/>
      <c r="TJA20" s="8"/>
      <c r="TJB20" s="8"/>
      <c r="TJC20" s="8"/>
      <c r="TJD20" s="8"/>
      <c r="TJE20" s="8"/>
      <c r="TJF20" s="8"/>
      <c r="TJG20" s="8"/>
      <c r="TJH20" s="8"/>
      <c r="TJI20" s="8"/>
      <c r="TJJ20" s="8"/>
      <c r="TJK20" s="8"/>
      <c r="TJL20" s="8"/>
      <c r="TJM20" s="8"/>
      <c r="TJN20" s="8"/>
      <c r="TJO20" s="8"/>
      <c r="TJP20" s="8"/>
      <c r="TJQ20" s="8"/>
      <c r="TJR20" s="8"/>
      <c r="TJS20" s="8"/>
      <c r="TJT20" s="8"/>
      <c r="TJU20" s="8"/>
      <c r="TJV20" s="8"/>
      <c r="TJW20" s="8"/>
      <c r="TJX20" s="8"/>
      <c r="TJY20" s="8"/>
      <c r="TJZ20" s="8"/>
      <c r="TKA20" s="8"/>
      <c r="TKB20" s="8"/>
      <c r="TKC20" s="8"/>
      <c r="TKD20" s="8"/>
      <c r="TKE20" s="8"/>
      <c r="TKF20" s="8"/>
      <c r="TKG20" s="8"/>
      <c r="TKH20" s="8"/>
      <c r="TKI20" s="8"/>
      <c r="TKJ20" s="8"/>
      <c r="TKK20" s="8"/>
      <c r="TKL20" s="8"/>
      <c r="TKM20" s="8"/>
      <c r="TKN20" s="8"/>
      <c r="TKO20" s="8"/>
      <c r="TKP20" s="8"/>
      <c r="TKQ20" s="8"/>
      <c r="TKR20" s="8"/>
      <c r="TKS20" s="8"/>
      <c r="TKT20" s="8"/>
      <c r="TKU20" s="8"/>
      <c r="TKV20" s="8"/>
      <c r="TKW20" s="8"/>
      <c r="TKX20" s="8"/>
      <c r="TKY20" s="8"/>
      <c r="TKZ20" s="8"/>
      <c r="TLA20" s="8"/>
      <c r="TLB20" s="8"/>
      <c r="TLC20" s="8"/>
      <c r="TLD20" s="8"/>
      <c r="TLE20" s="8"/>
      <c r="TLF20" s="8"/>
      <c r="TLG20" s="8"/>
      <c r="TLH20" s="8"/>
      <c r="TLI20" s="8"/>
      <c r="TLJ20" s="8"/>
      <c r="TLK20" s="8"/>
      <c r="TLL20" s="8"/>
      <c r="TLM20" s="8"/>
      <c r="TLN20" s="8"/>
      <c r="TLO20" s="8"/>
      <c r="TLP20" s="8"/>
      <c r="TLQ20" s="8"/>
      <c r="TLR20" s="8"/>
      <c r="TLS20" s="8"/>
      <c r="TLT20" s="8"/>
      <c r="TLU20" s="8"/>
      <c r="TLV20" s="8"/>
      <c r="TLW20" s="8"/>
      <c r="TLX20" s="8"/>
      <c r="TLY20" s="8"/>
      <c r="TLZ20" s="8"/>
      <c r="TMA20" s="8"/>
      <c r="TMB20" s="8"/>
      <c r="TMC20" s="8"/>
      <c r="TMD20" s="8"/>
      <c r="TME20" s="8"/>
      <c r="TMF20" s="8"/>
      <c r="TMG20" s="8"/>
      <c r="TMH20" s="8"/>
      <c r="TMI20" s="8"/>
      <c r="TMJ20" s="8"/>
      <c r="TMK20" s="8"/>
      <c r="TML20" s="8"/>
      <c r="TMM20" s="8"/>
      <c r="TMN20" s="8"/>
      <c r="TMO20" s="8"/>
      <c r="TMP20" s="8"/>
      <c r="TMQ20" s="8"/>
      <c r="TMR20" s="8"/>
      <c r="TMS20" s="8"/>
      <c r="TMT20" s="8"/>
      <c r="TMU20" s="8"/>
      <c r="TMV20" s="8"/>
      <c r="TMW20" s="8"/>
      <c r="TMX20" s="8"/>
      <c r="TMY20" s="8"/>
      <c r="TMZ20" s="8"/>
      <c r="TNA20" s="8"/>
      <c r="TNB20" s="8"/>
      <c r="TNC20" s="8"/>
      <c r="TND20" s="8"/>
      <c r="TNE20" s="8"/>
      <c r="TNF20" s="8"/>
      <c r="TNG20" s="8"/>
      <c r="TNH20" s="8"/>
      <c r="TNI20" s="8"/>
      <c r="TNJ20" s="8"/>
      <c r="TNK20" s="8"/>
      <c r="TNL20" s="8"/>
      <c r="TNM20" s="8"/>
      <c r="TNN20" s="8"/>
      <c r="TNO20" s="8"/>
      <c r="TNP20" s="8"/>
      <c r="TNQ20" s="8"/>
      <c r="TNR20" s="8"/>
      <c r="TNS20" s="8"/>
      <c r="TNT20" s="8"/>
      <c r="TNU20" s="8"/>
      <c r="TNV20" s="8"/>
      <c r="TNW20" s="8"/>
      <c r="TNX20" s="8"/>
      <c r="TNY20" s="8"/>
      <c r="TNZ20" s="8"/>
      <c r="TOA20" s="8"/>
      <c r="TOB20" s="8"/>
      <c r="TOC20" s="8"/>
      <c r="TOD20" s="8"/>
      <c r="TOE20" s="8"/>
      <c r="TOF20" s="8"/>
      <c r="TOG20" s="8"/>
      <c r="TOH20" s="8"/>
      <c r="TOI20" s="8"/>
      <c r="TOJ20" s="8"/>
      <c r="TOK20" s="8"/>
      <c r="TOL20" s="8"/>
      <c r="TOM20" s="8"/>
      <c r="TON20" s="8"/>
      <c r="TOO20" s="8"/>
      <c r="TOP20" s="8"/>
      <c r="TOQ20" s="8"/>
      <c r="TOR20" s="8"/>
      <c r="TOS20" s="8"/>
      <c r="TOT20" s="8"/>
      <c r="TOU20" s="8"/>
      <c r="TOV20" s="8"/>
      <c r="TOW20" s="8"/>
      <c r="TOX20" s="8"/>
      <c r="TOY20" s="8"/>
      <c r="TOZ20" s="8"/>
      <c r="TPA20" s="8"/>
      <c r="TPB20" s="8"/>
      <c r="TPC20" s="8"/>
      <c r="TPD20" s="8"/>
      <c r="TPE20" s="8"/>
      <c r="TPF20" s="8"/>
      <c r="TPG20" s="8"/>
      <c r="TPH20" s="8"/>
      <c r="TPI20" s="8"/>
      <c r="TPJ20" s="8"/>
      <c r="TPK20" s="8"/>
      <c r="TPL20" s="8"/>
      <c r="TPM20" s="8"/>
      <c r="TPN20" s="8"/>
      <c r="TPO20" s="8"/>
      <c r="TPP20" s="8"/>
      <c r="TPQ20" s="8"/>
      <c r="TPR20" s="8"/>
      <c r="TPS20" s="8"/>
      <c r="TPT20" s="8"/>
      <c r="TPU20" s="8"/>
      <c r="TPV20" s="8"/>
      <c r="TPW20" s="8"/>
      <c r="TPX20" s="8"/>
      <c r="TPY20" s="8"/>
      <c r="TPZ20" s="8"/>
      <c r="TQA20" s="8"/>
      <c r="TQB20" s="8"/>
      <c r="TQC20" s="8"/>
      <c r="TQD20" s="8"/>
      <c r="TQE20" s="8"/>
      <c r="TQF20" s="8"/>
      <c r="TQG20" s="8"/>
      <c r="TQH20" s="8"/>
      <c r="TQI20" s="8"/>
      <c r="TQJ20" s="8"/>
      <c r="TQK20" s="8"/>
      <c r="TQL20" s="8"/>
      <c r="TQM20" s="8"/>
      <c r="TQN20" s="8"/>
      <c r="TQO20" s="8"/>
      <c r="TQP20" s="8"/>
      <c r="TQQ20" s="8"/>
      <c r="TQR20" s="8"/>
      <c r="TQS20" s="8"/>
      <c r="TQT20" s="8"/>
      <c r="TQU20" s="8"/>
      <c r="TQV20" s="8"/>
      <c r="TQW20" s="8"/>
      <c r="TQX20" s="8"/>
      <c r="TQY20" s="8"/>
      <c r="TQZ20" s="8"/>
      <c r="TRA20" s="8"/>
      <c r="TRB20" s="8"/>
      <c r="TRC20" s="8"/>
      <c r="TRD20" s="8"/>
      <c r="TRE20" s="8"/>
      <c r="TRF20" s="8"/>
      <c r="TRG20" s="8"/>
      <c r="TRH20" s="8"/>
      <c r="TRI20" s="8"/>
      <c r="TRJ20" s="8"/>
      <c r="TRK20" s="8"/>
      <c r="TRL20" s="8"/>
      <c r="TRM20" s="8"/>
      <c r="TRN20" s="8"/>
      <c r="TRO20" s="8"/>
      <c r="TRP20" s="8"/>
      <c r="TRQ20" s="8"/>
      <c r="TRR20" s="8"/>
      <c r="TRS20" s="8"/>
      <c r="TRT20" s="8"/>
      <c r="TRU20" s="8"/>
      <c r="TRV20" s="8"/>
      <c r="TRW20" s="8"/>
      <c r="TRX20" s="8"/>
      <c r="TRY20" s="8"/>
      <c r="TRZ20" s="8"/>
      <c r="TSA20" s="8"/>
      <c r="TSB20" s="8"/>
      <c r="TSC20" s="8"/>
      <c r="TSD20" s="8"/>
      <c r="TSE20" s="8"/>
      <c r="TSF20" s="8"/>
      <c r="TSG20" s="8"/>
      <c r="TSH20" s="8"/>
      <c r="TSI20" s="8"/>
      <c r="TSJ20" s="8"/>
      <c r="TSK20" s="8"/>
      <c r="TSL20" s="8"/>
      <c r="TSM20" s="8"/>
      <c r="TSN20" s="8"/>
      <c r="TSO20" s="8"/>
      <c r="TSP20" s="8"/>
      <c r="TSQ20" s="8"/>
      <c r="TSR20" s="8"/>
      <c r="TSS20" s="8"/>
      <c r="TST20" s="8"/>
      <c r="TSU20" s="8"/>
      <c r="TSV20" s="8"/>
      <c r="TSW20" s="8"/>
      <c r="TSX20" s="8"/>
      <c r="TSY20" s="8"/>
      <c r="TSZ20" s="8"/>
      <c r="TTA20" s="8"/>
      <c r="TTB20" s="8"/>
      <c r="TTC20" s="8"/>
      <c r="TTD20" s="8"/>
      <c r="TTE20" s="8"/>
      <c r="TTF20" s="8"/>
      <c r="TTG20" s="8"/>
      <c r="TTH20" s="8"/>
      <c r="TTI20" s="8"/>
      <c r="TTJ20" s="8"/>
      <c r="TTK20" s="8"/>
      <c r="TTL20" s="8"/>
      <c r="TTM20" s="8"/>
      <c r="TTN20" s="8"/>
      <c r="TTO20" s="8"/>
      <c r="TTP20" s="8"/>
      <c r="TTQ20" s="8"/>
      <c r="TTR20" s="8"/>
      <c r="TTS20" s="8"/>
      <c r="TTT20" s="8"/>
      <c r="TTU20" s="8"/>
      <c r="TTV20" s="8"/>
      <c r="TTW20" s="8"/>
      <c r="TTX20" s="8"/>
      <c r="TTY20" s="8"/>
      <c r="TTZ20" s="8"/>
      <c r="TUA20" s="8"/>
      <c r="TUB20" s="8"/>
      <c r="TUC20" s="8"/>
      <c r="TUD20" s="8"/>
      <c r="TUE20" s="8"/>
      <c r="TUF20" s="8"/>
      <c r="TUG20" s="8"/>
      <c r="TUH20" s="8"/>
      <c r="TUI20" s="8"/>
      <c r="TUJ20" s="8"/>
      <c r="TUK20" s="8"/>
      <c r="TUL20" s="8"/>
      <c r="TUM20" s="8"/>
      <c r="TUN20" s="8"/>
      <c r="TUO20" s="8"/>
      <c r="TUP20" s="8"/>
      <c r="TUQ20" s="8"/>
      <c r="TUR20" s="8"/>
      <c r="TUS20" s="8"/>
      <c r="TUT20" s="8"/>
      <c r="TUU20" s="8"/>
      <c r="TUV20" s="8"/>
      <c r="TUW20" s="8"/>
      <c r="TUX20" s="8"/>
      <c r="TUY20" s="8"/>
      <c r="TUZ20" s="8"/>
      <c r="TVA20" s="8"/>
      <c r="TVB20" s="8"/>
      <c r="TVC20" s="8"/>
      <c r="TVD20" s="8"/>
      <c r="TVE20" s="8"/>
      <c r="TVF20" s="8"/>
      <c r="TVG20" s="8"/>
      <c r="TVH20" s="8"/>
      <c r="TVI20" s="8"/>
      <c r="TVJ20" s="8"/>
      <c r="TVK20" s="8"/>
      <c r="TVL20" s="8"/>
      <c r="TVM20" s="8"/>
      <c r="TVN20" s="8"/>
      <c r="TVO20" s="8"/>
      <c r="TVP20" s="8"/>
      <c r="TVQ20" s="8"/>
      <c r="TVR20" s="8"/>
      <c r="TVS20" s="8"/>
      <c r="TVT20" s="8"/>
      <c r="TVU20" s="8"/>
      <c r="TVV20" s="8"/>
      <c r="TVW20" s="8"/>
      <c r="TVX20" s="8"/>
      <c r="TVY20" s="8"/>
      <c r="TVZ20" s="8"/>
      <c r="TWA20" s="8"/>
      <c r="TWB20" s="8"/>
      <c r="TWC20" s="8"/>
      <c r="TWD20" s="8"/>
      <c r="TWE20" s="8"/>
      <c r="TWF20" s="8"/>
      <c r="TWG20" s="8"/>
      <c r="TWH20" s="8"/>
      <c r="TWI20" s="8"/>
      <c r="TWJ20" s="8"/>
      <c r="TWK20" s="8"/>
      <c r="TWL20" s="8"/>
      <c r="TWM20" s="8"/>
      <c r="TWN20" s="8"/>
      <c r="TWO20" s="8"/>
      <c r="TWP20" s="8"/>
      <c r="TWQ20" s="8"/>
      <c r="TWR20" s="8"/>
      <c r="TWS20" s="8"/>
      <c r="TWT20" s="8"/>
      <c r="TWU20" s="8"/>
      <c r="TWV20" s="8"/>
      <c r="TWW20" s="8"/>
      <c r="TWX20" s="8"/>
      <c r="TWY20" s="8"/>
      <c r="TWZ20" s="8"/>
      <c r="TXA20" s="8"/>
      <c r="TXB20" s="8"/>
      <c r="TXC20" s="8"/>
      <c r="TXD20" s="8"/>
      <c r="TXE20" s="8"/>
      <c r="TXF20" s="8"/>
      <c r="TXG20" s="8"/>
      <c r="TXH20" s="8"/>
      <c r="TXI20" s="8"/>
      <c r="TXJ20" s="8"/>
      <c r="TXK20" s="8"/>
      <c r="TXL20" s="8"/>
      <c r="TXM20" s="8"/>
      <c r="TXN20" s="8"/>
      <c r="TXO20" s="8"/>
      <c r="TXP20" s="8"/>
      <c r="TXQ20" s="8"/>
      <c r="TXR20" s="8"/>
      <c r="TXS20" s="8"/>
      <c r="TXT20" s="8"/>
      <c r="TXU20" s="8"/>
      <c r="TXV20" s="8"/>
      <c r="TXW20" s="8"/>
      <c r="TXX20" s="8"/>
      <c r="TXY20" s="8"/>
      <c r="TXZ20" s="8"/>
      <c r="TYA20" s="8"/>
      <c r="TYB20" s="8"/>
      <c r="TYC20" s="8"/>
      <c r="TYD20" s="8"/>
      <c r="TYE20" s="8"/>
      <c r="TYF20" s="8"/>
      <c r="TYG20" s="8"/>
      <c r="TYH20" s="8"/>
      <c r="TYI20" s="8"/>
      <c r="TYJ20" s="8"/>
      <c r="TYK20" s="8"/>
      <c r="TYL20" s="8"/>
      <c r="TYM20" s="8"/>
      <c r="TYN20" s="8"/>
      <c r="TYO20" s="8"/>
      <c r="TYP20" s="8"/>
      <c r="TYQ20" s="8"/>
      <c r="TYR20" s="8"/>
      <c r="TYS20" s="8"/>
      <c r="TYT20" s="8"/>
      <c r="TYU20" s="8"/>
      <c r="TYV20" s="8"/>
      <c r="TYW20" s="8"/>
      <c r="TYX20" s="8"/>
      <c r="TYY20" s="8"/>
      <c r="TYZ20" s="8"/>
      <c r="TZA20" s="8"/>
      <c r="TZB20" s="8"/>
      <c r="TZC20" s="8"/>
      <c r="TZD20" s="8"/>
      <c r="TZE20" s="8"/>
      <c r="TZF20" s="8"/>
      <c r="TZG20" s="8"/>
      <c r="TZH20" s="8"/>
      <c r="TZI20" s="8"/>
      <c r="TZJ20" s="8"/>
      <c r="TZK20" s="8"/>
      <c r="TZL20" s="8"/>
      <c r="TZM20" s="8"/>
      <c r="TZN20" s="8"/>
      <c r="TZO20" s="8"/>
      <c r="TZP20" s="8"/>
      <c r="TZQ20" s="8"/>
      <c r="TZR20" s="8"/>
      <c r="TZS20" s="8"/>
      <c r="TZT20" s="8"/>
      <c r="TZU20" s="8"/>
      <c r="TZV20" s="8"/>
      <c r="TZW20" s="8"/>
      <c r="TZX20" s="8"/>
      <c r="TZY20" s="8"/>
      <c r="TZZ20" s="8"/>
      <c r="UAA20" s="8"/>
      <c r="UAB20" s="8"/>
      <c r="UAC20" s="8"/>
      <c r="UAD20" s="8"/>
      <c r="UAE20" s="8"/>
      <c r="UAF20" s="8"/>
      <c r="UAG20" s="8"/>
      <c r="UAH20" s="8"/>
      <c r="UAI20" s="8"/>
      <c r="UAJ20" s="8"/>
      <c r="UAK20" s="8"/>
      <c r="UAL20" s="8"/>
      <c r="UAM20" s="8"/>
      <c r="UAN20" s="8"/>
      <c r="UAO20" s="8"/>
      <c r="UAP20" s="8"/>
      <c r="UAQ20" s="8"/>
      <c r="UAR20" s="8"/>
      <c r="UAS20" s="8"/>
      <c r="UAT20" s="8"/>
      <c r="UAU20" s="8"/>
      <c r="UAV20" s="8"/>
      <c r="UAW20" s="8"/>
      <c r="UAX20" s="8"/>
      <c r="UAY20" s="8"/>
      <c r="UAZ20" s="8"/>
      <c r="UBA20" s="8"/>
      <c r="UBB20" s="8"/>
      <c r="UBC20" s="8"/>
      <c r="UBD20" s="8"/>
      <c r="UBE20" s="8"/>
      <c r="UBF20" s="8"/>
      <c r="UBG20" s="8"/>
      <c r="UBH20" s="8"/>
      <c r="UBI20" s="8"/>
      <c r="UBJ20" s="8"/>
      <c r="UBK20" s="8"/>
      <c r="UBL20" s="8"/>
      <c r="UBM20" s="8"/>
      <c r="UBN20" s="8"/>
      <c r="UBO20" s="8"/>
      <c r="UBP20" s="8"/>
      <c r="UBQ20" s="8"/>
      <c r="UBR20" s="8"/>
      <c r="UBS20" s="8"/>
      <c r="UBT20" s="8"/>
      <c r="UBU20" s="8"/>
      <c r="UBV20" s="8"/>
      <c r="UBW20" s="8"/>
      <c r="UBX20" s="8"/>
      <c r="UBY20" s="8"/>
      <c r="UBZ20" s="8"/>
      <c r="UCA20" s="8"/>
      <c r="UCB20" s="8"/>
      <c r="UCC20" s="8"/>
      <c r="UCD20" s="8"/>
      <c r="UCE20" s="8"/>
      <c r="UCF20" s="8"/>
      <c r="UCG20" s="8"/>
      <c r="UCH20" s="8"/>
      <c r="UCI20" s="8"/>
      <c r="UCJ20" s="8"/>
      <c r="UCK20" s="8"/>
      <c r="UCL20" s="8"/>
      <c r="UCM20" s="8"/>
      <c r="UCN20" s="8"/>
      <c r="UCO20" s="8"/>
      <c r="UCP20" s="8"/>
      <c r="UCQ20" s="8"/>
      <c r="UCR20" s="8"/>
      <c r="UCS20" s="8"/>
      <c r="UCT20" s="8"/>
      <c r="UCU20" s="8"/>
      <c r="UCV20" s="8"/>
      <c r="UCW20" s="8"/>
      <c r="UCX20" s="8"/>
      <c r="UCY20" s="8"/>
      <c r="UCZ20" s="8"/>
      <c r="UDA20" s="8"/>
      <c r="UDB20" s="8"/>
      <c r="UDC20" s="8"/>
      <c r="UDD20" s="8"/>
      <c r="UDE20" s="8"/>
      <c r="UDF20" s="8"/>
      <c r="UDG20" s="8"/>
      <c r="UDH20" s="8"/>
      <c r="UDI20" s="8"/>
      <c r="UDJ20" s="8"/>
      <c r="UDK20" s="8"/>
      <c r="UDL20" s="8"/>
      <c r="UDM20" s="8"/>
      <c r="UDN20" s="8"/>
      <c r="UDO20" s="8"/>
      <c r="UDP20" s="8"/>
      <c r="UDQ20" s="8"/>
      <c r="UDR20" s="8"/>
      <c r="UDS20" s="8"/>
      <c r="UDT20" s="8"/>
      <c r="UDU20" s="8"/>
      <c r="UDV20" s="8"/>
      <c r="UDW20" s="8"/>
      <c r="UDX20" s="8"/>
      <c r="UDY20" s="8"/>
      <c r="UDZ20" s="8"/>
      <c r="UEA20" s="8"/>
      <c r="UEB20" s="8"/>
      <c r="UEC20" s="8"/>
      <c r="UED20" s="8"/>
      <c r="UEE20" s="8"/>
      <c r="UEF20" s="8"/>
      <c r="UEG20" s="8"/>
      <c r="UEH20" s="8"/>
      <c r="UEI20" s="8"/>
      <c r="UEJ20" s="8"/>
      <c r="UEK20" s="8"/>
      <c r="UEL20" s="8"/>
      <c r="UEM20" s="8"/>
      <c r="UEN20" s="8"/>
      <c r="UEO20" s="8"/>
      <c r="UEP20" s="8"/>
      <c r="UEQ20" s="8"/>
      <c r="UER20" s="8"/>
      <c r="UES20" s="8"/>
      <c r="UET20" s="8"/>
      <c r="UEU20" s="8"/>
      <c r="UEV20" s="8"/>
      <c r="UEW20" s="8"/>
      <c r="UEX20" s="8"/>
      <c r="UEY20" s="8"/>
      <c r="UEZ20" s="8"/>
      <c r="UFA20" s="8"/>
      <c r="UFB20" s="8"/>
      <c r="UFC20" s="8"/>
      <c r="UFD20" s="8"/>
      <c r="UFE20" s="8"/>
      <c r="UFF20" s="8"/>
      <c r="UFG20" s="8"/>
      <c r="UFH20" s="8"/>
      <c r="UFI20" s="8"/>
      <c r="UFJ20" s="8"/>
      <c r="UFK20" s="8"/>
      <c r="UFL20" s="8"/>
      <c r="UFM20" s="8"/>
      <c r="UFN20" s="8"/>
      <c r="UFO20" s="8"/>
      <c r="UFP20" s="8"/>
      <c r="UFQ20" s="8"/>
      <c r="UFR20" s="8"/>
      <c r="UFS20" s="8"/>
      <c r="UFT20" s="8"/>
      <c r="UFU20" s="8"/>
      <c r="UFV20" s="8"/>
      <c r="UFW20" s="8"/>
      <c r="UFX20" s="8"/>
      <c r="UFY20" s="8"/>
      <c r="UFZ20" s="8"/>
      <c r="UGA20" s="8"/>
      <c r="UGB20" s="8"/>
      <c r="UGC20" s="8"/>
      <c r="UGD20" s="8"/>
      <c r="UGE20" s="8"/>
      <c r="UGF20" s="8"/>
      <c r="UGG20" s="8"/>
      <c r="UGH20" s="8"/>
      <c r="UGI20" s="8"/>
      <c r="UGJ20" s="8"/>
      <c r="UGK20" s="8"/>
      <c r="UGL20" s="8"/>
      <c r="UGM20" s="8"/>
      <c r="UGN20" s="8"/>
      <c r="UGO20" s="8"/>
      <c r="UGP20" s="8"/>
      <c r="UGQ20" s="8"/>
      <c r="UGR20" s="8"/>
      <c r="UGS20" s="8"/>
      <c r="UGT20" s="8"/>
      <c r="UGU20" s="8"/>
      <c r="UGV20" s="8"/>
      <c r="UGW20" s="8"/>
      <c r="UGX20" s="8"/>
      <c r="UGY20" s="8"/>
      <c r="UGZ20" s="8"/>
      <c r="UHA20" s="8"/>
      <c r="UHB20" s="8"/>
      <c r="UHC20" s="8"/>
      <c r="UHD20" s="8"/>
      <c r="UHE20" s="8"/>
      <c r="UHF20" s="8"/>
      <c r="UHG20" s="8"/>
      <c r="UHH20" s="8"/>
      <c r="UHI20" s="8"/>
      <c r="UHJ20" s="8"/>
      <c r="UHK20" s="8"/>
      <c r="UHL20" s="8"/>
      <c r="UHM20" s="8"/>
      <c r="UHN20" s="8"/>
      <c r="UHO20" s="8"/>
      <c r="UHP20" s="8"/>
      <c r="UHQ20" s="8"/>
      <c r="UHR20" s="8"/>
      <c r="UHS20" s="8"/>
      <c r="UHT20" s="8"/>
      <c r="UHU20" s="8"/>
      <c r="UHV20" s="8"/>
      <c r="UHW20" s="8"/>
      <c r="UHX20" s="8"/>
      <c r="UHY20" s="8"/>
      <c r="UHZ20" s="8"/>
      <c r="UIA20" s="8"/>
      <c r="UIB20" s="8"/>
      <c r="UIC20" s="8"/>
      <c r="UID20" s="8"/>
      <c r="UIE20" s="8"/>
      <c r="UIF20" s="8"/>
      <c r="UIG20" s="8"/>
      <c r="UIH20" s="8"/>
      <c r="UII20" s="8"/>
      <c r="UIJ20" s="8"/>
      <c r="UIK20" s="8"/>
      <c r="UIL20" s="8"/>
      <c r="UIM20" s="8"/>
      <c r="UIN20" s="8"/>
      <c r="UIO20" s="8"/>
      <c r="UIP20" s="8"/>
      <c r="UIQ20" s="8"/>
      <c r="UIR20" s="8"/>
      <c r="UIS20" s="8"/>
      <c r="UIT20" s="8"/>
      <c r="UIU20" s="8"/>
      <c r="UIV20" s="8"/>
      <c r="UIW20" s="8"/>
      <c r="UIX20" s="8"/>
      <c r="UIY20" s="8"/>
      <c r="UIZ20" s="8"/>
      <c r="UJA20" s="8"/>
      <c r="UJB20" s="8"/>
      <c r="UJC20" s="8"/>
      <c r="UJD20" s="8"/>
      <c r="UJE20" s="8"/>
      <c r="UJF20" s="8"/>
      <c r="UJG20" s="8"/>
      <c r="UJH20" s="8"/>
      <c r="UJI20" s="8"/>
      <c r="UJJ20" s="8"/>
      <c r="UJK20" s="8"/>
      <c r="UJL20" s="8"/>
      <c r="UJM20" s="8"/>
      <c r="UJN20" s="8"/>
      <c r="UJO20" s="8"/>
      <c r="UJP20" s="8"/>
      <c r="UJQ20" s="8"/>
      <c r="UJR20" s="8"/>
      <c r="UJS20" s="8"/>
      <c r="UJT20" s="8"/>
      <c r="UJU20" s="8"/>
      <c r="UJV20" s="8"/>
      <c r="UJW20" s="8"/>
      <c r="UJX20" s="8"/>
      <c r="UJY20" s="8"/>
      <c r="UJZ20" s="8"/>
      <c r="UKA20" s="8"/>
      <c r="UKB20" s="8"/>
      <c r="UKC20" s="8"/>
      <c r="UKD20" s="8"/>
      <c r="UKE20" s="8"/>
      <c r="UKF20" s="8"/>
      <c r="UKG20" s="8"/>
      <c r="UKH20" s="8"/>
      <c r="UKI20" s="8"/>
      <c r="UKJ20" s="8"/>
      <c r="UKK20" s="8"/>
      <c r="UKL20" s="8"/>
      <c r="UKM20" s="8"/>
      <c r="UKN20" s="8"/>
      <c r="UKO20" s="8"/>
      <c r="UKP20" s="8"/>
      <c r="UKQ20" s="8"/>
      <c r="UKR20" s="8"/>
      <c r="UKS20" s="8"/>
      <c r="UKT20" s="8"/>
      <c r="UKU20" s="8"/>
      <c r="UKV20" s="8"/>
      <c r="UKW20" s="8"/>
      <c r="UKX20" s="8"/>
      <c r="UKY20" s="8"/>
      <c r="UKZ20" s="8"/>
      <c r="ULA20" s="8"/>
      <c r="ULB20" s="8"/>
      <c r="ULC20" s="8"/>
      <c r="ULD20" s="8"/>
      <c r="ULE20" s="8"/>
      <c r="ULF20" s="8"/>
      <c r="ULG20" s="8"/>
      <c r="ULH20" s="8"/>
      <c r="ULI20" s="8"/>
      <c r="ULJ20" s="8"/>
      <c r="ULK20" s="8"/>
      <c r="ULL20" s="8"/>
      <c r="ULM20" s="8"/>
      <c r="ULN20" s="8"/>
      <c r="ULO20" s="8"/>
      <c r="ULP20" s="8"/>
      <c r="ULQ20" s="8"/>
      <c r="ULR20" s="8"/>
      <c r="ULS20" s="8"/>
      <c r="ULT20" s="8"/>
      <c r="ULU20" s="8"/>
      <c r="ULV20" s="8"/>
      <c r="ULW20" s="8"/>
      <c r="ULX20" s="8"/>
      <c r="ULY20" s="8"/>
      <c r="ULZ20" s="8"/>
      <c r="UMA20" s="8"/>
      <c r="UMB20" s="8"/>
      <c r="UMC20" s="8"/>
      <c r="UMD20" s="8"/>
      <c r="UME20" s="8"/>
      <c r="UMF20" s="8"/>
      <c r="UMG20" s="8"/>
      <c r="UMH20" s="8"/>
      <c r="UMI20" s="8"/>
      <c r="UMJ20" s="8"/>
      <c r="UMK20" s="8"/>
      <c r="UML20" s="8"/>
      <c r="UMM20" s="8"/>
      <c r="UMN20" s="8"/>
      <c r="UMO20" s="8"/>
      <c r="UMP20" s="8"/>
      <c r="UMQ20" s="8"/>
      <c r="UMR20" s="8"/>
      <c r="UMS20" s="8"/>
      <c r="UMT20" s="8"/>
      <c r="UMU20" s="8"/>
      <c r="UMV20" s="8"/>
      <c r="UMW20" s="8"/>
      <c r="UMX20" s="8"/>
      <c r="UMY20" s="8"/>
      <c r="UMZ20" s="8"/>
      <c r="UNA20" s="8"/>
      <c r="UNB20" s="8"/>
      <c r="UNC20" s="8"/>
      <c r="UND20" s="8"/>
      <c r="UNE20" s="8"/>
      <c r="UNF20" s="8"/>
      <c r="UNG20" s="8"/>
      <c r="UNH20" s="8"/>
      <c r="UNI20" s="8"/>
      <c r="UNJ20" s="8"/>
      <c r="UNK20" s="8"/>
      <c r="UNL20" s="8"/>
      <c r="UNM20" s="8"/>
      <c r="UNN20" s="8"/>
      <c r="UNO20" s="8"/>
      <c r="UNP20" s="8"/>
      <c r="UNQ20" s="8"/>
      <c r="UNR20" s="8"/>
      <c r="UNS20" s="8"/>
      <c r="UNT20" s="8"/>
      <c r="UNU20" s="8"/>
      <c r="UNV20" s="8"/>
      <c r="UNW20" s="8"/>
      <c r="UNX20" s="8"/>
      <c r="UNY20" s="8"/>
      <c r="UNZ20" s="8"/>
      <c r="UOA20" s="8"/>
      <c r="UOB20" s="8"/>
      <c r="UOC20" s="8"/>
      <c r="UOD20" s="8"/>
      <c r="UOE20" s="8"/>
      <c r="UOF20" s="8"/>
      <c r="UOG20" s="8"/>
      <c r="UOH20" s="8"/>
      <c r="UOI20" s="8"/>
      <c r="UOJ20" s="8"/>
      <c r="UOK20" s="8"/>
      <c r="UOL20" s="8"/>
      <c r="UOM20" s="8"/>
      <c r="UON20" s="8"/>
      <c r="UOO20" s="8"/>
      <c r="UOP20" s="8"/>
      <c r="UOQ20" s="8"/>
      <c r="UOR20" s="8"/>
      <c r="UOS20" s="8"/>
      <c r="UOT20" s="8"/>
      <c r="UOU20" s="8"/>
      <c r="UOV20" s="8"/>
      <c r="UOW20" s="8"/>
      <c r="UOX20" s="8"/>
      <c r="UOY20" s="8"/>
      <c r="UOZ20" s="8"/>
      <c r="UPA20" s="8"/>
      <c r="UPB20" s="8"/>
      <c r="UPC20" s="8"/>
      <c r="UPD20" s="8"/>
      <c r="UPE20" s="8"/>
      <c r="UPF20" s="8"/>
      <c r="UPG20" s="8"/>
      <c r="UPH20" s="8"/>
      <c r="UPI20" s="8"/>
      <c r="UPJ20" s="8"/>
      <c r="UPK20" s="8"/>
      <c r="UPL20" s="8"/>
      <c r="UPM20" s="8"/>
      <c r="UPN20" s="8"/>
      <c r="UPO20" s="8"/>
      <c r="UPP20" s="8"/>
      <c r="UPQ20" s="8"/>
      <c r="UPR20" s="8"/>
      <c r="UPS20" s="8"/>
      <c r="UPT20" s="8"/>
      <c r="UPU20" s="8"/>
      <c r="UPV20" s="8"/>
      <c r="UPW20" s="8"/>
      <c r="UPX20" s="8"/>
      <c r="UPY20" s="8"/>
      <c r="UPZ20" s="8"/>
      <c r="UQA20" s="8"/>
      <c r="UQB20" s="8"/>
      <c r="UQC20" s="8"/>
      <c r="UQD20" s="8"/>
      <c r="UQE20" s="8"/>
      <c r="UQF20" s="8"/>
      <c r="UQG20" s="8"/>
      <c r="UQH20" s="8"/>
      <c r="UQI20" s="8"/>
      <c r="UQJ20" s="8"/>
      <c r="UQK20" s="8"/>
      <c r="UQL20" s="8"/>
      <c r="UQM20" s="8"/>
      <c r="UQN20" s="8"/>
      <c r="UQO20" s="8"/>
      <c r="UQP20" s="8"/>
      <c r="UQQ20" s="8"/>
      <c r="UQR20" s="8"/>
      <c r="UQS20" s="8"/>
      <c r="UQT20" s="8"/>
      <c r="UQU20" s="8"/>
      <c r="UQV20" s="8"/>
      <c r="UQW20" s="8"/>
      <c r="UQX20" s="8"/>
      <c r="UQY20" s="8"/>
      <c r="UQZ20" s="8"/>
      <c r="URA20" s="8"/>
      <c r="URB20" s="8"/>
      <c r="URC20" s="8"/>
      <c r="URD20" s="8"/>
      <c r="URE20" s="8"/>
      <c r="URF20" s="8"/>
      <c r="URG20" s="8"/>
      <c r="URH20" s="8"/>
      <c r="URI20" s="8"/>
      <c r="URJ20" s="8"/>
      <c r="URK20" s="8"/>
      <c r="URL20" s="8"/>
      <c r="URM20" s="8"/>
      <c r="URN20" s="8"/>
      <c r="URO20" s="8"/>
      <c r="URP20" s="8"/>
      <c r="URQ20" s="8"/>
      <c r="URR20" s="8"/>
      <c r="URS20" s="8"/>
      <c r="URT20" s="8"/>
      <c r="URU20" s="8"/>
      <c r="URV20" s="8"/>
      <c r="URW20" s="8"/>
      <c r="URX20" s="8"/>
      <c r="URY20" s="8"/>
      <c r="URZ20" s="8"/>
      <c r="USA20" s="8"/>
      <c r="USB20" s="8"/>
      <c r="USC20" s="8"/>
      <c r="USD20" s="8"/>
      <c r="USE20" s="8"/>
      <c r="USF20" s="8"/>
      <c r="USG20" s="8"/>
      <c r="USH20" s="8"/>
      <c r="USI20" s="8"/>
      <c r="USJ20" s="8"/>
      <c r="USK20" s="8"/>
      <c r="USL20" s="8"/>
      <c r="USM20" s="8"/>
      <c r="USN20" s="8"/>
      <c r="USO20" s="8"/>
      <c r="USP20" s="8"/>
      <c r="USQ20" s="8"/>
      <c r="USR20" s="8"/>
      <c r="USS20" s="8"/>
      <c r="UST20" s="8"/>
      <c r="USU20" s="8"/>
      <c r="USV20" s="8"/>
      <c r="USW20" s="8"/>
      <c r="USX20" s="8"/>
      <c r="USY20" s="8"/>
      <c r="USZ20" s="8"/>
      <c r="UTA20" s="8"/>
      <c r="UTB20" s="8"/>
      <c r="UTC20" s="8"/>
      <c r="UTD20" s="8"/>
      <c r="UTE20" s="8"/>
      <c r="UTF20" s="8"/>
      <c r="UTG20" s="8"/>
      <c r="UTH20" s="8"/>
      <c r="UTI20" s="8"/>
      <c r="UTJ20" s="8"/>
      <c r="UTK20" s="8"/>
      <c r="UTL20" s="8"/>
      <c r="UTM20" s="8"/>
      <c r="UTN20" s="8"/>
      <c r="UTO20" s="8"/>
      <c r="UTP20" s="8"/>
      <c r="UTQ20" s="8"/>
      <c r="UTR20" s="8"/>
      <c r="UTS20" s="8"/>
      <c r="UTT20" s="8"/>
      <c r="UTU20" s="8"/>
      <c r="UTV20" s="8"/>
      <c r="UTW20" s="8"/>
      <c r="UTX20" s="8"/>
      <c r="UTY20" s="8"/>
      <c r="UTZ20" s="8"/>
      <c r="UUA20" s="8"/>
      <c r="UUB20" s="8"/>
      <c r="UUC20" s="8"/>
      <c r="UUD20" s="8"/>
      <c r="UUE20" s="8"/>
      <c r="UUF20" s="8"/>
      <c r="UUG20" s="8"/>
      <c r="UUH20" s="8"/>
      <c r="UUI20" s="8"/>
      <c r="UUJ20" s="8"/>
      <c r="UUK20" s="8"/>
      <c r="UUL20" s="8"/>
      <c r="UUM20" s="8"/>
      <c r="UUN20" s="8"/>
      <c r="UUO20" s="8"/>
      <c r="UUP20" s="8"/>
      <c r="UUQ20" s="8"/>
      <c r="UUR20" s="8"/>
      <c r="UUS20" s="8"/>
      <c r="UUT20" s="8"/>
      <c r="UUU20" s="8"/>
      <c r="UUV20" s="8"/>
      <c r="UUW20" s="8"/>
      <c r="UUX20" s="8"/>
      <c r="UUY20" s="8"/>
      <c r="UUZ20" s="8"/>
      <c r="UVA20" s="8"/>
      <c r="UVB20" s="8"/>
      <c r="UVC20" s="8"/>
      <c r="UVD20" s="8"/>
      <c r="UVE20" s="8"/>
      <c r="UVF20" s="8"/>
      <c r="UVG20" s="8"/>
      <c r="UVH20" s="8"/>
      <c r="UVI20" s="8"/>
      <c r="UVJ20" s="8"/>
      <c r="UVK20" s="8"/>
      <c r="UVL20" s="8"/>
      <c r="UVM20" s="8"/>
      <c r="UVN20" s="8"/>
      <c r="UVO20" s="8"/>
      <c r="UVP20" s="8"/>
      <c r="UVQ20" s="8"/>
      <c r="UVR20" s="8"/>
      <c r="UVS20" s="8"/>
      <c r="UVT20" s="8"/>
      <c r="UVU20" s="8"/>
      <c r="UVV20" s="8"/>
      <c r="UVW20" s="8"/>
      <c r="UVX20" s="8"/>
      <c r="UVY20" s="8"/>
      <c r="UVZ20" s="8"/>
      <c r="UWA20" s="8"/>
      <c r="UWB20" s="8"/>
      <c r="UWC20" s="8"/>
      <c r="UWD20" s="8"/>
      <c r="UWE20" s="8"/>
      <c r="UWF20" s="8"/>
      <c r="UWG20" s="8"/>
      <c r="UWH20" s="8"/>
      <c r="UWI20" s="8"/>
      <c r="UWJ20" s="8"/>
      <c r="UWK20" s="8"/>
      <c r="UWL20" s="8"/>
      <c r="UWM20" s="8"/>
      <c r="UWN20" s="8"/>
      <c r="UWO20" s="8"/>
      <c r="UWP20" s="8"/>
      <c r="UWQ20" s="8"/>
      <c r="UWR20" s="8"/>
      <c r="UWS20" s="8"/>
      <c r="UWT20" s="8"/>
      <c r="UWU20" s="8"/>
      <c r="UWV20" s="8"/>
      <c r="UWW20" s="8"/>
      <c r="UWX20" s="8"/>
      <c r="UWY20" s="8"/>
      <c r="UWZ20" s="8"/>
      <c r="UXA20" s="8"/>
      <c r="UXB20" s="8"/>
      <c r="UXC20" s="8"/>
      <c r="UXD20" s="8"/>
      <c r="UXE20" s="8"/>
      <c r="UXF20" s="8"/>
      <c r="UXG20" s="8"/>
      <c r="UXH20" s="8"/>
      <c r="UXI20" s="8"/>
      <c r="UXJ20" s="8"/>
      <c r="UXK20" s="8"/>
      <c r="UXL20" s="8"/>
      <c r="UXM20" s="8"/>
      <c r="UXN20" s="8"/>
      <c r="UXO20" s="8"/>
      <c r="UXP20" s="8"/>
      <c r="UXQ20" s="8"/>
      <c r="UXR20" s="8"/>
      <c r="UXS20" s="8"/>
      <c r="UXT20" s="8"/>
      <c r="UXU20" s="8"/>
      <c r="UXV20" s="8"/>
      <c r="UXW20" s="8"/>
      <c r="UXX20" s="8"/>
      <c r="UXY20" s="8"/>
      <c r="UXZ20" s="8"/>
      <c r="UYA20" s="8"/>
      <c r="UYB20" s="8"/>
      <c r="UYC20" s="8"/>
      <c r="UYD20" s="8"/>
      <c r="UYE20" s="8"/>
      <c r="UYF20" s="8"/>
      <c r="UYG20" s="8"/>
      <c r="UYH20" s="8"/>
      <c r="UYI20" s="8"/>
      <c r="UYJ20" s="8"/>
      <c r="UYK20" s="8"/>
      <c r="UYL20" s="8"/>
      <c r="UYM20" s="8"/>
      <c r="UYN20" s="8"/>
      <c r="UYO20" s="8"/>
      <c r="UYP20" s="8"/>
      <c r="UYQ20" s="8"/>
      <c r="UYR20" s="8"/>
      <c r="UYS20" s="8"/>
      <c r="UYT20" s="8"/>
      <c r="UYU20" s="8"/>
      <c r="UYV20" s="8"/>
      <c r="UYW20" s="8"/>
      <c r="UYX20" s="8"/>
      <c r="UYY20" s="8"/>
      <c r="UYZ20" s="8"/>
      <c r="UZA20" s="8"/>
      <c r="UZB20" s="8"/>
      <c r="UZC20" s="8"/>
      <c r="UZD20" s="8"/>
      <c r="UZE20" s="8"/>
      <c r="UZF20" s="8"/>
      <c r="UZG20" s="8"/>
      <c r="UZH20" s="8"/>
      <c r="UZI20" s="8"/>
      <c r="UZJ20" s="8"/>
      <c r="UZK20" s="8"/>
      <c r="UZL20" s="8"/>
      <c r="UZM20" s="8"/>
      <c r="UZN20" s="8"/>
      <c r="UZO20" s="8"/>
      <c r="UZP20" s="8"/>
      <c r="UZQ20" s="8"/>
      <c r="UZR20" s="8"/>
      <c r="UZS20" s="8"/>
      <c r="UZT20" s="8"/>
      <c r="UZU20" s="8"/>
      <c r="UZV20" s="8"/>
      <c r="UZW20" s="8"/>
      <c r="UZX20" s="8"/>
      <c r="UZY20" s="8"/>
      <c r="UZZ20" s="8"/>
      <c r="VAA20" s="8"/>
      <c r="VAB20" s="8"/>
      <c r="VAC20" s="8"/>
      <c r="VAD20" s="8"/>
      <c r="VAE20" s="8"/>
      <c r="VAF20" s="8"/>
      <c r="VAG20" s="8"/>
      <c r="VAH20" s="8"/>
      <c r="VAI20" s="8"/>
      <c r="VAJ20" s="8"/>
      <c r="VAK20" s="8"/>
      <c r="VAL20" s="8"/>
      <c r="VAM20" s="8"/>
      <c r="VAN20" s="8"/>
      <c r="VAO20" s="8"/>
      <c r="VAP20" s="8"/>
      <c r="VAQ20" s="8"/>
      <c r="VAR20" s="8"/>
      <c r="VAS20" s="8"/>
      <c r="VAT20" s="8"/>
      <c r="VAU20" s="8"/>
      <c r="VAV20" s="8"/>
      <c r="VAW20" s="8"/>
      <c r="VAX20" s="8"/>
      <c r="VAY20" s="8"/>
      <c r="VAZ20" s="8"/>
      <c r="VBA20" s="8"/>
      <c r="VBB20" s="8"/>
      <c r="VBC20" s="8"/>
      <c r="VBD20" s="8"/>
      <c r="VBE20" s="8"/>
      <c r="VBF20" s="8"/>
      <c r="VBG20" s="8"/>
      <c r="VBH20" s="8"/>
      <c r="VBI20" s="8"/>
      <c r="VBJ20" s="8"/>
      <c r="VBK20" s="8"/>
      <c r="VBL20" s="8"/>
      <c r="VBM20" s="8"/>
      <c r="VBN20" s="8"/>
      <c r="VBO20" s="8"/>
      <c r="VBP20" s="8"/>
      <c r="VBQ20" s="8"/>
      <c r="VBR20" s="8"/>
      <c r="VBS20" s="8"/>
      <c r="VBT20" s="8"/>
      <c r="VBU20" s="8"/>
      <c r="VBV20" s="8"/>
      <c r="VBW20" s="8"/>
      <c r="VBX20" s="8"/>
      <c r="VBY20" s="8"/>
      <c r="VBZ20" s="8"/>
      <c r="VCA20" s="8"/>
      <c r="VCB20" s="8"/>
      <c r="VCC20" s="8"/>
      <c r="VCD20" s="8"/>
      <c r="VCE20" s="8"/>
      <c r="VCF20" s="8"/>
      <c r="VCG20" s="8"/>
      <c r="VCH20" s="8"/>
      <c r="VCI20" s="8"/>
      <c r="VCJ20" s="8"/>
      <c r="VCK20" s="8"/>
      <c r="VCL20" s="8"/>
      <c r="VCM20" s="8"/>
      <c r="VCN20" s="8"/>
      <c r="VCO20" s="8"/>
      <c r="VCP20" s="8"/>
      <c r="VCQ20" s="8"/>
      <c r="VCR20" s="8"/>
      <c r="VCS20" s="8"/>
      <c r="VCT20" s="8"/>
      <c r="VCU20" s="8"/>
      <c r="VCV20" s="8"/>
      <c r="VCW20" s="8"/>
      <c r="VCX20" s="8"/>
      <c r="VCY20" s="8"/>
      <c r="VCZ20" s="8"/>
      <c r="VDA20" s="8"/>
      <c r="VDB20" s="8"/>
      <c r="VDC20" s="8"/>
      <c r="VDD20" s="8"/>
      <c r="VDE20" s="8"/>
      <c r="VDF20" s="8"/>
      <c r="VDG20" s="8"/>
      <c r="VDH20" s="8"/>
      <c r="VDI20" s="8"/>
      <c r="VDJ20" s="8"/>
      <c r="VDK20" s="8"/>
      <c r="VDL20" s="8"/>
      <c r="VDM20" s="8"/>
      <c r="VDN20" s="8"/>
      <c r="VDO20" s="8"/>
      <c r="VDP20" s="8"/>
      <c r="VDQ20" s="8"/>
      <c r="VDR20" s="8"/>
      <c r="VDS20" s="8"/>
      <c r="VDT20" s="8"/>
      <c r="VDU20" s="8"/>
      <c r="VDV20" s="8"/>
      <c r="VDW20" s="8"/>
      <c r="VDX20" s="8"/>
      <c r="VDY20" s="8"/>
      <c r="VDZ20" s="8"/>
      <c r="VEA20" s="8"/>
      <c r="VEB20" s="8"/>
      <c r="VEC20" s="8"/>
      <c r="VED20" s="8"/>
      <c r="VEE20" s="8"/>
      <c r="VEF20" s="8"/>
      <c r="VEG20" s="8"/>
      <c r="VEH20" s="8"/>
      <c r="VEI20" s="8"/>
      <c r="VEJ20" s="8"/>
      <c r="VEK20" s="8"/>
      <c r="VEL20" s="8"/>
      <c r="VEM20" s="8"/>
      <c r="VEN20" s="8"/>
      <c r="VEO20" s="8"/>
      <c r="VEP20" s="8"/>
      <c r="VEQ20" s="8"/>
      <c r="VER20" s="8"/>
      <c r="VES20" s="8"/>
      <c r="VET20" s="8"/>
      <c r="VEU20" s="8"/>
      <c r="VEV20" s="8"/>
      <c r="VEW20" s="8"/>
      <c r="VEX20" s="8"/>
      <c r="VEY20" s="8"/>
      <c r="VEZ20" s="8"/>
      <c r="VFA20" s="8"/>
      <c r="VFB20" s="8"/>
      <c r="VFC20" s="8"/>
      <c r="VFD20" s="8"/>
      <c r="VFE20" s="8"/>
      <c r="VFF20" s="8"/>
      <c r="VFG20" s="8"/>
      <c r="VFH20" s="8"/>
      <c r="VFI20" s="8"/>
      <c r="VFJ20" s="8"/>
      <c r="VFK20" s="8"/>
      <c r="VFL20" s="8"/>
      <c r="VFM20" s="8"/>
      <c r="VFN20" s="8"/>
      <c r="VFO20" s="8"/>
      <c r="VFP20" s="8"/>
      <c r="VFQ20" s="8"/>
      <c r="VFR20" s="8"/>
      <c r="VFS20" s="8"/>
      <c r="VFT20" s="8"/>
      <c r="VFU20" s="8"/>
      <c r="VFV20" s="8"/>
      <c r="VFW20" s="8"/>
      <c r="VFX20" s="8"/>
      <c r="VFY20" s="8"/>
      <c r="VFZ20" s="8"/>
      <c r="VGA20" s="8"/>
      <c r="VGB20" s="8"/>
      <c r="VGC20" s="8"/>
      <c r="VGD20" s="8"/>
      <c r="VGE20" s="8"/>
      <c r="VGF20" s="8"/>
      <c r="VGG20" s="8"/>
      <c r="VGH20" s="8"/>
      <c r="VGI20" s="8"/>
      <c r="VGJ20" s="8"/>
      <c r="VGK20" s="8"/>
      <c r="VGL20" s="8"/>
      <c r="VGM20" s="8"/>
      <c r="VGN20" s="8"/>
      <c r="VGO20" s="8"/>
      <c r="VGP20" s="8"/>
      <c r="VGQ20" s="8"/>
      <c r="VGR20" s="8"/>
      <c r="VGS20" s="8"/>
      <c r="VGT20" s="8"/>
      <c r="VGU20" s="8"/>
      <c r="VGV20" s="8"/>
      <c r="VGW20" s="8"/>
      <c r="VGX20" s="8"/>
      <c r="VGY20" s="8"/>
      <c r="VGZ20" s="8"/>
      <c r="VHA20" s="8"/>
      <c r="VHB20" s="8"/>
      <c r="VHC20" s="8"/>
      <c r="VHD20" s="8"/>
      <c r="VHE20" s="8"/>
      <c r="VHF20" s="8"/>
      <c r="VHG20" s="8"/>
      <c r="VHH20" s="8"/>
      <c r="VHI20" s="8"/>
      <c r="VHJ20" s="8"/>
      <c r="VHK20" s="8"/>
      <c r="VHL20" s="8"/>
      <c r="VHM20" s="8"/>
      <c r="VHN20" s="8"/>
      <c r="VHO20" s="8"/>
      <c r="VHP20" s="8"/>
      <c r="VHQ20" s="8"/>
      <c r="VHR20" s="8"/>
      <c r="VHS20" s="8"/>
      <c r="VHT20" s="8"/>
      <c r="VHU20" s="8"/>
      <c r="VHV20" s="8"/>
      <c r="VHW20" s="8"/>
      <c r="VHX20" s="8"/>
      <c r="VHY20" s="8"/>
      <c r="VHZ20" s="8"/>
      <c r="VIA20" s="8"/>
      <c r="VIB20" s="8"/>
      <c r="VIC20" s="8"/>
      <c r="VID20" s="8"/>
      <c r="VIE20" s="8"/>
      <c r="VIF20" s="8"/>
      <c r="VIG20" s="8"/>
      <c r="VIH20" s="8"/>
      <c r="VII20" s="8"/>
      <c r="VIJ20" s="8"/>
      <c r="VIK20" s="8"/>
      <c r="VIL20" s="8"/>
      <c r="VIM20" s="8"/>
      <c r="VIN20" s="8"/>
      <c r="VIO20" s="8"/>
      <c r="VIP20" s="8"/>
      <c r="VIQ20" s="8"/>
      <c r="VIR20" s="8"/>
      <c r="VIS20" s="8"/>
      <c r="VIT20" s="8"/>
      <c r="VIU20" s="8"/>
      <c r="VIV20" s="8"/>
      <c r="VIW20" s="8"/>
      <c r="VIX20" s="8"/>
      <c r="VIY20" s="8"/>
      <c r="VIZ20" s="8"/>
      <c r="VJA20" s="8"/>
      <c r="VJB20" s="8"/>
      <c r="VJC20" s="8"/>
      <c r="VJD20" s="8"/>
      <c r="VJE20" s="8"/>
      <c r="VJF20" s="8"/>
      <c r="VJG20" s="8"/>
      <c r="VJH20" s="8"/>
      <c r="VJI20" s="8"/>
      <c r="VJJ20" s="8"/>
      <c r="VJK20" s="8"/>
      <c r="VJL20" s="8"/>
      <c r="VJM20" s="8"/>
      <c r="VJN20" s="8"/>
      <c r="VJO20" s="8"/>
      <c r="VJP20" s="8"/>
      <c r="VJQ20" s="8"/>
      <c r="VJR20" s="8"/>
      <c r="VJS20" s="8"/>
      <c r="VJT20" s="8"/>
      <c r="VJU20" s="8"/>
      <c r="VJV20" s="8"/>
      <c r="VJW20" s="8"/>
      <c r="VJX20" s="8"/>
      <c r="VJY20" s="8"/>
      <c r="VJZ20" s="8"/>
      <c r="VKA20" s="8"/>
      <c r="VKB20" s="8"/>
      <c r="VKC20" s="8"/>
      <c r="VKD20" s="8"/>
      <c r="VKE20" s="8"/>
      <c r="VKF20" s="8"/>
      <c r="VKG20" s="8"/>
      <c r="VKH20" s="8"/>
      <c r="VKI20" s="8"/>
      <c r="VKJ20" s="8"/>
      <c r="VKK20" s="8"/>
      <c r="VKL20" s="8"/>
      <c r="VKM20" s="8"/>
      <c r="VKN20" s="8"/>
      <c r="VKO20" s="8"/>
      <c r="VKP20" s="8"/>
      <c r="VKQ20" s="8"/>
      <c r="VKR20" s="8"/>
      <c r="VKS20" s="8"/>
      <c r="VKT20" s="8"/>
      <c r="VKU20" s="8"/>
      <c r="VKV20" s="8"/>
      <c r="VKW20" s="8"/>
      <c r="VKX20" s="8"/>
      <c r="VKY20" s="8"/>
      <c r="VKZ20" s="8"/>
      <c r="VLA20" s="8"/>
      <c r="VLB20" s="8"/>
      <c r="VLC20" s="8"/>
      <c r="VLD20" s="8"/>
      <c r="VLE20" s="8"/>
      <c r="VLF20" s="8"/>
      <c r="VLG20" s="8"/>
      <c r="VLH20" s="8"/>
      <c r="VLI20" s="8"/>
      <c r="VLJ20" s="8"/>
      <c r="VLK20" s="8"/>
      <c r="VLL20" s="8"/>
      <c r="VLM20" s="8"/>
      <c r="VLN20" s="8"/>
      <c r="VLO20" s="8"/>
      <c r="VLP20" s="8"/>
      <c r="VLQ20" s="8"/>
      <c r="VLR20" s="8"/>
      <c r="VLS20" s="8"/>
      <c r="VLT20" s="8"/>
      <c r="VLU20" s="8"/>
      <c r="VLV20" s="8"/>
      <c r="VLW20" s="8"/>
      <c r="VLX20" s="8"/>
      <c r="VLY20" s="8"/>
      <c r="VLZ20" s="8"/>
      <c r="VMA20" s="8"/>
      <c r="VMB20" s="8"/>
      <c r="VMC20" s="8"/>
      <c r="VMD20" s="8"/>
      <c r="VME20" s="8"/>
      <c r="VMF20" s="8"/>
      <c r="VMG20" s="8"/>
      <c r="VMH20" s="8"/>
      <c r="VMI20" s="8"/>
      <c r="VMJ20" s="8"/>
      <c r="VMK20" s="8"/>
      <c r="VML20" s="8"/>
      <c r="VMM20" s="8"/>
      <c r="VMN20" s="8"/>
      <c r="VMO20" s="8"/>
      <c r="VMP20" s="8"/>
      <c r="VMQ20" s="8"/>
      <c r="VMR20" s="8"/>
      <c r="VMS20" s="8"/>
      <c r="VMT20" s="8"/>
      <c r="VMU20" s="8"/>
      <c r="VMV20" s="8"/>
      <c r="VMW20" s="8"/>
      <c r="VMX20" s="8"/>
      <c r="VMY20" s="8"/>
      <c r="VMZ20" s="8"/>
      <c r="VNA20" s="8"/>
      <c r="VNB20" s="8"/>
      <c r="VNC20" s="8"/>
      <c r="VND20" s="8"/>
      <c r="VNE20" s="8"/>
      <c r="VNF20" s="8"/>
      <c r="VNG20" s="8"/>
      <c r="VNH20" s="8"/>
      <c r="VNI20" s="8"/>
      <c r="VNJ20" s="8"/>
      <c r="VNK20" s="8"/>
      <c r="VNL20" s="8"/>
      <c r="VNM20" s="8"/>
      <c r="VNN20" s="8"/>
      <c r="VNO20" s="8"/>
      <c r="VNP20" s="8"/>
      <c r="VNQ20" s="8"/>
      <c r="VNR20" s="8"/>
      <c r="VNS20" s="8"/>
      <c r="VNT20" s="8"/>
      <c r="VNU20" s="8"/>
      <c r="VNV20" s="8"/>
      <c r="VNW20" s="8"/>
      <c r="VNX20" s="8"/>
      <c r="VNY20" s="8"/>
      <c r="VNZ20" s="8"/>
      <c r="VOA20" s="8"/>
      <c r="VOB20" s="8"/>
      <c r="VOC20" s="8"/>
      <c r="VOD20" s="8"/>
      <c r="VOE20" s="8"/>
      <c r="VOF20" s="8"/>
      <c r="VOG20" s="8"/>
      <c r="VOH20" s="8"/>
      <c r="VOI20" s="8"/>
      <c r="VOJ20" s="8"/>
      <c r="VOK20" s="8"/>
      <c r="VOL20" s="8"/>
      <c r="VOM20" s="8"/>
      <c r="VON20" s="8"/>
      <c r="VOO20" s="8"/>
      <c r="VOP20" s="8"/>
      <c r="VOQ20" s="8"/>
      <c r="VOR20" s="8"/>
      <c r="VOS20" s="8"/>
      <c r="VOT20" s="8"/>
      <c r="VOU20" s="8"/>
      <c r="VOV20" s="8"/>
      <c r="VOW20" s="8"/>
      <c r="VOX20" s="8"/>
      <c r="VOY20" s="8"/>
      <c r="VOZ20" s="8"/>
      <c r="VPA20" s="8"/>
      <c r="VPB20" s="8"/>
      <c r="VPC20" s="8"/>
      <c r="VPD20" s="8"/>
      <c r="VPE20" s="8"/>
      <c r="VPF20" s="8"/>
      <c r="VPG20" s="8"/>
      <c r="VPH20" s="8"/>
      <c r="VPI20" s="8"/>
      <c r="VPJ20" s="8"/>
      <c r="VPK20" s="8"/>
      <c r="VPL20" s="8"/>
      <c r="VPM20" s="8"/>
      <c r="VPN20" s="8"/>
      <c r="VPO20" s="8"/>
      <c r="VPP20" s="8"/>
      <c r="VPQ20" s="8"/>
      <c r="VPR20" s="8"/>
      <c r="VPS20" s="8"/>
      <c r="VPT20" s="8"/>
      <c r="VPU20" s="8"/>
      <c r="VPV20" s="8"/>
      <c r="VPW20" s="8"/>
      <c r="VPX20" s="8"/>
      <c r="VPY20" s="8"/>
      <c r="VPZ20" s="8"/>
      <c r="VQA20" s="8"/>
      <c r="VQB20" s="8"/>
      <c r="VQC20" s="8"/>
      <c r="VQD20" s="8"/>
      <c r="VQE20" s="8"/>
      <c r="VQF20" s="8"/>
      <c r="VQG20" s="8"/>
      <c r="VQH20" s="8"/>
      <c r="VQI20" s="8"/>
      <c r="VQJ20" s="8"/>
      <c r="VQK20" s="8"/>
      <c r="VQL20" s="8"/>
      <c r="VQM20" s="8"/>
      <c r="VQN20" s="8"/>
      <c r="VQO20" s="8"/>
      <c r="VQP20" s="8"/>
      <c r="VQQ20" s="8"/>
      <c r="VQR20" s="8"/>
      <c r="VQS20" s="8"/>
      <c r="VQT20" s="8"/>
      <c r="VQU20" s="8"/>
      <c r="VQV20" s="8"/>
      <c r="VQW20" s="8"/>
      <c r="VQX20" s="8"/>
      <c r="VQY20" s="8"/>
      <c r="VQZ20" s="8"/>
      <c r="VRA20" s="8"/>
      <c r="VRB20" s="8"/>
      <c r="VRC20" s="8"/>
      <c r="VRD20" s="8"/>
      <c r="VRE20" s="8"/>
      <c r="VRF20" s="8"/>
      <c r="VRG20" s="8"/>
      <c r="VRH20" s="8"/>
      <c r="VRI20" s="8"/>
      <c r="VRJ20" s="8"/>
      <c r="VRK20" s="8"/>
      <c r="VRL20" s="8"/>
      <c r="VRM20" s="8"/>
      <c r="VRN20" s="8"/>
      <c r="VRO20" s="8"/>
      <c r="VRP20" s="8"/>
      <c r="VRQ20" s="8"/>
      <c r="VRR20" s="8"/>
      <c r="VRS20" s="8"/>
      <c r="VRT20" s="8"/>
      <c r="VRU20" s="8"/>
      <c r="VRV20" s="8"/>
      <c r="VRW20" s="8"/>
      <c r="VRX20" s="8"/>
      <c r="VRY20" s="8"/>
      <c r="VRZ20" s="8"/>
      <c r="VSA20" s="8"/>
      <c r="VSB20" s="8"/>
      <c r="VSC20" s="8"/>
      <c r="VSD20" s="8"/>
      <c r="VSE20" s="8"/>
      <c r="VSF20" s="8"/>
      <c r="VSG20" s="8"/>
      <c r="VSH20" s="8"/>
      <c r="VSI20" s="8"/>
      <c r="VSJ20" s="8"/>
      <c r="VSK20" s="8"/>
      <c r="VSL20" s="8"/>
      <c r="VSM20" s="8"/>
      <c r="VSN20" s="8"/>
      <c r="VSO20" s="8"/>
      <c r="VSP20" s="8"/>
      <c r="VSQ20" s="8"/>
      <c r="VSR20" s="8"/>
      <c r="VSS20" s="8"/>
      <c r="VST20" s="8"/>
      <c r="VSU20" s="8"/>
      <c r="VSV20" s="8"/>
      <c r="VSW20" s="8"/>
      <c r="VSX20" s="8"/>
      <c r="VSY20" s="8"/>
      <c r="VSZ20" s="8"/>
      <c r="VTA20" s="8"/>
      <c r="VTB20" s="8"/>
      <c r="VTC20" s="8"/>
      <c r="VTD20" s="8"/>
      <c r="VTE20" s="8"/>
      <c r="VTF20" s="8"/>
      <c r="VTG20" s="8"/>
      <c r="VTH20" s="8"/>
      <c r="VTI20" s="8"/>
      <c r="VTJ20" s="8"/>
      <c r="VTK20" s="8"/>
      <c r="VTL20" s="8"/>
      <c r="VTM20" s="8"/>
      <c r="VTN20" s="8"/>
      <c r="VTO20" s="8"/>
      <c r="VTP20" s="8"/>
      <c r="VTQ20" s="8"/>
      <c r="VTR20" s="8"/>
      <c r="VTS20" s="8"/>
      <c r="VTT20" s="8"/>
      <c r="VTU20" s="8"/>
      <c r="VTV20" s="8"/>
      <c r="VTW20" s="8"/>
      <c r="VTX20" s="8"/>
      <c r="VTY20" s="8"/>
      <c r="VTZ20" s="8"/>
      <c r="VUA20" s="8"/>
      <c r="VUB20" s="8"/>
      <c r="VUC20" s="8"/>
      <c r="VUD20" s="8"/>
      <c r="VUE20" s="8"/>
      <c r="VUF20" s="8"/>
      <c r="VUG20" s="8"/>
      <c r="VUH20" s="8"/>
      <c r="VUI20" s="8"/>
      <c r="VUJ20" s="8"/>
      <c r="VUK20" s="8"/>
      <c r="VUL20" s="8"/>
      <c r="VUM20" s="8"/>
      <c r="VUN20" s="8"/>
      <c r="VUO20" s="8"/>
      <c r="VUP20" s="8"/>
      <c r="VUQ20" s="8"/>
      <c r="VUR20" s="8"/>
      <c r="VUS20" s="8"/>
      <c r="VUT20" s="8"/>
      <c r="VUU20" s="8"/>
      <c r="VUV20" s="8"/>
      <c r="VUW20" s="8"/>
      <c r="VUX20" s="8"/>
      <c r="VUY20" s="8"/>
      <c r="VUZ20" s="8"/>
      <c r="VVA20" s="8"/>
      <c r="VVB20" s="8"/>
      <c r="VVC20" s="8"/>
      <c r="VVD20" s="8"/>
      <c r="VVE20" s="8"/>
      <c r="VVF20" s="8"/>
      <c r="VVG20" s="8"/>
      <c r="VVH20" s="8"/>
      <c r="VVI20" s="8"/>
      <c r="VVJ20" s="8"/>
      <c r="VVK20" s="8"/>
      <c r="VVL20" s="8"/>
      <c r="VVM20" s="8"/>
      <c r="VVN20" s="8"/>
      <c r="VVO20" s="8"/>
      <c r="VVP20" s="8"/>
      <c r="VVQ20" s="8"/>
      <c r="VVR20" s="8"/>
      <c r="VVS20" s="8"/>
      <c r="VVT20" s="8"/>
      <c r="VVU20" s="8"/>
      <c r="VVV20" s="8"/>
      <c r="VVW20" s="8"/>
      <c r="VVX20" s="8"/>
      <c r="VVY20" s="8"/>
      <c r="VVZ20" s="8"/>
      <c r="VWA20" s="8"/>
      <c r="VWB20" s="8"/>
      <c r="VWC20" s="8"/>
      <c r="VWD20" s="8"/>
      <c r="VWE20" s="8"/>
      <c r="VWF20" s="8"/>
      <c r="VWG20" s="8"/>
      <c r="VWH20" s="8"/>
      <c r="VWI20" s="8"/>
      <c r="VWJ20" s="8"/>
      <c r="VWK20" s="8"/>
      <c r="VWL20" s="8"/>
      <c r="VWM20" s="8"/>
      <c r="VWN20" s="8"/>
      <c r="VWO20" s="8"/>
      <c r="VWP20" s="8"/>
      <c r="VWQ20" s="8"/>
      <c r="VWR20" s="8"/>
      <c r="VWS20" s="8"/>
      <c r="VWT20" s="8"/>
      <c r="VWU20" s="8"/>
      <c r="VWV20" s="8"/>
      <c r="VWW20" s="8"/>
      <c r="VWX20" s="8"/>
      <c r="VWY20" s="8"/>
      <c r="VWZ20" s="8"/>
      <c r="VXA20" s="8"/>
      <c r="VXB20" s="8"/>
      <c r="VXC20" s="8"/>
      <c r="VXD20" s="8"/>
      <c r="VXE20" s="8"/>
      <c r="VXF20" s="8"/>
      <c r="VXG20" s="8"/>
      <c r="VXH20" s="8"/>
      <c r="VXI20" s="8"/>
      <c r="VXJ20" s="8"/>
      <c r="VXK20" s="8"/>
      <c r="VXL20" s="8"/>
      <c r="VXM20" s="8"/>
      <c r="VXN20" s="8"/>
      <c r="VXO20" s="8"/>
      <c r="VXP20" s="8"/>
      <c r="VXQ20" s="8"/>
      <c r="VXR20" s="8"/>
      <c r="VXS20" s="8"/>
      <c r="VXT20" s="8"/>
      <c r="VXU20" s="8"/>
      <c r="VXV20" s="8"/>
      <c r="VXW20" s="8"/>
      <c r="VXX20" s="8"/>
      <c r="VXY20" s="8"/>
      <c r="VXZ20" s="8"/>
      <c r="VYA20" s="8"/>
      <c r="VYB20" s="8"/>
      <c r="VYC20" s="8"/>
      <c r="VYD20" s="8"/>
      <c r="VYE20" s="8"/>
      <c r="VYF20" s="8"/>
      <c r="VYG20" s="8"/>
      <c r="VYH20" s="8"/>
      <c r="VYI20" s="8"/>
      <c r="VYJ20" s="8"/>
      <c r="VYK20" s="8"/>
      <c r="VYL20" s="8"/>
      <c r="VYM20" s="8"/>
      <c r="VYN20" s="8"/>
      <c r="VYO20" s="8"/>
      <c r="VYP20" s="8"/>
      <c r="VYQ20" s="8"/>
      <c r="VYR20" s="8"/>
      <c r="VYS20" s="8"/>
      <c r="VYT20" s="8"/>
      <c r="VYU20" s="8"/>
      <c r="VYV20" s="8"/>
      <c r="VYW20" s="8"/>
      <c r="VYX20" s="8"/>
      <c r="VYY20" s="8"/>
      <c r="VYZ20" s="8"/>
      <c r="VZA20" s="8"/>
      <c r="VZB20" s="8"/>
      <c r="VZC20" s="8"/>
      <c r="VZD20" s="8"/>
      <c r="VZE20" s="8"/>
      <c r="VZF20" s="8"/>
      <c r="VZG20" s="8"/>
      <c r="VZH20" s="8"/>
      <c r="VZI20" s="8"/>
      <c r="VZJ20" s="8"/>
      <c r="VZK20" s="8"/>
      <c r="VZL20" s="8"/>
      <c r="VZM20" s="8"/>
      <c r="VZN20" s="8"/>
      <c r="VZO20" s="8"/>
      <c r="VZP20" s="8"/>
      <c r="VZQ20" s="8"/>
      <c r="VZR20" s="8"/>
      <c r="VZS20" s="8"/>
      <c r="VZT20" s="8"/>
      <c r="VZU20" s="8"/>
      <c r="VZV20" s="8"/>
      <c r="VZW20" s="8"/>
      <c r="VZX20" s="8"/>
      <c r="VZY20" s="8"/>
      <c r="VZZ20" s="8"/>
      <c r="WAA20" s="8"/>
      <c r="WAB20" s="8"/>
      <c r="WAC20" s="8"/>
      <c r="WAD20" s="8"/>
      <c r="WAE20" s="8"/>
      <c r="WAF20" s="8"/>
      <c r="WAG20" s="8"/>
      <c r="WAH20" s="8"/>
      <c r="WAI20" s="8"/>
      <c r="WAJ20" s="8"/>
      <c r="WAK20" s="8"/>
      <c r="WAL20" s="8"/>
      <c r="WAM20" s="8"/>
      <c r="WAN20" s="8"/>
      <c r="WAO20" s="8"/>
      <c r="WAP20" s="8"/>
      <c r="WAQ20" s="8"/>
      <c r="WAR20" s="8"/>
      <c r="WAS20" s="8"/>
      <c r="WAT20" s="8"/>
      <c r="WAU20" s="8"/>
      <c r="WAV20" s="8"/>
      <c r="WAW20" s="8"/>
      <c r="WAX20" s="8"/>
      <c r="WAY20" s="8"/>
      <c r="WAZ20" s="8"/>
      <c r="WBA20" s="8"/>
      <c r="WBB20" s="8"/>
      <c r="WBC20" s="8"/>
      <c r="WBD20" s="8"/>
      <c r="WBE20" s="8"/>
      <c r="WBF20" s="8"/>
      <c r="WBG20" s="8"/>
      <c r="WBH20" s="8"/>
      <c r="WBI20" s="8"/>
      <c r="WBJ20" s="8"/>
      <c r="WBK20" s="8"/>
      <c r="WBL20" s="8"/>
      <c r="WBM20" s="8"/>
      <c r="WBN20" s="8"/>
      <c r="WBO20" s="8"/>
      <c r="WBP20" s="8"/>
      <c r="WBQ20" s="8"/>
      <c r="WBR20" s="8"/>
      <c r="WBS20" s="8"/>
      <c r="WBT20" s="8"/>
      <c r="WBU20" s="8"/>
      <c r="WBV20" s="8"/>
      <c r="WBW20" s="8"/>
      <c r="WBX20" s="8"/>
      <c r="WBY20" s="8"/>
      <c r="WBZ20" s="8"/>
      <c r="WCA20" s="8"/>
      <c r="WCB20" s="8"/>
      <c r="WCC20" s="8"/>
      <c r="WCD20" s="8"/>
      <c r="WCE20" s="8"/>
      <c r="WCF20" s="8"/>
      <c r="WCG20" s="8"/>
      <c r="WCH20" s="8"/>
      <c r="WCI20" s="8"/>
      <c r="WCJ20" s="8"/>
      <c r="WCK20" s="8"/>
      <c r="WCL20" s="8"/>
      <c r="WCM20" s="8"/>
      <c r="WCN20" s="8"/>
      <c r="WCO20" s="8"/>
      <c r="WCP20" s="8"/>
      <c r="WCQ20" s="8"/>
      <c r="WCR20" s="8"/>
      <c r="WCS20" s="8"/>
      <c r="WCT20" s="8"/>
      <c r="WCU20" s="8"/>
      <c r="WCV20" s="8"/>
      <c r="WCW20" s="8"/>
      <c r="WCX20" s="8"/>
      <c r="WCY20" s="8"/>
      <c r="WCZ20" s="8"/>
      <c r="WDA20" s="8"/>
      <c r="WDB20" s="8"/>
      <c r="WDC20" s="8"/>
      <c r="WDD20" s="8"/>
      <c r="WDE20" s="8"/>
      <c r="WDF20" s="8"/>
      <c r="WDG20" s="8"/>
      <c r="WDH20" s="8"/>
      <c r="WDI20" s="8"/>
      <c r="WDJ20" s="8"/>
      <c r="WDK20" s="8"/>
      <c r="WDL20" s="8"/>
      <c r="WDM20" s="8"/>
      <c r="WDN20" s="8"/>
      <c r="WDO20" s="8"/>
      <c r="WDP20" s="8"/>
      <c r="WDQ20" s="8"/>
      <c r="WDR20" s="8"/>
      <c r="WDS20" s="8"/>
      <c r="WDT20" s="8"/>
      <c r="WDU20" s="8"/>
      <c r="WDV20" s="8"/>
      <c r="WDW20" s="8"/>
      <c r="WDX20" s="8"/>
      <c r="WDY20" s="8"/>
      <c r="WDZ20" s="8"/>
      <c r="WEA20" s="8"/>
      <c r="WEB20" s="8"/>
      <c r="WEC20" s="8"/>
      <c r="WED20" s="8"/>
      <c r="WEE20" s="8"/>
      <c r="WEF20" s="8"/>
      <c r="WEG20" s="8"/>
      <c r="WEH20" s="8"/>
      <c r="WEI20" s="8"/>
      <c r="WEJ20" s="8"/>
      <c r="WEK20" s="8"/>
      <c r="WEL20" s="8"/>
      <c r="WEM20" s="8"/>
      <c r="WEN20" s="8"/>
      <c r="WEO20" s="8"/>
      <c r="WEP20" s="8"/>
      <c r="WEQ20" s="8"/>
      <c r="WER20" s="8"/>
      <c r="WES20" s="8"/>
      <c r="WET20" s="8"/>
      <c r="WEU20" s="8"/>
      <c r="WEV20" s="8"/>
      <c r="WEW20" s="8"/>
      <c r="WEX20" s="8"/>
      <c r="WEY20" s="8"/>
      <c r="WEZ20" s="8"/>
      <c r="WFA20" s="8"/>
      <c r="WFB20" s="8"/>
      <c r="WFC20" s="8"/>
      <c r="WFD20" s="8"/>
      <c r="WFE20" s="8"/>
      <c r="WFF20" s="8"/>
      <c r="WFG20" s="8"/>
      <c r="WFH20" s="8"/>
      <c r="WFI20" s="8"/>
      <c r="WFJ20" s="8"/>
      <c r="WFK20" s="8"/>
      <c r="WFL20" s="8"/>
      <c r="WFM20" s="8"/>
      <c r="WFN20" s="8"/>
      <c r="WFO20" s="8"/>
      <c r="WFP20" s="8"/>
      <c r="WFQ20" s="8"/>
      <c r="WFR20" s="8"/>
      <c r="WFS20" s="8"/>
      <c r="WFT20" s="8"/>
      <c r="WFU20" s="8"/>
      <c r="WFV20" s="8"/>
      <c r="WFW20" s="8"/>
      <c r="WFX20" s="8"/>
      <c r="WFY20" s="8"/>
      <c r="WFZ20" s="8"/>
      <c r="WGA20" s="8"/>
      <c r="WGB20" s="8"/>
      <c r="WGC20" s="8"/>
      <c r="WGD20" s="8"/>
      <c r="WGE20" s="8"/>
      <c r="WGF20" s="8"/>
      <c r="WGG20" s="8"/>
      <c r="WGH20" s="8"/>
      <c r="WGI20" s="8"/>
      <c r="WGJ20" s="8"/>
      <c r="WGK20" s="8"/>
      <c r="WGL20" s="8"/>
      <c r="WGM20" s="8"/>
      <c r="WGN20" s="8"/>
      <c r="WGO20" s="8"/>
      <c r="WGP20" s="8"/>
      <c r="WGQ20" s="8"/>
      <c r="WGR20" s="8"/>
      <c r="WGS20" s="8"/>
      <c r="WGT20" s="8"/>
      <c r="WGU20" s="8"/>
      <c r="WGV20" s="8"/>
      <c r="WGW20" s="8"/>
      <c r="WGX20" s="8"/>
      <c r="WGY20" s="8"/>
      <c r="WGZ20" s="8"/>
      <c r="WHA20" s="8"/>
      <c r="WHB20" s="8"/>
      <c r="WHC20" s="8"/>
      <c r="WHD20" s="8"/>
      <c r="WHE20" s="8"/>
      <c r="WHF20" s="8"/>
      <c r="WHG20" s="8"/>
      <c r="WHH20" s="8"/>
      <c r="WHI20" s="8"/>
      <c r="WHJ20" s="8"/>
      <c r="WHK20" s="8"/>
      <c r="WHL20" s="8"/>
      <c r="WHM20" s="8"/>
      <c r="WHN20" s="8"/>
      <c r="WHO20" s="8"/>
      <c r="WHP20" s="8"/>
      <c r="WHQ20" s="8"/>
      <c r="WHR20" s="8"/>
      <c r="WHS20" s="8"/>
      <c r="WHT20" s="8"/>
      <c r="WHU20" s="8"/>
      <c r="WHV20" s="8"/>
      <c r="WHW20" s="8"/>
      <c r="WHX20" s="8"/>
      <c r="WHY20" s="8"/>
      <c r="WHZ20" s="8"/>
      <c r="WIA20" s="8"/>
      <c r="WIB20" s="8"/>
      <c r="WIC20" s="8"/>
      <c r="WID20" s="8"/>
      <c r="WIE20" s="8"/>
      <c r="WIF20" s="8"/>
      <c r="WIG20" s="8"/>
      <c r="WIH20" s="8"/>
      <c r="WII20" s="8"/>
      <c r="WIJ20" s="8"/>
      <c r="WIK20" s="8"/>
      <c r="WIL20" s="8"/>
      <c r="WIM20" s="8"/>
      <c r="WIN20" s="8"/>
      <c r="WIO20" s="8"/>
      <c r="WIP20" s="8"/>
      <c r="WIQ20" s="8"/>
      <c r="WIR20" s="8"/>
      <c r="WIS20" s="8"/>
      <c r="WIT20" s="8"/>
      <c r="WIU20" s="8"/>
      <c r="WIV20" s="8"/>
      <c r="WIW20" s="8"/>
      <c r="WIX20" s="8"/>
      <c r="WIY20" s="8"/>
      <c r="WIZ20" s="8"/>
      <c r="WJA20" s="8"/>
      <c r="WJB20" s="8"/>
      <c r="WJC20" s="8"/>
      <c r="WJD20" s="8"/>
      <c r="WJE20" s="8"/>
      <c r="WJF20" s="8"/>
      <c r="WJG20" s="8"/>
      <c r="WJH20" s="8"/>
      <c r="WJI20" s="8"/>
      <c r="WJJ20" s="8"/>
      <c r="WJK20" s="8"/>
      <c r="WJL20" s="8"/>
      <c r="WJM20" s="8"/>
      <c r="WJN20" s="8"/>
      <c r="WJO20" s="8"/>
      <c r="WJP20" s="8"/>
      <c r="WJQ20" s="8"/>
      <c r="WJR20" s="8"/>
      <c r="WJS20" s="8"/>
      <c r="WJT20" s="8"/>
      <c r="WJU20" s="8"/>
      <c r="WJV20" s="8"/>
      <c r="WJW20" s="8"/>
      <c r="WJX20" s="8"/>
      <c r="WJY20" s="8"/>
      <c r="WJZ20" s="8"/>
      <c r="WKA20" s="8"/>
      <c r="WKB20" s="8"/>
      <c r="WKC20" s="8"/>
      <c r="WKD20" s="8"/>
      <c r="WKE20" s="8"/>
      <c r="WKF20" s="8"/>
      <c r="WKG20" s="8"/>
      <c r="WKH20" s="8"/>
      <c r="WKI20" s="8"/>
      <c r="WKJ20" s="8"/>
      <c r="WKK20" s="8"/>
      <c r="WKL20" s="8"/>
      <c r="WKM20" s="8"/>
      <c r="WKN20" s="8"/>
      <c r="WKO20" s="8"/>
      <c r="WKP20" s="8"/>
      <c r="WKQ20" s="8"/>
      <c r="WKR20" s="8"/>
      <c r="WKS20" s="8"/>
      <c r="WKT20" s="8"/>
      <c r="WKU20" s="8"/>
      <c r="WKV20" s="8"/>
      <c r="WKW20" s="8"/>
      <c r="WKX20" s="8"/>
      <c r="WKY20" s="8"/>
      <c r="WKZ20" s="8"/>
      <c r="WLA20" s="8"/>
      <c r="WLB20" s="8"/>
      <c r="WLC20" s="8"/>
      <c r="WLD20" s="8"/>
      <c r="WLE20" s="8"/>
      <c r="WLF20" s="8"/>
      <c r="WLG20" s="8"/>
      <c r="WLH20" s="8"/>
      <c r="WLI20" s="8"/>
      <c r="WLJ20" s="8"/>
      <c r="WLK20" s="8"/>
      <c r="WLL20" s="8"/>
      <c r="WLM20" s="8"/>
      <c r="WLN20" s="8"/>
      <c r="WLO20" s="8"/>
      <c r="WLP20" s="8"/>
      <c r="WLQ20" s="8"/>
      <c r="WLR20" s="8"/>
      <c r="WLS20" s="8"/>
      <c r="WLT20" s="8"/>
      <c r="WLU20" s="8"/>
      <c r="WLV20" s="8"/>
      <c r="WLW20" s="8"/>
      <c r="WLX20" s="8"/>
      <c r="WLY20" s="8"/>
      <c r="WLZ20" s="8"/>
      <c r="WMA20" s="8"/>
      <c r="WMB20" s="8"/>
      <c r="WMC20" s="8"/>
      <c r="WMD20" s="8"/>
      <c r="WME20" s="8"/>
      <c r="WMF20" s="8"/>
      <c r="WMG20" s="8"/>
      <c r="WMH20" s="8"/>
      <c r="WMI20" s="8"/>
      <c r="WMJ20" s="8"/>
      <c r="WMK20" s="8"/>
      <c r="WML20" s="8"/>
      <c r="WMM20" s="8"/>
      <c r="WMN20" s="8"/>
      <c r="WMO20" s="8"/>
      <c r="WMP20" s="8"/>
      <c r="WMQ20" s="8"/>
      <c r="WMR20" s="8"/>
      <c r="WMS20" s="8"/>
      <c r="WMT20" s="8"/>
      <c r="WMU20" s="8"/>
      <c r="WMV20" s="8"/>
      <c r="WMW20" s="8"/>
      <c r="WMX20" s="8"/>
      <c r="WMY20" s="8"/>
      <c r="WMZ20" s="8"/>
      <c r="WNA20" s="8"/>
      <c r="WNB20" s="8"/>
      <c r="WNC20" s="8"/>
      <c r="WND20" s="8"/>
      <c r="WNE20" s="8"/>
      <c r="WNF20" s="8"/>
      <c r="WNG20" s="8"/>
      <c r="WNH20" s="8"/>
      <c r="WNI20" s="8"/>
      <c r="WNJ20" s="8"/>
      <c r="WNK20" s="8"/>
      <c r="WNL20" s="8"/>
      <c r="WNM20" s="8"/>
      <c r="WNN20" s="8"/>
      <c r="WNO20" s="8"/>
      <c r="WNP20" s="8"/>
      <c r="WNQ20" s="8"/>
      <c r="WNR20" s="8"/>
      <c r="WNS20" s="8"/>
      <c r="WNT20" s="8"/>
      <c r="WNU20" s="8"/>
      <c r="WNV20" s="8"/>
      <c r="WNW20" s="8"/>
      <c r="WNX20" s="8"/>
      <c r="WNY20" s="8"/>
      <c r="WNZ20" s="8"/>
      <c r="WOA20" s="8"/>
      <c r="WOB20" s="8"/>
      <c r="WOC20" s="8"/>
      <c r="WOD20" s="8"/>
      <c r="WOE20" s="8"/>
      <c r="WOF20" s="8"/>
      <c r="WOG20" s="8"/>
      <c r="WOH20" s="8"/>
      <c r="WOI20" s="8"/>
      <c r="WOJ20" s="8"/>
      <c r="WOK20" s="8"/>
      <c r="WOL20" s="8"/>
      <c r="WOM20" s="8"/>
      <c r="WON20" s="8"/>
      <c r="WOO20" s="8"/>
      <c r="WOP20" s="8"/>
      <c r="WOQ20" s="8"/>
      <c r="WOR20" s="8"/>
      <c r="WOS20" s="8"/>
      <c r="WOT20" s="8"/>
      <c r="WOU20" s="8"/>
      <c r="WOV20" s="8"/>
      <c r="WOW20" s="8"/>
      <c r="WOX20" s="8"/>
      <c r="WOY20" s="8"/>
      <c r="WOZ20" s="8"/>
      <c r="WPA20" s="8"/>
      <c r="WPB20" s="8"/>
      <c r="WPC20" s="8"/>
      <c r="WPD20" s="8"/>
      <c r="WPE20" s="8"/>
      <c r="WPF20" s="8"/>
      <c r="WPG20" s="8"/>
      <c r="WPH20" s="8"/>
      <c r="WPI20" s="8"/>
      <c r="WPJ20" s="8"/>
      <c r="WPK20" s="8"/>
      <c r="WPL20" s="8"/>
      <c r="WPM20" s="8"/>
      <c r="WPN20" s="8"/>
      <c r="WPO20" s="8"/>
      <c r="WPP20" s="8"/>
      <c r="WPQ20" s="8"/>
      <c r="WPR20" s="8"/>
      <c r="WPS20" s="8"/>
      <c r="WPT20" s="8"/>
      <c r="WPU20" s="8"/>
      <c r="WPV20" s="8"/>
      <c r="WPW20" s="8"/>
      <c r="WPX20" s="8"/>
      <c r="WPY20" s="8"/>
      <c r="WPZ20" s="8"/>
      <c r="WQA20" s="8"/>
      <c r="WQB20" s="8"/>
      <c r="WQC20" s="8"/>
      <c r="WQD20" s="8"/>
      <c r="WQE20" s="8"/>
      <c r="WQF20" s="8"/>
      <c r="WQG20" s="8"/>
      <c r="WQH20" s="8"/>
      <c r="WQI20" s="8"/>
      <c r="WQJ20" s="8"/>
      <c r="WQK20" s="8"/>
      <c r="WQL20" s="8"/>
      <c r="WQM20" s="8"/>
      <c r="WQN20" s="8"/>
      <c r="WQO20" s="8"/>
      <c r="WQP20" s="8"/>
      <c r="WQQ20" s="8"/>
      <c r="WQR20" s="8"/>
      <c r="WQS20" s="8"/>
      <c r="WQT20" s="8"/>
      <c r="WQU20" s="8"/>
      <c r="WQV20" s="8"/>
      <c r="WQW20" s="8"/>
      <c r="WQX20" s="8"/>
      <c r="WQY20" s="8"/>
      <c r="WQZ20" s="8"/>
      <c r="WRA20" s="8"/>
      <c r="WRB20" s="8"/>
      <c r="WRC20" s="8"/>
      <c r="WRD20" s="8"/>
      <c r="WRE20" s="8"/>
      <c r="WRF20" s="8"/>
      <c r="WRG20" s="8"/>
      <c r="WRH20" s="8"/>
      <c r="WRI20" s="8"/>
      <c r="WRJ20" s="8"/>
      <c r="WRK20" s="8"/>
      <c r="WRL20" s="8"/>
      <c r="WRM20" s="8"/>
      <c r="WRN20" s="8"/>
      <c r="WRO20" s="8"/>
      <c r="WRP20" s="8"/>
      <c r="WRQ20" s="8"/>
      <c r="WRR20" s="8"/>
      <c r="WRS20" s="8"/>
      <c r="WRT20" s="8"/>
      <c r="WRU20" s="8"/>
      <c r="WRV20" s="8"/>
      <c r="WRW20" s="8"/>
      <c r="WRX20" s="8"/>
      <c r="WRY20" s="8"/>
      <c r="WRZ20" s="8"/>
      <c r="WSA20" s="8"/>
      <c r="WSB20" s="8"/>
      <c r="WSC20" s="8"/>
      <c r="WSD20" s="8"/>
      <c r="WSE20" s="8"/>
      <c r="WSF20" s="8"/>
      <c r="WSG20" s="8"/>
      <c r="WSH20" s="8"/>
      <c r="WSI20" s="8"/>
      <c r="WSJ20" s="8"/>
      <c r="WSK20" s="8"/>
      <c r="WSL20" s="8"/>
      <c r="WSM20" s="8"/>
      <c r="WSN20" s="8"/>
      <c r="WSO20" s="8"/>
      <c r="WSP20" s="8"/>
      <c r="WSQ20" s="8"/>
      <c r="WSR20" s="8"/>
      <c r="WSS20" s="8"/>
      <c r="WST20" s="8"/>
      <c r="WSU20" s="8"/>
      <c r="WSV20" s="8"/>
      <c r="WSW20" s="8"/>
      <c r="WSX20" s="8"/>
      <c r="WSY20" s="8"/>
      <c r="WSZ20" s="8"/>
      <c r="WTA20" s="8"/>
      <c r="WTB20" s="8"/>
      <c r="WTC20" s="8"/>
      <c r="WTD20" s="8"/>
      <c r="WTE20" s="8"/>
      <c r="WTF20" s="8"/>
      <c r="WTG20" s="8"/>
      <c r="WTH20" s="8"/>
      <c r="WTI20" s="8"/>
      <c r="WTJ20" s="8"/>
      <c r="WTK20" s="8"/>
      <c r="WTL20" s="8"/>
      <c r="WTM20" s="8"/>
      <c r="WTN20" s="8"/>
      <c r="WTO20" s="8"/>
      <c r="WTP20" s="8"/>
      <c r="WTQ20" s="8"/>
      <c r="WTR20" s="8"/>
      <c r="WTS20" s="8"/>
      <c r="WTT20" s="8"/>
      <c r="WTU20" s="8"/>
      <c r="WTV20" s="8"/>
      <c r="WTW20" s="8"/>
      <c r="WTX20" s="8"/>
      <c r="WTY20" s="8"/>
      <c r="WTZ20" s="8"/>
      <c r="WUA20" s="8"/>
      <c r="WUB20" s="8"/>
      <c r="WUC20" s="8"/>
      <c r="WUD20" s="8"/>
      <c r="WUE20" s="8"/>
      <c r="WUF20" s="8"/>
      <c r="WUG20" s="8"/>
      <c r="WUH20" s="8"/>
      <c r="WUI20" s="8"/>
      <c r="WUJ20" s="8"/>
      <c r="WUK20" s="8"/>
      <c r="WUL20" s="8"/>
      <c r="WUM20" s="8"/>
      <c r="WUN20" s="8"/>
      <c r="WUO20" s="8"/>
      <c r="WUP20" s="8"/>
      <c r="WUQ20" s="8"/>
      <c r="WUR20" s="8"/>
      <c r="WUS20" s="8"/>
      <c r="WUT20" s="8"/>
      <c r="WUU20" s="8"/>
      <c r="WUV20" s="8"/>
      <c r="WUW20" s="8"/>
      <c r="WUX20" s="8"/>
      <c r="WUY20" s="8"/>
      <c r="WUZ20" s="8"/>
      <c r="WVA20" s="8"/>
      <c r="WVB20" s="8"/>
      <c r="WVC20" s="8"/>
      <c r="WVD20" s="8"/>
      <c r="WVE20" s="8"/>
      <c r="WVF20" s="8"/>
      <c r="WVG20" s="8"/>
      <c r="WVH20" s="8"/>
      <c r="WVI20" s="8"/>
      <c r="WVJ20" s="8"/>
      <c r="WVK20" s="8"/>
      <c r="WVL20" s="8"/>
      <c r="WVM20" s="8"/>
      <c r="WVN20" s="8"/>
      <c r="WVO20" s="8"/>
      <c r="WVP20" s="8"/>
      <c r="WVQ20" s="8"/>
    </row>
    <row r="21" spans="1:16137" s="40" customFormat="1" ht="12" customHeight="1" x14ac:dyDescent="0.25">
      <c r="F21" s="7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  <c r="ALY21" s="8"/>
      <c r="ALZ21" s="8"/>
      <c r="AMA21" s="8"/>
      <c r="AMB21" s="8"/>
      <c r="AMC21" s="8"/>
      <c r="AMD21" s="8"/>
      <c r="AME21" s="8"/>
      <c r="AMF21" s="8"/>
      <c r="AMG21" s="8"/>
      <c r="AMH21" s="8"/>
      <c r="AMI21" s="8"/>
      <c r="AMJ21" s="8"/>
      <c r="AMK21" s="8"/>
      <c r="AML21" s="8"/>
      <c r="AMM21" s="8"/>
      <c r="AMN21" s="8"/>
      <c r="AMO21" s="8"/>
      <c r="AMP21" s="8"/>
      <c r="AMQ21" s="8"/>
      <c r="AMR21" s="8"/>
      <c r="AMS21" s="8"/>
      <c r="AMT21" s="8"/>
      <c r="AMU21" s="8"/>
      <c r="AMV21" s="8"/>
      <c r="AMW21" s="8"/>
      <c r="AMX21" s="8"/>
      <c r="AMY21" s="8"/>
      <c r="AMZ21" s="8"/>
      <c r="ANA21" s="8"/>
      <c r="ANB21" s="8"/>
      <c r="ANC21" s="8"/>
      <c r="AND21" s="8"/>
      <c r="ANE21" s="8"/>
      <c r="ANF21" s="8"/>
      <c r="ANG21" s="8"/>
      <c r="ANH21" s="8"/>
      <c r="ANI21" s="8"/>
      <c r="ANJ21" s="8"/>
      <c r="ANK21" s="8"/>
      <c r="ANL21" s="8"/>
      <c r="ANM21" s="8"/>
      <c r="ANN21" s="8"/>
      <c r="ANO21" s="8"/>
      <c r="ANP21" s="8"/>
      <c r="ANQ21" s="8"/>
      <c r="ANR21" s="8"/>
      <c r="ANS21" s="8"/>
      <c r="ANT21" s="8"/>
      <c r="ANU21" s="8"/>
      <c r="ANV21" s="8"/>
      <c r="ANW21" s="8"/>
      <c r="ANX21" s="8"/>
      <c r="ANY21" s="8"/>
      <c r="ANZ21" s="8"/>
      <c r="AOA21" s="8"/>
      <c r="AOB21" s="8"/>
      <c r="AOC21" s="8"/>
      <c r="AOD21" s="8"/>
      <c r="AOE21" s="8"/>
      <c r="AOF21" s="8"/>
      <c r="AOG21" s="8"/>
      <c r="AOH21" s="8"/>
      <c r="AOI21" s="8"/>
      <c r="AOJ21" s="8"/>
      <c r="AOK21" s="8"/>
      <c r="AOL21" s="8"/>
      <c r="AOM21" s="8"/>
      <c r="AON21" s="8"/>
      <c r="AOO21" s="8"/>
      <c r="AOP21" s="8"/>
      <c r="AOQ21" s="8"/>
      <c r="AOR21" s="8"/>
      <c r="AOS21" s="8"/>
      <c r="AOT21" s="8"/>
      <c r="AOU21" s="8"/>
      <c r="AOV21" s="8"/>
      <c r="AOW21" s="8"/>
      <c r="AOX21" s="8"/>
      <c r="AOY21" s="8"/>
      <c r="AOZ21" s="8"/>
      <c r="APA21" s="8"/>
      <c r="APB21" s="8"/>
      <c r="APC21" s="8"/>
      <c r="APD21" s="8"/>
      <c r="APE21" s="8"/>
      <c r="APF21" s="8"/>
      <c r="APG21" s="8"/>
      <c r="APH21" s="8"/>
      <c r="API21" s="8"/>
      <c r="APJ21" s="8"/>
      <c r="APK21" s="8"/>
      <c r="APL21" s="8"/>
      <c r="APM21" s="8"/>
      <c r="APN21" s="8"/>
      <c r="APO21" s="8"/>
      <c r="APP21" s="8"/>
      <c r="APQ21" s="8"/>
      <c r="APR21" s="8"/>
      <c r="APS21" s="8"/>
      <c r="APT21" s="8"/>
      <c r="APU21" s="8"/>
      <c r="APV21" s="8"/>
      <c r="APW21" s="8"/>
      <c r="APX21" s="8"/>
      <c r="APY21" s="8"/>
      <c r="APZ21" s="8"/>
      <c r="AQA21" s="8"/>
      <c r="AQB21" s="8"/>
      <c r="AQC21" s="8"/>
      <c r="AQD21" s="8"/>
      <c r="AQE21" s="8"/>
      <c r="AQF21" s="8"/>
      <c r="AQG21" s="8"/>
      <c r="AQH21" s="8"/>
      <c r="AQI21" s="8"/>
      <c r="AQJ21" s="8"/>
      <c r="AQK21" s="8"/>
      <c r="AQL21" s="8"/>
      <c r="AQM21" s="8"/>
      <c r="AQN21" s="8"/>
      <c r="AQO21" s="8"/>
      <c r="AQP21" s="8"/>
      <c r="AQQ21" s="8"/>
      <c r="AQR21" s="8"/>
      <c r="AQS21" s="8"/>
      <c r="AQT21" s="8"/>
      <c r="AQU21" s="8"/>
      <c r="AQV21" s="8"/>
      <c r="AQW21" s="8"/>
      <c r="AQX21" s="8"/>
      <c r="AQY21" s="8"/>
      <c r="AQZ21" s="8"/>
      <c r="ARA21" s="8"/>
      <c r="ARB21" s="8"/>
      <c r="ARC21" s="8"/>
      <c r="ARD21" s="8"/>
      <c r="ARE21" s="8"/>
      <c r="ARF21" s="8"/>
      <c r="ARG21" s="8"/>
      <c r="ARH21" s="8"/>
      <c r="ARI21" s="8"/>
      <c r="ARJ21" s="8"/>
      <c r="ARK21" s="8"/>
      <c r="ARL21" s="8"/>
      <c r="ARM21" s="8"/>
      <c r="ARN21" s="8"/>
      <c r="ARO21" s="8"/>
      <c r="ARP21" s="8"/>
      <c r="ARQ21" s="8"/>
      <c r="ARR21" s="8"/>
      <c r="ARS21" s="8"/>
      <c r="ART21" s="8"/>
      <c r="ARU21" s="8"/>
      <c r="ARV21" s="8"/>
      <c r="ARW21" s="8"/>
      <c r="ARX21" s="8"/>
      <c r="ARY21" s="8"/>
      <c r="ARZ21" s="8"/>
      <c r="ASA21" s="8"/>
      <c r="ASB21" s="8"/>
      <c r="ASC21" s="8"/>
      <c r="ASD21" s="8"/>
      <c r="ASE21" s="8"/>
      <c r="ASF21" s="8"/>
      <c r="ASG21" s="8"/>
      <c r="ASH21" s="8"/>
      <c r="ASI21" s="8"/>
      <c r="ASJ21" s="8"/>
      <c r="ASK21" s="8"/>
      <c r="ASL21" s="8"/>
      <c r="ASM21" s="8"/>
      <c r="ASN21" s="8"/>
      <c r="ASO21" s="8"/>
      <c r="ASP21" s="8"/>
      <c r="ASQ21" s="8"/>
      <c r="ASR21" s="8"/>
      <c r="ASS21" s="8"/>
      <c r="AST21" s="8"/>
      <c r="ASU21" s="8"/>
      <c r="ASV21" s="8"/>
      <c r="ASW21" s="8"/>
      <c r="ASX21" s="8"/>
      <c r="ASY21" s="8"/>
      <c r="ASZ21" s="8"/>
      <c r="ATA21" s="8"/>
      <c r="ATB21" s="8"/>
      <c r="ATC21" s="8"/>
      <c r="ATD21" s="8"/>
      <c r="ATE21" s="8"/>
      <c r="ATF21" s="8"/>
      <c r="ATG21" s="8"/>
      <c r="ATH21" s="8"/>
      <c r="ATI21" s="8"/>
      <c r="ATJ21" s="8"/>
      <c r="ATK21" s="8"/>
      <c r="ATL21" s="8"/>
      <c r="ATM21" s="8"/>
      <c r="ATN21" s="8"/>
      <c r="ATO21" s="8"/>
      <c r="ATP21" s="8"/>
      <c r="ATQ21" s="8"/>
      <c r="ATR21" s="8"/>
      <c r="ATS21" s="8"/>
      <c r="ATT21" s="8"/>
      <c r="ATU21" s="8"/>
      <c r="ATV21" s="8"/>
      <c r="ATW21" s="8"/>
      <c r="ATX21" s="8"/>
      <c r="ATY21" s="8"/>
      <c r="ATZ21" s="8"/>
      <c r="AUA21" s="8"/>
      <c r="AUB21" s="8"/>
      <c r="AUC21" s="8"/>
      <c r="AUD21" s="8"/>
      <c r="AUE21" s="8"/>
      <c r="AUF21" s="8"/>
      <c r="AUG21" s="8"/>
      <c r="AUH21" s="8"/>
      <c r="AUI21" s="8"/>
      <c r="AUJ21" s="8"/>
      <c r="AUK21" s="8"/>
      <c r="AUL21" s="8"/>
      <c r="AUM21" s="8"/>
      <c r="AUN21" s="8"/>
      <c r="AUO21" s="8"/>
      <c r="AUP21" s="8"/>
      <c r="AUQ21" s="8"/>
      <c r="AUR21" s="8"/>
      <c r="AUS21" s="8"/>
      <c r="AUT21" s="8"/>
      <c r="AUU21" s="8"/>
      <c r="AUV21" s="8"/>
      <c r="AUW21" s="8"/>
      <c r="AUX21" s="8"/>
      <c r="AUY21" s="8"/>
      <c r="AUZ21" s="8"/>
      <c r="AVA21" s="8"/>
      <c r="AVB21" s="8"/>
      <c r="AVC21" s="8"/>
      <c r="AVD21" s="8"/>
      <c r="AVE21" s="8"/>
      <c r="AVF21" s="8"/>
      <c r="AVG21" s="8"/>
      <c r="AVH21" s="8"/>
      <c r="AVI21" s="8"/>
      <c r="AVJ21" s="8"/>
      <c r="AVK21" s="8"/>
      <c r="AVL21" s="8"/>
      <c r="AVM21" s="8"/>
      <c r="AVN21" s="8"/>
      <c r="AVO21" s="8"/>
      <c r="AVP21" s="8"/>
      <c r="AVQ21" s="8"/>
      <c r="AVR21" s="8"/>
      <c r="AVS21" s="8"/>
      <c r="AVT21" s="8"/>
      <c r="AVU21" s="8"/>
      <c r="AVV21" s="8"/>
      <c r="AVW21" s="8"/>
      <c r="AVX21" s="8"/>
      <c r="AVY21" s="8"/>
      <c r="AVZ21" s="8"/>
      <c r="AWA21" s="8"/>
      <c r="AWB21" s="8"/>
      <c r="AWC21" s="8"/>
      <c r="AWD21" s="8"/>
      <c r="AWE21" s="8"/>
      <c r="AWF21" s="8"/>
      <c r="AWG21" s="8"/>
      <c r="AWH21" s="8"/>
      <c r="AWI21" s="8"/>
      <c r="AWJ21" s="8"/>
      <c r="AWK21" s="8"/>
      <c r="AWL21" s="8"/>
      <c r="AWM21" s="8"/>
      <c r="AWN21" s="8"/>
      <c r="AWO21" s="8"/>
      <c r="AWP21" s="8"/>
      <c r="AWQ21" s="8"/>
      <c r="AWR21" s="8"/>
      <c r="AWS21" s="8"/>
      <c r="AWT21" s="8"/>
      <c r="AWU21" s="8"/>
      <c r="AWV21" s="8"/>
      <c r="AWW21" s="8"/>
      <c r="AWX21" s="8"/>
      <c r="AWY21" s="8"/>
      <c r="AWZ21" s="8"/>
      <c r="AXA21" s="8"/>
      <c r="AXB21" s="8"/>
      <c r="AXC21" s="8"/>
      <c r="AXD21" s="8"/>
      <c r="AXE21" s="8"/>
      <c r="AXF21" s="8"/>
      <c r="AXG21" s="8"/>
      <c r="AXH21" s="8"/>
      <c r="AXI21" s="8"/>
      <c r="AXJ21" s="8"/>
      <c r="AXK21" s="8"/>
      <c r="AXL21" s="8"/>
      <c r="AXM21" s="8"/>
      <c r="AXN21" s="8"/>
      <c r="AXO21" s="8"/>
      <c r="AXP21" s="8"/>
      <c r="AXQ21" s="8"/>
      <c r="AXR21" s="8"/>
      <c r="AXS21" s="8"/>
      <c r="AXT21" s="8"/>
      <c r="AXU21" s="8"/>
      <c r="AXV21" s="8"/>
      <c r="AXW21" s="8"/>
      <c r="AXX21" s="8"/>
      <c r="AXY21" s="8"/>
      <c r="AXZ21" s="8"/>
      <c r="AYA21" s="8"/>
      <c r="AYB21" s="8"/>
      <c r="AYC21" s="8"/>
      <c r="AYD21" s="8"/>
      <c r="AYE21" s="8"/>
      <c r="AYF21" s="8"/>
      <c r="AYG21" s="8"/>
      <c r="AYH21" s="8"/>
      <c r="AYI21" s="8"/>
      <c r="AYJ21" s="8"/>
      <c r="AYK21" s="8"/>
      <c r="AYL21" s="8"/>
      <c r="AYM21" s="8"/>
      <c r="AYN21" s="8"/>
      <c r="AYO21" s="8"/>
      <c r="AYP21" s="8"/>
      <c r="AYQ21" s="8"/>
      <c r="AYR21" s="8"/>
      <c r="AYS21" s="8"/>
      <c r="AYT21" s="8"/>
      <c r="AYU21" s="8"/>
      <c r="AYV21" s="8"/>
      <c r="AYW21" s="8"/>
      <c r="AYX21" s="8"/>
      <c r="AYY21" s="8"/>
      <c r="AYZ21" s="8"/>
      <c r="AZA21" s="8"/>
      <c r="AZB21" s="8"/>
      <c r="AZC21" s="8"/>
      <c r="AZD21" s="8"/>
      <c r="AZE21" s="8"/>
      <c r="AZF21" s="8"/>
      <c r="AZG21" s="8"/>
      <c r="AZH21" s="8"/>
      <c r="AZI21" s="8"/>
      <c r="AZJ21" s="8"/>
      <c r="AZK21" s="8"/>
      <c r="AZL21" s="8"/>
      <c r="AZM21" s="8"/>
      <c r="AZN21" s="8"/>
      <c r="AZO21" s="8"/>
      <c r="AZP21" s="8"/>
      <c r="AZQ21" s="8"/>
      <c r="AZR21" s="8"/>
      <c r="AZS21" s="8"/>
      <c r="AZT21" s="8"/>
      <c r="AZU21" s="8"/>
      <c r="AZV21" s="8"/>
      <c r="AZW21" s="8"/>
      <c r="AZX21" s="8"/>
      <c r="AZY21" s="8"/>
      <c r="AZZ21" s="8"/>
      <c r="BAA21" s="8"/>
      <c r="BAB21" s="8"/>
      <c r="BAC21" s="8"/>
      <c r="BAD21" s="8"/>
      <c r="BAE21" s="8"/>
      <c r="BAF21" s="8"/>
      <c r="BAG21" s="8"/>
      <c r="BAH21" s="8"/>
      <c r="BAI21" s="8"/>
      <c r="BAJ21" s="8"/>
      <c r="BAK21" s="8"/>
      <c r="BAL21" s="8"/>
      <c r="BAM21" s="8"/>
      <c r="BAN21" s="8"/>
      <c r="BAO21" s="8"/>
      <c r="BAP21" s="8"/>
      <c r="BAQ21" s="8"/>
      <c r="BAR21" s="8"/>
      <c r="BAS21" s="8"/>
      <c r="BAT21" s="8"/>
      <c r="BAU21" s="8"/>
      <c r="BAV21" s="8"/>
      <c r="BAW21" s="8"/>
      <c r="BAX21" s="8"/>
      <c r="BAY21" s="8"/>
      <c r="BAZ21" s="8"/>
      <c r="BBA21" s="8"/>
      <c r="BBB21" s="8"/>
      <c r="BBC21" s="8"/>
      <c r="BBD21" s="8"/>
      <c r="BBE21" s="8"/>
      <c r="BBF21" s="8"/>
      <c r="BBG21" s="8"/>
      <c r="BBH21" s="8"/>
      <c r="BBI21" s="8"/>
      <c r="BBJ21" s="8"/>
      <c r="BBK21" s="8"/>
      <c r="BBL21" s="8"/>
      <c r="BBM21" s="8"/>
      <c r="BBN21" s="8"/>
      <c r="BBO21" s="8"/>
      <c r="BBP21" s="8"/>
      <c r="BBQ21" s="8"/>
      <c r="BBR21" s="8"/>
      <c r="BBS21" s="8"/>
      <c r="BBT21" s="8"/>
      <c r="BBU21" s="8"/>
      <c r="BBV21" s="8"/>
      <c r="BBW21" s="8"/>
      <c r="BBX21" s="8"/>
      <c r="BBY21" s="8"/>
      <c r="BBZ21" s="8"/>
      <c r="BCA21" s="8"/>
      <c r="BCB21" s="8"/>
      <c r="BCC21" s="8"/>
      <c r="BCD21" s="8"/>
      <c r="BCE21" s="8"/>
      <c r="BCF21" s="8"/>
      <c r="BCG21" s="8"/>
      <c r="BCH21" s="8"/>
      <c r="BCI21" s="8"/>
      <c r="BCJ21" s="8"/>
      <c r="BCK21" s="8"/>
      <c r="BCL21" s="8"/>
      <c r="BCM21" s="8"/>
      <c r="BCN21" s="8"/>
      <c r="BCO21" s="8"/>
      <c r="BCP21" s="8"/>
      <c r="BCQ21" s="8"/>
      <c r="BCR21" s="8"/>
      <c r="BCS21" s="8"/>
      <c r="BCT21" s="8"/>
      <c r="BCU21" s="8"/>
      <c r="BCV21" s="8"/>
      <c r="BCW21" s="8"/>
      <c r="BCX21" s="8"/>
      <c r="BCY21" s="8"/>
      <c r="BCZ21" s="8"/>
      <c r="BDA21" s="8"/>
      <c r="BDB21" s="8"/>
      <c r="BDC21" s="8"/>
      <c r="BDD21" s="8"/>
      <c r="BDE21" s="8"/>
      <c r="BDF21" s="8"/>
      <c r="BDG21" s="8"/>
      <c r="BDH21" s="8"/>
      <c r="BDI21" s="8"/>
      <c r="BDJ21" s="8"/>
      <c r="BDK21" s="8"/>
      <c r="BDL21" s="8"/>
      <c r="BDM21" s="8"/>
      <c r="BDN21" s="8"/>
      <c r="BDO21" s="8"/>
      <c r="BDP21" s="8"/>
      <c r="BDQ21" s="8"/>
      <c r="BDR21" s="8"/>
      <c r="BDS21" s="8"/>
      <c r="BDT21" s="8"/>
      <c r="BDU21" s="8"/>
      <c r="BDV21" s="8"/>
      <c r="BDW21" s="8"/>
      <c r="BDX21" s="8"/>
      <c r="BDY21" s="8"/>
      <c r="BDZ21" s="8"/>
      <c r="BEA21" s="8"/>
      <c r="BEB21" s="8"/>
      <c r="BEC21" s="8"/>
      <c r="BED21" s="8"/>
      <c r="BEE21" s="8"/>
      <c r="BEF21" s="8"/>
      <c r="BEG21" s="8"/>
      <c r="BEH21" s="8"/>
      <c r="BEI21" s="8"/>
      <c r="BEJ21" s="8"/>
      <c r="BEK21" s="8"/>
      <c r="BEL21" s="8"/>
      <c r="BEM21" s="8"/>
      <c r="BEN21" s="8"/>
      <c r="BEO21" s="8"/>
      <c r="BEP21" s="8"/>
      <c r="BEQ21" s="8"/>
      <c r="BER21" s="8"/>
      <c r="BES21" s="8"/>
      <c r="BET21" s="8"/>
      <c r="BEU21" s="8"/>
      <c r="BEV21" s="8"/>
      <c r="BEW21" s="8"/>
      <c r="BEX21" s="8"/>
      <c r="BEY21" s="8"/>
      <c r="BEZ21" s="8"/>
      <c r="BFA21" s="8"/>
      <c r="BFB21" s="8"/>
      <c r="BFC21" s="8"/>
      <c r="BFD21" s="8"/>
      <c r="BFE21" s="8"/>
      <c r="BFF21" s="8"/>
      <c r="BFG21" s="8"/>
      <c r="BFH21" s="8"/>
      <c r="BFI21" s="8"/>
      <c r="BFJ21" s="8"/>
      <c r="BFK21" s="8"/>
      <c r="BFL21" s="8"/>
      <c r="BFM21" s="8"/>
      <c r="BFN21" s="8"/>
      <c r="BFO21" s="8"/>
      <c r="BFP21" s="8"/>
      <c r="BFQ21" s="8"/>
      <c r="BFR21" s="8"/>
      <c r="BFS21" s="8"/>
      <c r="BFT21" s="8"/>
      <c r="BFU21" s="8"/>
      <c r="BFV21" s="8"/>
      <c r="BFW21" s="8"/>
      <c r="BFX21" s="8"/>
      <c r="BFY21" s="8"/>
      <c r="BFZ21" s="8"/>
      <c r="BGA21" s="8"/>
      <c r="BGB21" s="8"/>
      <c r="BGC21" s="8"/>
      <c r="BGD21" s="8"/>
      <c r="BGE21" s="8"/>
      <c r="BGF21" s="8"/>
      <c r="BGG21" s="8"/>
      <c r="BGH21" s="8"/>
      <c r="BGI21" s="8"/>
      <c r="BGJ21" s="8"/>
      <c r="BGK21" s="8"/>
      <c r="BGL21" s="8"/>
      <c r="BGM21" s="8"/>
      <c r="BGN21" s="8"/>
      <c r="BGO21" s="8"/>
      <c r="BGP21" s="8"/>
      <c r="BGQ21" s="8"/>
      <c r="BGR21" s="8"/>
      <c r="BGS21" s="8"/>
      <c r="BGT21" s="8"/>
      <c r="BGU21" s="8"/>
      <c r="BGV21" s="8"/>
      <c r="BGW21" s="8"/>
      <c r="BGX21" s="8"/>
      <c r="BGY21" s="8"/>
      <c r="BGZ21" s="8"/>
      <c r="BHA21" s="8"/>
      <c r="BHB21" s="8"/>
      <c r="BHC21" s="8"/>
      <c r="BHD21" s="8"/>
      <c r="BHE21" s="8"/>
      <c r="BHF21" s="8"/>
      <c r="BHG21" s="8"/>
      <c r="BHH21" s="8"/>
      <c r="BHI21" s="8"/>
      <c r="BHJ21" s="8"/>
      <c r="BHK21" s="8"/>
      <c r="BHL21" s="8"/>
      <c r="BHM21" s="8"/>
      <c r="BHN21" s="8"/>
      <c r="BHO21" s="8"/>
      <c r="BHP21" s="8"/>
      <c r="BHQ21" s="8"/>
      <c r="BHR21" s="8"/>
      <c r="BHS21" s="8"/>
      <c r="BHT21" s="8"/>
      <c r="BHU21" s="8"/>
      <c r="BHV21" s="8"/>
      <c r="BHW21" s="8"/>
      <c r="BHX21" s="8"/>
      <c r="BHY21" s="8"/>
      <c r="BHZ21" s="8"/>
      <c r="BIA21" s="8"/>
      <c r="BIB21" s="8"/>
      <c r="BIC21" s="8"/>
      <c r="BID21" s="8"/>
      <c r="BIE21" s="8"/>
      <c r="BIF21" s="8"/>
      <c r="BIG21" s="8"/>
      <c r="BIH21" s="8"/>
      <c r="BII21" s="8"/>
      <c r="BIJ21" s="8"/>
      <c r="BIK21" s="8"/>
      <c r="BIL21" s="8"/>
      <c r="BIM21" s="8"/>
      <c r="BIN21" s="8"/>
      <c r="BIO21" s="8"/>
      <c r="BIP21" s="8"/>
      <c r="BIQ21" s="8"/>
      <c r="BIR21" s="8"/>
      <c r="BIS21" s="8"/>
      <c r="BIT21" s="8"/>
      <c r="BIU21" s="8"/>
      <c r="BIV21" s="8"/>
      <c r="BIW21" s="8"/>
      <c r="BIX21" s="8"/>
      <c r="BIY21" s="8"/>
      <c r="BIZ21" s="8"/>
      <c r="BJA21" s="8"/>
      <c r="BJB21" s="8"/>
      <c r="BJC21" s="8"/>
      <c r="BJD21" s="8"/>
      <c r="BJE21" s="8"/>
      <c r="BJF21" s="8"/>
      <c r="BJG21" s="8"/>
      <c r="BJH21" s="8"/>
      <c r="BJI21" s="8"/>
      <c r="BJJ21" s="8"/>
      <c r="BJK21" s="8"/>
      <c r="BJL21" s="8"/>
      <c r="BJM21" s="8"/>
      <c r="BJN21" s="8"/>
      <c r="BJO21" s="8"/>
      <c r="BJP21" s="8"/>
      <c r="BJQ21" s="8"/>
      <c r="BJR21" s="8"/>
      <c r="BJS21" s="8"/>
      <c r="BJT21" s="8"/>
      <c r="BJU21" s="8"/>
      <c r="BJV21" s="8"/>
      <c r="BJW21" s="8"/>
      <c r="BJX21" s="8"/>
      <c r="BJY21" s="8"/>
      <c r="BJZ21" s="8"/>
      <c r="BKA21" s="8"/>
      <c r="BKB21" s="8"/>
      <c r="BKC21" s="8"/>
      <c r="BKD21" s="8"/>
      <c r="BKE21" s="8"/>
      <c r="BKF21" s="8"/>
      <c r="BKG21" s="8"/>
      <c r="BKH21" s="8"/>
      <c r="BKI21" s="8"/>
      <c r="BKJ21" s="8"/>
      <c r="BKK21" s="8"/>
      <c r="BKL21" s="8"/>
      <c r="BKM21" s="8"/>
      <c r="BKN21" s="8"/>
      <c r="BKO21" s="8"/>
      <c r="BKP21" s="8"/>
      <c r="BKQ21" s="8"/>
      <c r="BKR21" s="8"/>
      <c r="BKS21" s="8"/>
      <c r="BKT21" s="8"/>
      <c r="BKU21" s="8"/>
      <c r="BKV21" s="8"/>
      <c r="BKW21" s="8"/>
      <c r="BKX21" s="8"/>
      <c r="BKY21" s="8"/>
      <c r="BKZ21" s="8"/>
      <c r="BLA21" s="8"/>
      <c r="BLB21" s="8"/>
      <c r="BLC21" s="8"/>
      <c r="BLD21" s="8"/>
      <c r="BLE21" s="8"/>
      <c r="BLF21" s="8"/>
      <c r="BLG21" s="8"/>
      <c r="BLH21" s="8"/>
      <c r="BLI21" s="8"/>
      <c r="BLJ21" s="8"/>
      <c r="BLK21" s="8"/>
      <c r="BLL21" s="8"/>
      <c r="BLM21" s="8"/>
      <c r="BLN21" s="8"/>
      <c r="BLO21" s="8"/>
      <c r="BLP21" s="8"/>
      <c r="BLQ21" s="8"/>
      <c r="BLR21" s="8"/>
      <c r="BLS21" s="8"/>
      <c r="BLT21" s="8"/>
      <c r="BLU21" s="8"/>
      <c r="BLV21" s="8"/>
      <c r="BLW21" s="8"/>
      <c r="BLX21" s="8"/>
      <c r="BLY21" s="8"/>
      <c r="BLZ21" s="8"/>
      <c r="BMA21" s="8"/>
      <c r="BMB21" s="8"/>
      <c r="BMC21" s="8"/>
      <c r="BMD21" s="8"/>
      <c r="BME21" s="8"/>
      <c r="BMF21" s="8"/>
      <c r="BMG21" s="8"/>
      <c r="BMH21" s="8"/>
      <c r="BMI21" s="8"/>
      <c r="BMJ21" s="8"/>
      <c r="BMK21" s="8"/>
      <c r="BML21" s="8"/>
      <c r="BMM21" s="8"/>
      <c r="BMN21" s="8"/>
      <c r="BMO21" s="8"/>
      <c r="BMP21" s="8"/>
      <c r="BMQ21" s="8"/>
      <c r="BMR21" s="8"/>
      <c r="BMS21" s="8"/>
      <c r="BMT21" s="8"/>
      <c r="BMU21" s="8"/>
      <c r="BMV21" s="8"/>
      <c r="BMW21" s="8"/>
      <c r="BMX21" s="8"/>
      <c r="BMY21" s="8"/>
      <c r="BMZ21" s="8"/>
      <c r="BNA21" s="8"/>
      <c r="BNB21" s="8"/>
      <c r="BNC21" s="8"/>
      <c r="BND21" s="8"/>
      <c r="BNE21" s="8"/>
      <c r="BNF21" s="8"/>
      <c r="BNG21" s="8"/>
      <c r="BNH21" s="8"/>
      <c r="BNI21" s="8"/>
      <c r="BNJ21" s="8"/>
      <c r="BNK21" s="8"/>
      <c r="BNL21" s="8"/>
      <c r="BNM21" s="8"/>
      <c r="BNN21" s="8"/>
      <c r="BNO21" s="8"/>
      <c r="BNP21" s="8"/>
      <c r="BNQ21" s="8"/>
      <c r="BNR21" s="8"/>
      <c r="BNS21" s="8"/>
      <c r="BNT21" s="8"/>
      <c r="BNU21" s="8"/>
      <c r="BNV21" s="8"/>
      <c r="BNW21" s="8"/>
      <c r="BNX21" s="8"/>
      <c r="BNY21" s="8"/>
      <c r="BNZ21" s="8"/>
      <c r="BOA21" s="8"/>
      <c r="BOB21" s="8"/>
      <c r="BOC21" s="8"/>
      <c r="BOD21" s="8"/>
      <c r="BOE21" s="8"/>
      <c r="BOF21" s="8"/>
      <c r="BOG21" s="8"/>
      <c r="BOH21" s="8"/>
      <c r="BOI21" s="8"/>
      <c r="BOJ21" s="8"/>
      <c r="BOK21" s="8"/>
      <c r="BOL21" s="8"/>
      <c r="BOM21" s="8"/>
      <c r="BON21" s="8"/>
      <c r="BOO21" s="8"/>
      <c r="BOP21" s="8"/>
      <c r="BOQ21" s="8"/>
      <c r="BOR21" s="8"/>
      <c r="BOS21" s="8"/>
      <c r="BOT21" s="8"/>
      <c r="BOU21" s="8"/>
      <c r="BOV21" s="8"/>
      <c r="BOW21" s="8"/>
      <c r="BOX21" s="8"/>
      <c r="BOY21" s="8"/>
      <c r="BOZ21" s="8"/>
      <c r="BPA21" s="8"/>
      <c r="BPB21" s="8"/>
      <c r="BPC21" s="8"/>
      <c r="BPD21" s="8"/>
      <c r="BPE21" s="8"/>
      <c r="BPF21" s="8"/>
      <c r="BPG21" s="8"/>
      <c r="BPH21" s="8"/>
      <c r="BPI21" s="8"/>
      <c r="BPJ21" s="8"/>
      <c r="BPK21" s="8"/>
      <c r="BPL21" s="8"/>
      <c r="BPM21" s="8"/>
      <c r="BPN21" s="8"/>
      <c r="BPO21" s="8"/>
      <c r="BPP21" s="8"/>
      <c r="BPQ21" s="8"/>
      <c r="BPR21" s="8"/>
      <c r="BPS21" s="8"/>
      <c r="BPT21" s="8"/>
      <c r="BPU21" s="8"/>
      <c r="BPV21" s="8"/>
      <c r="BPW21" s="8"/>
      <c r="BPX21" s="8"/>
      <c r="BPY21" s="8"/>
      <c r="BPZ21" s="8"/>
      <c r="BQA21" s="8"/>
      <c r="BQB21" s="8"/>
      <c r="BQC21" s="8"/>
      <c r="BQD21" s="8"/>
      <c r="BQE21" s="8"/>
      <c r="BQF21" s="8"/>
      <c r="BQG21" s="8"/>
      <c r="BQH21" s="8"/>
      <c r="BQI21" s="8"/>
      <c r="BQJ21" s="8"/>
      <c r="BQK21" s="8"/>
      <c r="BQL21" s="8"/>
      <c r="BQM21" s="8"/>
      <c r="BQN21" s="8"/>
      <c r="BQO21" s="8"/>
      <c r="BQP21" s="8"/>
      <c r="BQQ21" s="8"/>
      <c r="BQR21" s="8"/>
      <c r="BQS21" s="8"/>
      <c r="BQT21" s="8"/>
      <c r="BQU21" s="8"/>
      <c r="BQV21" s="8"/>
      <c r="BQW21" s="8"/>
      <c r="BQX21" s="8"/>
      <c r="BQY21" s="8"/>
      <c r="BQZ21" s="8"/>
      <c r="BRA21" s="8"/>
      <c r="BRB21" s="8"/>
      <c r="BRC21" s="8"/>
      <c r="BRD21" s="8"/>
      <c r="BRE21" s="8"/>
      <c r="BRF21" s="8"/>
      <c r="BRG21" s="8"/>
      <c r="BRH21" s="8"/>
      <c r="BRI21" s="8"/>
      <c r="BRJ21" s="8"/>
      <c r="BRK21" s="8"/>
      <c r="BRL21" s="8"/>
      <c r="BRM21" s="8"/>
      <c r="BRN21" s="8"/>
      <c r="BRO21" s="8"/>
      <c r="BRP21" s="8"/>
      <c r="BRQ21" s="8"/>
      <c r="BRR21" s="8"/>
      <c r="BRS21" s="8"/>
      <c r="BRT21" s="8"/>
      <c r="BRU21" s="8"/>
      <c r="BRV21" s="8"/>
      <c r="BRW21" s="8"/>
      <c r="BRX21" s="8"/>
      <c r="BRY21" s="8"/>
      <c r="BRZ21" s="8"/>
      <c r="BSA21" s="8"/>
      <c r="BSB21" s="8"/>
      <c r="BSC21" s="8"/>
      <c r="BSD21" s="8"/>
      <c r="BSE21" s="8"/>
      <c r="BSF21" s="8"/>
      <c r="BSG21" s="8"/>
      <c r="BSH21" s="8"/>
      <c r="BSI21" s="8"/>
      <c r="BSJ21" s="8"/>
      <c r="BSK21" s="8"/>
      <c r="BSL21" s="8"/>
      <c r="BSM21" s="8"/>
      <c r="BSN21" s="8"/>
      <c r="BSO21" s="8"/>
      <c r="BSP21" s="8"/>
      <c r="BSQ21" s="8"/>
      <c r="BSR21" s="8"/>
      <c r="BSS21" s="8"/>
      <c r="BST21" s="8"/>
      <c r="BSU21" s="8"/>
      <c r="BSV21" s="8"/>
      <c r="BSW21" s="8"/>
      <c r="BSX21" s="8"/>
      <c r="BSY21" s="8"/>
      <c r="BSZ21" s="8"/>
      <c r="BTA21" s="8"/>
      <c r="BTB21" s="8"/>
      <c r="BTC21" s="8"/>
      <c r="BTD21" s="8"/>
      <c r="BTE21" s="8"/>
      <c r="BTF21" s="8"/>
      <c r="BTG21" s="8"/>
      <c r="BTH21" s="8"/>
      <c r="BTI21" s="8"/>
      <c r="BTJ21" s="8"/>
      <c r="BTK21" s="8"/>
      <c r="BTL21" s="8"/>
      <c r="BTM21" s="8"/>
      <c r="BTN21" s="8"/>
      <c r="BTO21" s="8"/>
      <c r="BTP21" s="8"/>
      <c r="BTQ21" s="8"/>
      <c r="BTR21" s="8"/>
      <c r="BTS21" s="8"/>
      <c r="BTT21" s="8"/>
      <c r="BTU21" s="8"/>
      <c r="BTV21" s="8"/>
      <c r="BTW21" s="8"/>
      <c r="BTX21" s="8"/>
      <c r="BTY21" s="8"/>
      <c r="BTZ21" s="8"/>
      <c r="BUA21" s="8"/>
      <c r="BUB21" s="8"/>
      <c r="BUC21" s="8"/>
      <c r="BUD21" s="8"/>
      <c r="BUE21" s="8"/>
      <c r="BUF21" s="8"/>
      <c r="BUG21" s="8"/>
      <c r="BUH21" s="8"/>
      <c r="BUI21" s="8"/>
      <c r="BUJ21" s="8"/>
      <c r="BUK21" s="8"/>
      <c r="BUL21" s="8"/>
      <c r="BUM21" s="8"/>
      <c r="BUN21" s="8"/>
      <c r="BUO21" s="8"/>
      <c r="BUP21" s="8"/>
      <c r="BUQ21" s="8"/>
      <c r="BUR21" s="8"/>
      <c r="BUS21" s="8"/>
      <c r="BUT21" s="8"/>
      <c r="BUU21" s="8"/>
      <c r="BUV21" s="8"/>
      <c r="BUW21" s="8"/>
      <c r="BUX21" s="8"/>
      <c r="BUY21" s="8"/>
      <c r="BUZ21" s="8"/>
      <c r="BVA21" s="8"/>
      <c r="BVB21" s="8"/>
      <c r="BVC21" s="8"/>
      <c r="BVD21" s="8"/>
      <c r="BVE21" s="8"/>
      <c r="BVF21" s="8"/>
      <c r="BVG21" s="8"/>
      <c r="BVH21" s="8"/>
      <c r="BVI21" s="8"/>
      <c r="BVJ21" s="8"/>
      <c r="BVK21" s="8"/>
      <c r="BVL21" s="8"/>
      <c r="BVM21" s="8"/>
      <c r="BVN21" s="8"/>
      <c r="BVO21" s="8"/>
      <c r="BVP21" s="8"/>
      <c r="BVQ21" s="8"/>
      <c r="BVR21" s="8"/>
      <c r="BVS21" s="8"/>
      <c r="BVT21" s="8"/>
      <c r="BVU21" s="8"/>
      <c r="BVV21" s="8"/>
      <c r="BVW21" s="8"/>
      <c r="BVX21" s="8"/>
      <c r="BVY21" s="8"/>
      <c r="BVZ21" s="8"/>
      <c r="BWA21" s="8"/>
      <c r="BWB21" s="8"/>
      <c r="BWC21" s="8"/>
      <c r="BWD21" s="8"/>
      <c r="BWE21" s="8"/>
      <c r="BWF21" s="8"/>
      <c r="BWG21" s="8"/>
      <c r="BWH21" s="8"/>
      <c r="BWI21" s="8"/>
      <c r="BWJ21" s="8"/>
      <c r="BWK21" s="8"/>
      <c r="BWL21" s="8"/>
      <c r="BWM21" s="8"/>
      <c r="BWN21" s="8"/>
      <c r="BWO21" s="8"/>
      <c r="BWP21" s="8"/>
      <c r="BWQ21" s="8"/>
      <c r="BWR21" s="8"/>
      <c r="BWS21" s="8"/>
      <c r="BWT21" s="8"/>
      <c r="BWU21" s="8"/>
      <c r="BWV21" s="8"/>
      <c r="BWW21" s="8"/>
      <c r="BWX21" s="8"/>
      <c r="BWY21" s="8"/>
      <c r="BWZ21" s="8"/>
      <c r="BXA21" s="8"/>
      <c r="BXB21" s="8"/>
      <c r="BXC21" s="8"/>
      <c r="BXD21" s="8"/>
      <c r="BXE21" s="8"/>
      <c r="BXF21" s="8"/>
      <c r="BXG21" s="8"/>
      <c r="BXH21" s="8"/>
      <c r="BXI21" s="8"/>
      <c r="BXJ21" s="8"/>
      <c r="BXK21" s="8"/>
      <c r="BXL21" s="8"/>
      <c r="BXM21" s="8"/>
      <c r="BXN21" s="8"/>
      <c r="BXO21" s="8"/>
      <c r="BXP21" s="8"/>
      <c r="BXQ21" s="8"/>
      <c r="BXR21" s="8"/>
      <c r="BXS21" s="8"/>
      <c r="BXT21" s="8"/>
      <c r="BXU21" s="8"/>
      <c r="BXV21" s="8"/>
      <c r="BXW21" s="8"/>
      <c r="BXX21" s="8"/>
      <c r="BXY21" s="8"/>
      <c r="BXZ21" s="8"/>
      <c r="BYA21" s="8"/>
      <c r="BYB21" s="8"/>
      <c r="BYC21" s="8"/>
      <c r="BYD21" s="8"/>
      <c r="BYE21" s="8"/>
      <c r="BYF21" s="8"/>
      <c r="BYG21" s="8"/>
      <c r="BYH21" s="8"/>
      <c r="BYI21" s="8"/>
      <c r="BYJ21" s="8"/>
      <c r="BYK21" s="8"/>
      <c r="BYL21" s="8"/>
      <c r="BYM21" s="8"/>
      <c r="BYN21" s="8"/>
      <c r="BYO21" s="8"/>
      <c r="BYP21" s="8"/>
      <c r="BYQ21" s="8"/>
      <c r="BYR21" s="8"/>
      <c r="BYS21" s="8"/>
      <c r="BYT21" s="8"/>
      <c r="BYU21" s="8"/>
      <c r="BYV21" s="8"/>
      <c r="BYW21" s="8"/>
      <c r="BYX21" s="8"/>
      <c r="BYY21" s="8"/>
      <c r="BYZ21" s="8"/>
      <c r="BZA21" s="8"/>
      <c r="BZB21" s="8"/>
      <c r="BZC21" s="8"/>
      <c r="BZD21" s="8"/>
      <c r="BZE21" s="8"/>
      <c r="BZF21" s="8"/>
      <c r="BZG21" s="8"/>
      <c r="BZH21" s="8"/>
      <c r="BZI21" s="8"/>
      <c r="BZJ21" s="8"/>
      <c r="BZK21" s="8"/>
      <c r="BZL21" s="8"/>
      <c r="BZM21" s="8"/>
      <c r="BZN21" s="8"/>
      <c r="BZO21" s="8"/>
      <c r="BZP21" s="8"/>
      <c r="BZQ21" s="8"/>
      <c r="BZR21" s="8"/>
      <c r="BZS21" s="8"/>
      <c r="BZT21" s="8"/>
      <c r="BZU21" s="8"/>
      <c r="BZV21" s="8"/>
      <c r="BZW21" s="8"/>
      <c r="BZX21" s="8"/>
      <c r="BZY21" s="8"/>
      <c r="BZZ21" s="8"/>
      <c r="CAA21" s="8"/>
      <c r="CAB21" s="8"/>
      <c r="CAC21" s="8"/>
      <c r="CAD21" s="8"/>
      <c r="CAE21" s="8"/>
      <c r="CAF21" s="8"/>
      <c r="CAG21" s="8"/>
      <c r="CAH21" s="8"/>
      <c r="CAI21" s="8"/>
      <c r="CAJ21" s="8"/>
      <c r="CAK21" s="8"/>
      <c r="CAL21" s="8"/>
      <c r="CAM21" s="8"/>
      <c r="CAN21" s="8"/>
      <c r="CAO21" s="8"/>
      <c r="CAP21" s="8"/>
      <c r="CAQ21" s="8"/>
      <c r="CAR21" s="8"/>
      <c r="CAS21" s="8"/>
      <c r="CAT21" s="8"/>
      <c r="CAU21" s="8"/>
      <c r="CAV21" s="8"/>
      <c r="CAW21" s="8"/>
      <c r="CAX21" s="8"/>
      <c r="CAY21" s="8"/>
      <c r="CAZ21" s="8"/>
      <c r="CBA21" s="8"/>
      <c r="CBB21" s="8"/>
      <c r="CBC21" s="8"/>
      <c r="CBD21" s="8"/>
      <c r="CBE21" s="8"/>
      <c r="CBF21" s="8"/>
      <c r="CBG21" s="8"/>
      <c r="CBH21" s="8"/>
      <c r="CBI21" s="8"/>
      <c r="CBJ21" s="8"/>
      <c r="CBK21" s="8"/>
      <c r="CBL21" s="8"/>
      <c r="CBM21" s="8"/>
      <c r="CBN21" s="8"/>
      <c r="CBO21" s="8"/>
      <c r="CBP21" s="8"/>
      <c r="CBQ21" s="8"/>
      <c r="CBR21" s="8"/>
      <c r="CBS21" s="8"/>
      <c r="CBT21" s="8"/>
      <c r="CBU21" s="8"/>
      <c r="CBV21" s="8"/>
      <c r="CBW21" s="8"/>
      <c r="CBX21" s="8"/>
      <c r="CBY21" s="8"/>
      <c r="CBZ21" s="8"/>
      <c r="CCA21" s="8"/>
      <c r="CCB21" s="8"/>
      <c r="CCC21" s="8"/>
      <c r="CCD21" s="8"/>
      <c r="CCE21" s="8"/>
      <c r="CCF21" s="8"/>
      <c r="CCG21" s="8"/>
      <c r="CCH21" s="8"/>
      <c r="CCI21" s="8"/>
      <c r="CCJ21" s="8"/>
      <c r="CCK21" s="8"/>
      <c r="CCL21" s="8"/>
      <c r="CCM21" s="8"/>
      <c r="CCN21" s="8"/>
      <c r="CCO21" s="8"/>
      <c r="CCP21" s="8"/>
      <c r="CCQ21" s="8"/>
      <c r="CCR21" s="8"/>
      <c r="CCS21" s="8"/>
      <c r="CCT21" s="8"/>
      <c r="CCU21" s="8"/>
      <c r="CCV21" s="8"/>
      <c r="CCW21" s="8"/>
      <c r="CCX21" s="8"/>
      <c r="CCY21" s="8"/>
      <c r="CCZ21" s="8"/>
      <c r="CDA21" s="8"/>
      <c r="CDB21" s="8"/>
      <c r="CDC21" s="8"/>
      <c r="CDD21" s="8"/>
      <c r="CDE21" s="8"/>
      <c r="CDF21" s="8"/>
      <c r="CDG21" s="8"/>
      <c r="CDH21" s="8"/>
      <c r="CDI21" s="8"/>
      <c r="CDJ21" s="8"/>
      <c r="CDK21" s="8"/>
      <c r="CDL21" s="8"/>
      <c r="CDM21" s="8"/>
      <c r="CDN21" s="8"/>
      <c r="CDO21" s="8"/>
      <c r="CDP21" s="8"/>
      <c r="CDQ21" s="8"/>
      <c r="CDR21" s="8"/>
      <c r="CDS21" s="8"/>
      <c r="CDT21" s="8"/>
      <c r="CDU21" s="8"/>
      <c r="CDV21" s="8"/>
      <c r="CDW21" s="8"/>
      <c r="CDX21" s="8"/>
      <c r="CDY21" s="8"/>
      <c r="CDZ21" s="8"/>
      <c r="CEA21" s="8"/>
      <c r="CEB21" s="8"/>
      <c r="CEC21" s="8"/>
      <c r="CED21" s="8"/>
      <c r="CEE21" s="8"/>
      <c r="CEF21" s="8"/>
      <c r="CEG21" s="8"/>
      <c r="CEH21" s="8"/>
      <c r="CEI21" s="8"/>
      <c r="CEJ21" s="8"/>
      <c r="CEK21" s="8"/>
      <c r="CEL21" s="8"/>
      <c r="CEM21" s="8"/>
      <c r="CEN21" s="8"/>
      <c r="CEO21" s="8"/>
      <c r="CEP21" s="8"/>
      <c r="CEQ21" s="8"/>
      <c r="CER21" s="8"/>
      <c r="CES21" s="8"/>
      <c r="CET21" s="8"/>
      <c r="CEU21" s="8"/>
      <c r="CEV21" s="8"/>
      <c r="CEW21" s="8"/>
      <c r="CEX21" s="8"/>
      <c r="CEY21" s="8"/>
      <c r="CEZ21" s="8"/>
      <c r="CFA21" s="8"/>
      <c r="CFB21" s="8"/>
      <c r="CFC21" s="8"/>
      <c r="CFD21" s="8"/>
      <c r="CFE21" s="8"/>
      <c r="CFF21" s="8"/>
      <c r="CFG21" s="8"/>
      <c r="CFH21" s="8"/>
      <c r="CFI21" s="8"/>
      <c r="CFJ21" s="8"/>
      <c r="CFK21" s="8"/>
      <c r="CFL21" s="8"/>
      <c r="CFM21" s="8"/>
      <c r="CFN21" s="8"/>
      <c r="CFO21" s="8"/>
      <c r="CFP21" s="8"/>
      <c r="CFQ21" s="8"/>
      <c r="CFR21" s="8"/>
      <c r="CFS21" s="8"/>
      <c r="CFT21" s="8"/>
      <c r="CFU21" s="8"/>
      <c r="CFV21" s="8"/>
      <c r="CFW21" s="8"/>
      <c r="CFX21" s="8"/>
      <c r="CFY21" s="8"/>
      <c r="CFZ21" s="8"/>
      <c r="CGA21" s="8"/>
      <c r="CGB21" s="8"/>
      <c r="CGC21" s="8"/>
      <c r="CGD21" s="8"/>
      <c r="CGE21" s="8"/>
      <c r="CGF21" s="8"/>
      <c r="CGG21" s="8"/>
      <c r="CGH21" s="8"/>
      <c r="CGI21" s="8"/>
      <c r="CGJ21" s="8"/>
      <c r="CGK21" s="8"/>
      <c r="CGL21" s="8"/>
      <c r="CGM21" s="8"/>
      <c r="CGN21" s="8"/>
      <c r="CGO21" s="8"/>
      <c r="CGP21" s="8"/>
      <c r="CGQ21" s="8"/>
      <c r="CGR21" s="8"/>
      <c r="CGS21" s="8"/>
      <c r="CGT21" s="8"/>
      <c r="CGU21" s="8"/>
      <c r="CGV21" s="8"/>
      <c r="CGW21" s="8"/>
      <c r="CGX21" s="8"/>
      <c r="CGY21" s="8"/>
      <c r="CGZ21" s="8"/>
      <c r="CHA21" s="8"/>
      <c r="CHB21" s="8"/>
      <c r="CHC21" s="8"/>
      <c r="CHD21" s="8"/>
      <c r="CHE21" s="8"/>
      <c r="CHF21" s="8"/>
      <c r="CHG21" s="8"/>
      <c r="CHH21" s="8"/>
      <c r="CHI21" s="8"/>
      <c r="CHJ21" s="8"/>
      <c r="CHK21" s="8"/>
      <c r="CHL21" s="8"/>
      <c r="CHM21" s="8"/>
      <c r="CHN21" s="8"/>
      <c r="CHO21" s="8"/>
      <c r="CHP21" s="8"/>
      <c r="CHQ21" s="8"/>
      <c r="CHR21" s="8"/>
      <c r="CHS21" s="8"/>
      <c r="CHT21" s="8"/>
      <c r="CHU21" s="8"/>
      <c r="CHV21" s="8"/>
      <c r="CHW21" s="8"/>
      <c r="CHX21" s="8"/>
      <c r="CHY21" s="8"/>
      <c r="CHZ21" s="8"/>
      <c r="CIA21" s="8"/>
      <c r="CIB21" s="8"/>
      <c r="CIC21" s="8"/>
      <c r="CID21" s="8"/>
      <c r="CIE21" s="8"/>
      <c r="CIF21" s="8"/>
      <c r="CIG21" s="8"/>
      <c r="CIH21" s="8"/>
      <c r="CII21" s="8"/>
      <c r="CIJ21" s="8"/>
      <c r="CIK21" s="8"/>
      <c r="CIL21" s="8"/>
      <c r="CIM21" s="8"/>
      <c r="CIN21" s="8"/>
      <c r="CIO21" s="8"/>
      <c r="CIP21" s="8"/>
      <c r="CIQ21" s="8"/>
      <c r="CIR21" s="8"/>
      <c r="CIS21" s="8"/>
      <c r="CIT21" s="8"/>
      <c r="CIU21" s="8"/>
      <c r="CIV21" s="8"/>
      <c r="CIW21" s="8"/>
      <c r="CIX21" s="8"/>
      <c r="CIY21" s="8"/>
      <c r="CIZ21" s="8"/>
      <c r="CJA21" s="8"/>
      <c r="CJB21" s="8"/>
      <c r="CJC21" s="8"/>
      <c r="CJD21" s="8"/>
      <c r="CJE21" s="8"/>
      <c r="CJF21" s="8"/>
      <c r="CJG21" s="8"/>
      <c r="CJH21" s="8"/>
      <c r="CJI21" s="8"/>
      <c r="CJJ21" s="8"/>
      <c r="CJK21" s="8"/>
      <c r="CJL21" s="8"/>
      <c r="CJM21" s="8"/>
      <c r="CJN21" s="8"/>
      <c r="CJO21" s="8"/>
      <c r="CJP21" s="8"/>
      <c r="CJQ21" s="8"/>
      <c r="CJR21" s="8"/>
      <c r="CJS21" s="8"/>
      <c r="CJT21" s="8"/>
      <c r="CJU21" s="8"/>
      <c r="CJV21" s="8"/>
      <c r="CJW21" s="8"/>
      <c r="CJX21" s="8"/>
      <c r="CJY21" s="8"/>
      <c r="CJZ21" s="8"/>
      <c r="CKA21" s="8"/>
      <c r="CKB21" s="8"/>
      <c r="CKC21" s="8"/>
      <c r="CKD21" s="8"/>
      <c r="CKE21" s="8"/>
      <c r="CKF21" s="8"/>
      <c r="CKG21" s="8"/>
      <c r="CKH21" s="8"/>
      <c r="CKI21" s="8"/>
      <c r="CKJ21" s="8"/>
      <c r="CKK21" s="8"/>
      <c r="CKL21" s="8"/>
      <c r="CKM21" s="8"/>
      <c r="CKN21" s="8"/>
      <c r="CKO21" s="8"/>
      <c r="CKP21" s="8"/>
      <c r="CKQ21" s="8"/>
      <c r="CKR21" s="8"/>
      <c r="CKS21" s="8"/>
      <c r="CKT21" s="8"/>
      <c r="CKU21" s="8"/>
      <c r="CKV21" s="8"/>
      <c r="CKW21" s="8"/>
      <c r="CKX21" s="8"/>
      <c r="CKY21" s="8"/>
      <c r="CKZ21" s="8"/>
      <c r="CLA21" s="8"/>
      <c r="CLB21" s="8"/>
      <c r="CLC21" s="8"/>
      <c r="CLD21" s="8"/>
      <c r="CLE21" s="8"/>
      <c r="CLF21" s="8"/>
      <c r="CLG21" s="8"/>
      <c r="CLH21" s="8"/>
      <c r="CLI21" s="8"/>
      <c r="CLJ21" s="8"/>
      <c r="CLK21" s="8"/>
      <c r="CLL21" s="8"/>
      <c r="CLM21" s="8"/>
      <c r="CLN21" s="8"/>
      <c r="CLO21" s="8"/>
      <c r="CLP21" s="8"/>
      <c r="CLQ21" s="8"/>
      <c r="CLR21" s="8"/>
      <c r="CLS21" s="8"/>
      <c r="CLT21" s="8"/>
      <c r="CLU21" s="8"/>
      <c r="CLV21" s="8"/>
      <c r="CLW21" s="8"/>
      <c r="CLX21" s="8"/>
      <c r="CLY21" s="8"/>
      <c r="CLZ21" s="8"/>
      <c r="CMA21" s="8"/>
      <c r="CMB21" s="8"/>
      <c r="CMC21" s="8"/>
      <c r="CMD21" s="8"/>
      <c r="CME21" s="8"/>
      <c r="CMF21" s="8"/>
      <c r="CMG21" s="8"/>
      <c r="CMH21" s="8"/>
      <c r="CMI21" s="8"/>
      <c r="CMJ21" s="8"/>
      <c r="CMK21" s="8"/>
      <c r="CML21" s="8"/>
      <c r="CMM21" s="8"/>
      <c r="CMN21" s="8"/>
      <c r="CMO21" s="8"/>
      <c r="CMP21" s="8"/>
      <c r="CMQ21" s="8"/>
      <c r="CMR21" s="8"/>
      <c r="CMS21" s="8"/>
      <c r="CMT21" s="8"/>
      <c r="CMU21" s="8"/>
      <c r="CMV21" s="8"/>
      <c r="CMW21" s="8"/>
      <c r="CMX21" s="8"/>
      <c r="CMY21" s="8"/>
      <c r="CMZ21" s="8"/>
      <c r="CNA21" s="8"/>
      <c r="CNB21" s="8"/>
      <c r="CNC21" s="8"/>
      <c r="CND21" s="8"/>
      <c r="CNE21" s="8"/>
      <c r="CNF21" s="8"/>
      <c r="CNG21" s="8"/>
      <c r="CNH21" s="8"/>
      <c r="CNI21" s="8"/>
      <c r="CNJ21" s="8"/>
      <c r="CNK21" s="8"/>
      <c r="CNL21" s="8"/>
      <c r="CNM21" s="8"/>
      <c r="CNN21" s="8"/>
      <c r="CNO21" s="8"/>
      <c r="CNP21" s="8"/>
      <c r="CNQ21" s="8"/>
      <c r="CNR21" s="8"/>
      <c r="CNS21" s="8"/>
      <c r="CNT21" s="8"/>
      <c r="CNU21" s="8"/>
      <c r="CNV21" s="8"/>
      <c r="CNW21" s="8"/>
      <c r="CNX21" s="8"/>
      <c r="CNY21" s="8"/>
      <c r="CNZ21" s="8"/>
      <c r="COA21" s="8"/>
      <c r="COB21" s="8"/>
      <c r="COC21" s="8"/>
      <c r="COD21" s="8"/>
      <c r="COE21" s="8"/>
      <c r="COF21" s="8"/>
      <c r="COG21" s="8"/>
      <c r="COH21" s="8"/>
      <c r="COI21" s="8"/>
      <c r="COJ21" s="8"/>
      <c r="COK21" s="8"/>
      <c r="COL21" s="8"/>
      <c r="COM21" s="8"/>
      <c r="CON21" s="8"/>
      <c r="COO21" s="8"/>
      <c r="COP21" s="8"/>
      <c r="COQ21" s="8"/>
      <c r="COR21" s="8"/>
      <c r="COS21" s="8"/>
      <c r="COT21" s="8"/>
      <c r="COU21" s="8"/>
      <c r="COV21" s="8"/>
      <c r="COW21" s="8"/>
      <c r="COX21" s="8"/>
      <c r="COY21" s="8"/>
      <c r="COZ21" s="8"/>
      <c r="CPA21" s="8"/>
      <c r="CPB21" s="8"/>
      <c r="CPC21" s="8"/>
      <c r="CPD21" s="8"/>
      <c r="CPE21" s="8"/>
      <c r="CPF21" s="8"/>
      <c r="CPG21" s="8"/>
      <c r="CPH21" s="8"/>
      <c r="CPI21" s="8"/>
      <c r="CPJ21" s="8"/>
      <c r="CPK21" s="8"/>
      <c r="CPL21" s="8"/>
      <c r="CPM21" s="8"/>
      <c r="CPN21" s="8"/>
      <c r="CPO21" s="8"/>
      <c r="CPP21" s="8"/>
      <c r="CPQ21" s="8"/>
      <c r="CPR21" s="8"/>
      <c r="CPS21" s="8"/>
      <c r="CPT21" s="8"/>
      <c r="CPU21" s="8"/>
      <c r="CPV21" s="8"/>
      <c r="CPW21" s="8"/>
      <c r="CPX21" s="8"/>
      <c r="CPY21" s="8"/>
      <c r="CPZ21" s="8"/>
      <c r="CQA21" s="8"/>
      <c r="CQB21" s="8"/>
      <c r="CQC21" s="8"/>
      <c r="CQD21" s="8"/>
      <c r="CQE21" s="8"/>
      <c r="CQF21" s="8"/>
      <c r="CQG21" s="8"/>
      <c r="CQH21" s="8"/>
      <c r="CQI21" s="8"/>
      <c r="CQJ21" s="8"/>
      <c r="CQK21" s="8"/>
      <c r="CQL21" s="8"/>
      <c r="CQM21" s="8"/>
      <c r="CQN21" s="8"/>
      <c r="CQO21" s="8"/>
      <c r="CQP21" s="8"/>
      <c r="CQQ21" s="8"/>
      <c r="CQR21" s="8"/>
      <c r="CQS21" s="8"/>
      <c r="CQT21" s="8"/>
      <c r="CQU21" s="8"/>
      <c r="CQV21" s="8"/>
      <c r="CQW21" s="8"/>
      <c r="CQX21" s="8"/>
      <c r="CQY21" s="8"/>
      <c r="CQZ21" s="8"/>
      <c r="CRA21" s="8"/>
      <c r="CRB21" s="8"/>
      <c r="CRC21" s="8"/>
      <c r="CRD21" s="8"/>
      <c r="CRE21" s="8"/>
      <c r="CRF21" s="8"/>
      <c r="CRG21" s="8"/>
      <c r="CRH21" s="8"/>
      <c r="CRI21" s="8"/>
      <c r="CRJ21" s="8"/>
      <c r="CRK21" s="8"/>
      <c r="CRL21" s="8"/>
      <c r="CRM21" s="8"/>
      <c r="CRN21" s="8"/>
      <c r="CRO21" s="8"/>
      <c r="CRP21" s="8"/>
      <c r="CRQ21" s="8"/>
      <c r="CRR21" s="8"/>
      <c r="CRS21" s="8"/>
      <c r="CRT21" s="8"/>
      <c r="CRU21" s="8"/>
      <c r="CRV21" s="8"/>
      <c r="CRW21" s="8"/>
      <c r="CRX21" s="8"/>
      <c r="CRY21" s="8"/>
      <c r="CRZ21" s="8"/>
      <c r="CSA21" s="8"/>
      <c r="CSB21" s="8"/>
      <c r="CSC21" s="8"/>
      <c r="CSD21" s="8"/>
      <c r="CSE21" s="8"/>
      <c r="CSF21" s="8"/>
      <c r="CSG21" s="8"/>
      <c r="CSH21" s="8"/>
      <c r="CSI21" s="8"/>
      <c r="CSJ21" s="8"/>
      <c r="CSK21" s="8"/>
      <c r="CSL21" s="8"/>
      <c r="CSM21" s="8"/>
      <c r="CSN21" s="8"/>
      <c r="CSO21" s="8"/>
      <c r="CSP21" s="8"/>
      <c r="CSQ21" s="8"/>
      <c r="CSR21" s="8"/>
      <c r="CSS21" s="8"/>
      <c r="CST21" s="8"/>
      <c r="CSU21" s="8"/>
      <c r="CSV21" s="8"/>
      <c r="CSW21" s="8"/>
      <c r="CSX21" s="8"/>
      <c r="CSY21" s="8"/>
      <c r="CSZ21" s="8"/>
      <c r="CTA21" s="8"/>
      <c r="CTB21" s="8"/>
      <c r="CTC21" s="8"/>
      <c r="CTD21" s="8"/>
      <c r="CTE21" s="8"/>
      <c r="CTF21" s="8"/>
      <c r="CTG21" s="8"/>
      <c r="CTH21" s="8"/>
      <c r="CTI21" s="8"/>
      <c r="CTJ21" s="8"/>
      <c r="CTK21" s="8"/>
      <c r="CTL21" s="8"/>
      <c r="CTM21" s="8"/>
      <c r="CTN21" s="8"/>
      <c r="CTO21" s="8"/>
      <c r="CTP21" s="8"/>
      <c r="CTQ21" s="8"/>
      <c r="CTR21" s="8"/>
      <c r="CTS21" s="8"/>
      <c r="CTT21" s="8"/>
      <c r="CTU21" s="8"/>
      <c r="CTV21" s="8"/>
      <c r="CTW21" s="8"/>
      <c r="CTX21" s="8"/>
      <c r="CTY21" s="8"/>
      <c r="CTZ21" s="8"/>
      <c r="CUA21" s="8"/>
      <c r="CUB21" s="8"/>
      <c r="CUC21" s="8"/>
      <c r="CUD21" s="8"/>
      <c r="CUE21" s="8"/>
      <c r="CUF21" s="8"/>
      <c r="CUG21" s="8"/>
      <c r="CUH21" s="8"/>
      <c r="CUI21" s="8"/>
      <c r="CUJ21" s="8"/>
      <c r="CUK21" s="8"/>
      <c r="CUL21" s="8"/>
      <c r="CUM21" s="8"/>
      <c r="CUN21" s="8"/>
      <c r="CUO21" s="8"/>
      <c r="CUP21" s="8"/>
      <c r="CUQ21" s="8"/>
      <c r="CUR21" s="8"/>
      <c r="CUS21" s="8"/>
      <c r="CUT21" s="8"/>
      <c r="CUU21" s="8"/>
      <c r="CUV21" s="8"/>
      <c r="CUW21" s="8"/>
      <c r="CUX21" s="8"/>
      <c r="CUY21" s="8"/>
      <c r="CUZ21" s="8"/>
      <c r="CVA21" s="8"/>
      <c r="CVB21" s="8"/>
      <c r="CVC21" s="8"/>
      <c r="CVD21" s="8"/>
      <c r="CVE21" s="8"/>
      <c r="CVF21" s="8"/>
      <c r="CVG21" s="8"/>
      <c r="CVH21" s="8"/>
      <c r="CVI21" s="8"/>
      <c r="CVJ21" s="8"/>
      <c r="CVK21" s="8"/>
      <c r="CVL21" s="8"/>
      <c r="CVM21" s="8"/>
      <c r="CVN21" s="8"/>
      <c r="CVO21" s="8"/>
      <c r="CVP21" s="8"/>
      <c r="CVQ21" s="8"/>
      <c r="CVR21" s="8"/>
      <c r="CVS21" s="8"/>
      <c r="CVT21" s="8"/>
      <c r="CVU21" s="8"/>
      <c r="CVV21" s="8"/>
      <c r="CVW21" s="8"/>
      <c r="CVX21" s="8"/>
      <c r="CVY21" s="8"/>
      <c r="CVZ21" s="8"/>
      <c r="CWA21" s="8"/>
      <c r="CWB21" s="8"/>
      <c r="CWC21" s="8"/>
      <c r="CWD21" s="8"/>
      <c r="CWE21" s="8"/>
      <c r="CWF21" s="8"/>
      <c r="CWG21" s="8"/>
      <c r="CWH21" s="8"/>
      <c r="CWI21" s="8"/>
      <c r="CWJ21" s="8"/>
      <c r="CWK21" s="8"/>
      <c r="CWL21" s="8"/>
      <c r="CWM21" s="8"/>
      <c r="CWN21" s="8"/>
      <c r="CWO21" s="8"/>
      <c r="CWP21" s="8"/>
      <c r="CWQ21" s="8"/>
      <c r="CWR21" s="8"/>
      <c r="CWS21" s="8"/>
      <c r="CWT21" s="8"/>
      <c r="CWU21" s="8"/>
      <c r="CWV21" s="8"/>
      <c r="CWW21" s="8"/>
      <c r="CWX21" s="8"/>
      <c r="CWY21" s="8"/>
      <c r="CWZ21" s="8"/>
      <c r="CXA21" s="8"/>
      <c r="CXB21" s="8"/>
      <c r="CXC21" s="8"/>
      <c r="CXD21" s="8"/>
      <c r="CXE21" s="8"/>
      <c r="CXF21" s="8"/>
      <c r="CXG21" s="8"/>
      <c r="CXH21" s="8"/>
      <c r="CXI21" s="8"/>
      <c r="CXJ21" s="8"/>
      <c r="CXK21" s="8"/>
      <c r="CXL21" s="8"/>
      <c r="CXM21" s="8"/>
      <c r="CXN21" s="8"/>
      <c r="CXO21" s="8"/>
      <c r="CXP21" s="8"/>
      <c r="CXQ21" s="8"/>
      <c r="CXR21" s="8"/>
      <c r="CXS21" s="8"/>
      <c r="CXT21" s="8"/>
      <c r="CXU21" s="8"/>
      <c r="CXV21" s="8"/>
      <c r="CXW21" s="8"/>
      <c r="CXX21" s="8"/>
      <c r="CXY21" s="8"/>
      <c r="CXZ21" s="8"/>
      <c r="CYA21" s="8"/>
      <c r="CYB21" s="8"/>
      <c r="CYC21" s="8"/>
      <c r="CYD21" s="8"/>
      <c r="CYE21" s="8"/>
      <c r="CYF21" s="8"/>
      <c r="CYG21" s="8"/>
      <c r="CYH21" s="8"/>
      <c r="CYI21" s="8"/>
      <c r="CYJ21" s="8"/>
      <c r="CYK21" s="8"/>
      <c r="CYL21" s="8"/>
      <c r="CYM21" s="8"/>
      <c r="CYN21" s="8"/>
      <c r="CYO21" s="8"/>
      <c r="CYP21" s="8"/>
      <c r="CYQ21" s="8"/>
      <c r="CYR21" s="8"/>
      <c r="CYS21" s="8"/>
      <c r="CYT21" s="8"/>
      <c r="CYU21" s="8"/>
      <c r="CYV21" s="8"/>
      <c r="CYW21" s="8"/>
      <c r="CYX21" s="8"/>
      <c r="CYY21" s="8"/>
      <c r="CYZ21" s="8"/>
      <c r="CZA21" s="8"/>
      <c r="CZB21" s="8"/>
      <c r="CZC21" s="8"/>
      <c r="CZD21" s="8"/>
      <c r="CZE21" s="8"/>
      <c r="CZF21" s="8"/>
      <c r="CZG21" s="8"/>
      <c r="CZH21" s="8"/>
      <c r="CZI21" s="8"/>
      <c r="CZJ21" s="8"/>
      <c r="CZK21" s="8"/>
      <c r="CZL21" s="8"/>
      <c r="CZM21" s="8"/>
      <c r="CZN21" s="8"/>
      <c r="CZO21" s="8"/>
      <c r="CZP21" s="8"/>
      <c r="CZQ21" s="8"/>
      <c r="CZR21" s="8"/>
      <c r="CZS21" s="8"/>
      <c r="CZT21" s="8"/>
      <c r="CZU21" s="8"/>
      <c r="CZV21" s="8"/>
      <c r="CZW21" s="8"/>
      <c r="CZX21" s="8"/>
      <c r="CZY21" s="8"/>
      <c r="CZZ21" s="8"/>
      <c r="DAA21" s="8"/>
      <c r="DAB21" s="8"/>
      <c r="DAC21" s="8"/>
      <c r="DAD21" s="8"/>
      <c r="DAE21" s="8"/>
      <c r="DAF21" s="8"/>
      <c r="DAG21" s="8"/>
      <c r="DAH21" s="8"/>
      <c r="DAI21" s="8"/>
      <c r="DAJ21" s="8"/>
      <c r="DAK21" s="8"/>
      <c r="DAL21" s="8"/>
      <c r="DAM21" s="8"/>
      <c r="DAN21" s="8"/>
      <c r="DAO21" s="8"/>
      <c r="DAP21" s="8"/>
      <c r="DAQ21" s="8"/>
      <c r="DAR21" s="8"/>
      <c r="DAS21" s="8"/>
      <c r="DAT21" s="8"/>
      <c r="DAU21" s="8"/>
      <c r="DAV21" s="8"/>
      <c r="DAW21" s="8"/>
      <c r="DAX21" s="8"/>
      <c r="DAY21" s="8"/>
      <c r="DAZ21" s="8"/>
      <c r="DBA21" s="8"/>
      <c r="DBB21" s="8"/>
      <c r="DBC21" s="8"/>
      <c r="DBD21" s="8"/>
      <c r="DBE21" s="8"/>
      <c r="DBF21" s="8"/>
      <c r="DBG21" s="8"/>
      <c r="DBH21" s="8"/>
      <c r="DBI21" s="8"/>
      <c r="DBJ21" s="8"/>
      <c r="DBK21" s="8"/>
      <c r="DBL21" s="8"/>
      <c r="DBM21" s="8"/>
      <c r="DBN21" s="8"/>
      <c r="DBO21" s="8"/>
      <c r="DBP21" s="8"/>
      <c r="DBQ21" s="8"/>
      <c r="DBR21" s="8"/>
      <c r="DBS21" s="8"/>
      <c r="DBT21" s="8"/>
      <c r="DBU21" s="8"/>
      <c r="DBV21" s="8"/>
      <c r="DBW21" s="8"/>
      <c r="DBX21" s="8"/>
      <c r="DBY21" s="8"/>
      <c r="DBZ21" s="8"/>
      <c r="DCA21" s="8"/>
      <c r="DCB21" s="8"/>
      <c r="DCC21" s="8"/>
      <c r="DCD21" s="8"/>
      <c r="DCE21" s="8"/>
      <c r="DCF21" s="8"/>
      <c r="DCG21" s="8"/>
      <c r="DCH21" s="8"/>
      <c r="DCI21" s="8"/>
      <c r="DCJ21" s="8"/>
      <c r="DCK21" s="8"/>
      <c r="DCL21" s="8"/>
      <c r="DCM21" s="8"/>
      <c r="DCN21" s="8"/>
      <c r="DCO21" s="8"/>
      <c r="DCP21" s="8"/>
      <c r="DCQ21" s="8"/>
      <c r="DCR21" s="8"/>
      <c r="DCS21" s="8"/>
      <c r="DCT21" s="8"/>
      <c r="DCU21" s="8"/>
      <c r="DCV21" s="8"/>
      <c r="DCW21" s="8"/>
      <c r="DCX21" s="8"/>
      <c r="DCY21" s="8"/>
      <c r="DCZ21" s="8"/>
      <c r="DDA21" s="8"/>
      <c r="DDB21" s="8"/>
      <c r="DDC21" s="8"/>
      <c r="DDD21" s="8"/>
      <c r="DDE21" s="8"/>
      <c r="DDF21" s="8"/>
      <c r="DDG21" s="8"/>
      <c r="DDH21" s="8"/>
      <c r="DDI21" s="8"/>
      <c r="DDJ21" s="8"/>
      <c r="DDK21" s="8"/>
      <c r="DDL21" s="8"/>
      <c r="DDM21" s="8"/>
      <c r="DDN21" s="8"/>
      <c r="DDO21" s="8"/>
      <c r="DDP21" s="8"/>
      <c r="DDQ21" s="8"/>
      <c r="DDR21" s="8"/>
      <c r="DDS21" s="8"/>
      <c r="DDT21" s="8"/>
      <c r="DDU21" s="8"/>
      <c r="DDV21" s="8"/>
      <c r="DDW21" s="8"/>
      <c r="DDX21" s="8"/>
      <c r="DDY21" s="8"/>
      <c r="DDZ21" s="8"/>
      <c r="DEA21" s="8"/>
      <c r="DEB21" s="8"/>
      <c r="DEC21" s="8"/>
      <c r="DED21" s="8"/>
      <c r="DEE21" s="8"/>
      <c r="DEF21" s="8"/>
      <c r="DEG21" s="8"/>
      <c r="DEH21" s="8"/>
      <c r="DEI21" s="8"/>
      <c r="DEJ21" s="8"/>
      <c r="DEK21" s="8"/>
      <c r="DEL21" s="8"/>
      <c r="DEM21" s="8"/>
      <c r="DEN21" s="8"/>
      <c r="DEO21" s="8"/>
      <c r="DEP21" s="8"/>
      <c r="DEQ21" s="8"/>
      <c r="DER21" s="8"/>
      <c r="DES21" s="8"/>
      <c r="DET21" s="8"/>
      <c r="DEU21" s="8"/>
      <c r="DEV21" s="8"/>
      <c r="DEW21" s="8"/>
      <c r="DEX21" s="8"/>
      <c r="DEY21" s="8"/>
      <c r="DEZ21" s="8"/>
      <c r="DFA21" s="8"/>
      <c r="DFB21" s="8"/>
      <c r="DFC21" s="8"/>
      <c r="DFD21" s="8"/>
      <c r="DFE21" s="8"/>
      <c r="DFF21" s="8"/>
      <c r="DFG21" s="8"/>
      <c r="DFH21" s="8"/>
      <c r="DFI21" s="8"/>
      <c r="DFJ21" s="8"/>
      <c r="DFK21" s="8"/>
      <c r="DFL21" s="8"/>
      <c r="DFM21" s="8"/>
      <c r="DFN21" s="8"/>
      <c r="DFO21" s="8"/>
      <c r="DFP21" s="8"/>
      <c r="DFQ21" s="8"/>
      <c r="DFR21" s="8"/>
      <c r="DFS21" s="8"/>
      <c r="DFT21" s="8"/>
      <c r="DFU21" s="8"/>
      <c r="DFV21" s="8"/>
      <c r="DFW21" s="8"/>
      <c r="DFX21" s="8"/>
      <c r="DFY21" s="8"/>
      <c r="DFZ21" s="8"/>
      <c r="DGA21" s="8"/>
      <c r="DGB21" s="8"/>
      <c r="DGC21" s="8"/>
      <c r="DGD21" s="8"/>
      <c r="DGE21" s="8"/>
      <c r="DGF21" s="8"/>
      <c r="DGG21" s="8"/>
      <c r="DGH21" s="8"/>
      <c r="DGI21" s="8"/>
      <c r="DGJ21" s="8"/>
      <c r="DGK21" s="8"/>
      <c r="DGL21" s="8"/>
      <c r="DGM21" s="8"/>
      <c r="DGN21" s="8"/>
      <c r="DGO21" s="8"/>
      <c r="DGP21" s="8"/>
      <c r="DGQ21" s="8"/>
      <c r="DGR21" s="8"/>
      <c r="DGS21" s="8"/>
      <c r="DGT21" s="8"/>
      <c r="DGU21" s="8"/>
      <c r="DGV21" s="8"/>
      <c r="DGW21" s="8"/>
      <c r="DGX21" s="8"/>
      <c r="DGY21" s="8"/>
      <c r="DGZ21" s="8"/>
      <c r="DHA21" s="8"/>
      <c r="DHB21" s="8"/>
      <c r="DHC21" s="8"/>
      <c r="DHD21" s="8"/>
      <c r="DHE21" s="8"/>
      <c r="DHF21" s="8"/>
      <c r="DHG21" s="8"/>
      <c r="DHH21" s="8"/>
      <c r="DHI21" s="8"/>
      <c r="DHJ21" s="8"/>
      <c r="DHK21" s="8"/>
      <c r="DHL21" s="8"/>
      <c r="DHM21" s="8"/>
      <c r="DHN21" s="8"/>
      <c r="DHO21" s="8"/>
      <c r="DHP21" s="8"/>
      <c r="DHQ21" s="8"/>
      <c r="DHR21" s="8"/>
      <c r="DHS21" s="8"/>
      <c r="DHT21" s="8"/>
      <c r="DHU21" s="8"/>
      <c r="DHV21" s="8"/>
      <c r="DHW21" s="8"/>
      <c r="DHX21" s="8"/>
      <c r="DHY21" s="8"/>
      <c r="DHZ21" s="8"/>
      <c r="DIA21" s="8"/>
      <c r="DIB21" s="8"/>
      <c r="DIC21" s="8"/>
      <c r="DID21" s="8"/>
      <c r="DIE21" s="8"/>
      <c r="DIF21" s="8"/>
      <c r="DIG21" s="8"/>
      <c r="DIH21" s="8"/>
      <c r="DII21" s="8"/>
      <c r="DIJ21" s="8"/>
      <c r="DIK21" s="8"/>
      <c r="DIL21" s="8"/>
      <c r="DIM21" s="8"/>
      <c r="DIN21" s="8"/>
      <c r="DIO21" s="8"/>
      <c r="DIP21" s="8"/>
      <c r="DIQ21" s="8"/>
      <c r="DIR21" s="8"/>
      <c r="DIS21" s="8"/>
      <c r="DIT21" s="8"/>
      <c r="DIU21" s="8"/>
      <c r="DIV21" s="8"/>
      <c r="DIW21" s="8"/>
      <c r="DIX21" s="8"/>
      <c r="DIY21" s="8"/>
      <c r="DIZ21" s="8"/>
      <c r="DJA21" s="8"/>
      <c r="DJB21" s="8"/>
      <c r="DJC21" s="8"/>
      <c r="DJD21" s="8"/>
      <c r="DJE21" s="8"/>
      <c r="DJF21" s="8"/>
      <c r="DJG21" s="8"/>
      <c r="DJH21" s="8"/>
      <c r="DJI21" s="8"/>
      <c r="DJJ21" s="8"/>
      <c r="DJK21" s="8"/>
      <c r="DJL21" s="8"/>
      <c r="DJM21" s="8"/>
      <c r="DJN21" s="8"/>
      <c r="DJO21" s="8"/>
      <c r="DJP21" s="8"/>
      <c r="DJQ21" s="8"/>
      <c r="DJR21" s="8"/>
      <c r="DJS21" s="8"/>
      <c r="DJT21" s="8"/>
      <c r="DJU21" s="8"/>
      <c r="DJV21" s="8"/>
      <c r="DJW21" s="8"/>
      <c r="DJX21" s="8"/>
      <c r="DJY21" s="8"/>
      <c r="DJZ21" s="8"/>
      <c r="DKA21" s="8"/>
      <c r="DKB21" s="8"/>
      <c r="DKC21" s="8"/>
      <c r="DKD21" s="8"/>
      <c r="DKE21" s="8"/>
      <c r="DKF21" s="8"/>
      <c r="DKG21" s="8"/>
      <c r="DKH21" s="8"/>
      <c r="DKI21" s="8"/>
      <c r="DKJ21" s="8"/>
      <c r="DKK21" s="8"/>
      <c r="DKL21" s="8"/>
      <c r="DKM21" s="8"/>
      <c r="DKN21" s="8"/>
      <c r="DKO21" s="8"/>
      <c r="DKP21" s="8"/>
      <c r="DKQ21" s="8"/>
      <c r="DKR21" s="8"/>
      <c r="DKS21" s="8"/>
      <c r="DKT21" s="8"/>
      <c r="DKU21" s="8"/>
      <c r="DKV21" s="8"/>
      <c r="DKW21" s="8"/>
      <c r="DKX21" s="8"/>
      <c r="DKY21" s="8"/>
      <c r="DKZ21" s="8"/>
      <c r="DLA21" s="8"/>
      <c r="DLB21" s="8"/>
      <c r="DLC21" s="8"/>
      <c r="DLD21" s="8"/>
      <c r="DLE21" s="8"/>
      <c r="DLF21" s="8"/>
      <c r="DLG21" s="8"/>
      <c r="DLH21" s="8"/>
      <c r="DLI21" s="8"/>
      <c r="DLJ21" s="8"/>
      <c r="DLK21" s="8"/>
      <c r="DLL21" s="8"/>
      <c r="DLM21" s="8"/>
      <c r="DLN21" s="8"/>
      <c r="DLO21" s="8"/>
      <c r="DLP21" s="8"/>
      <c r="DLQ21" s="8"/>
      <c r="DLR21" s="8"/>
      <c r="DLS21" s="8"/>
      <c r="DLT21" s="8"/>
      <c r="DLU21" s="8"/>
      <c r="DLV21" s="8"/>
      <c r="DLW21" s="8"/>
      <c r="DLX21" s="8"/>
      <c r="DLY21" s="8"/>
      <c r="DLZ21" s="8"/>
      <c r="DMA21" s="8"/>
      <c r="DMB21" s="8"/>
      <c r="DMC21" s="8"/>
      <c r="DMD21" s="8"/>
      <c r="DME21" s="8"/>
      <c r="DMF21" s="8"/>
      <c r="DMG21" s="8"/>
      <c r="DMH21" s="8"/>
      <c r="DMI21" s="8"/>
      <c r="DMJ21" s="8"/>
      <c r="DMK21" s="8"/>
      <c r="DML21" s="8"/>
      <c r="DMM21" s="8"/>
      <c r="DMN21" s="8"/>
      <c r="DMO21" s="8"/>
      <c r="DMP21" s="8"/>
      <c r="DMQ21" s="8"/>
      <c r="DMR21" s="8"/>
      <c r="DMS21" s="8"/>
      <c r="DMT21" s="8"/>
      <c r="DMU21" s="8"/>
      <c r="DMV21" s="8"/>
      <c r="DMW21" s="8"/>
      <c r="DMX21" s="8"/>
      <c r="DMY21" s="8"/>
      <c r="DMZ21" s="8"/>
      <c r="DNA21" s="8"/>
      <c r="DNB21" s="8"/>
      <c r="DNC21" s="8"/>
      <c r="DND21" s="8"/>
      <c r="DNE21" s="8"/>
      <c r="DNF21" s="8"/>
      <c r="DNG21" s="8"/>
      <c r="DNH21" s="8"/>
      <c r="DNI21" s="8"/>
      <c r="DNJ21" s="8"/>
      <c r="DNK21" s="8"/>
      <c r="DNL21" s="8"/>
      <c r="DNM21" s="8"/>
      <c r="DNN21" s="8"/>
      <c r="DNO21" s="8"/>
      <c r="DNP21" s="8"/>
      <c r="DNQ21" s="8"/>
      <c r="DNR21" s="8"/>
      <c r="DNS21" s="8"/>
      <c r="DNT21" s="8"/>
      <c r="DNU21" s="8"/>
      <c r="DNV21" s="8"/>
      <c r="DNW21" s="8"/>
      <c r="DNX21" s="8"/>
      <c r="DNY21" s="8"/>
      <c r="DNZ21" s="8"/>
      <c r="DOA21" s="8"/>
      <c r="DOB21" s="8"/>
      <c r="DOC21" s="8"/>
      <c r="DOD21" s="8"/>
      <c r="DOE21" s="8"/>
      <c r="DOF21" s="8"/>
      <c r="DOG21" s="8"/>
      <c r="DOH21" s="8"/>
      <c r="DOI21" s="8"/>
      <c r="DOJ21" s="8"/>
      <c r="DOK21" s="8"/>
      <c r="DOL21" s="8"/>
      <c r="DOM21" s="8"/>
      <c r="DON21" s="8"/>
      <c r="DOO21" s="8"/>
      <c r="DOP21" s="8"/>
      <c r="DOQ21" s="8"/>
      <c r="DOR21" s="8"/>
      <c r="DOS21" s="8"/>
      <c r="DOT21" s="8"/>
      <c r="DOU21" s="8"/>
      <c r="DOV21" s="8"/>
      <c r="DOW21" s="8"/>
      <c r="DOX21" s="8"/>
      <c r="DOY21" s="8"/>
      <c r="DOZ21" s="8"/>
      <c r="DPA21" s="8"/>
      <c r="DPB21" s="8"/>
      <c r="DPC21" s="8"/>
      <c r="DPD21" s="8"/>
      <c r="DPE21" s="8"/>
      <c r="DPF21" s="8"/>
      <c r="DPG21" s="8"/>
      <c r="DPH21" s="8"/>
      <c r="DPI21" s="8"/>
      <c r="DPJ21" s="8"/>
      <c r="DPK21" s="8"/>
      <c r="DPL21" s="8"/>
      <c r="DPM21" s="8"/>
      <c r="DPN21" s="8"/>
      <c r="DPO21" s="8"/>
      <c r="DPP21" s="8"/>
      <c r="DPQ21" s="8"/>
      <c r="DPR21" s="8"/>
      <c r="DPS21" s="8"/>
      <c r="DPT21" s="8"/>
      <c r="DPU21" s="8"/>
      <c r="DPV21" s="8"/>
      <c r="DPW21" s="8"/>
      <c r="DPX21" s="8"/>
      <c r="DPY21" s="8"/>
      <c r="DPZ21" s="8"/>
      <c r="DQA21" s="8"/>
      <c r="DQB21" s="8"/>
      <c r="DQC21" s="8"/>
      <c r="DQD21" s="8"/>
      <c r="DQE21" s="8"/>
      <c r="DQF21" s="8"/>
      <c r="DQG21" s="8"/>
      <c r="DQH21" s="8"/>
      <c r="DQI21" s="8"/>
      <c r="DQJ21" s="8"/>
      <c r="DQK21" s="8"/>
      <c r="DQL21" s="8"/>
      <c r="DQM21" s="8"/>
      <c r="DQN21" s="8"/>
      <c r="DQO21" s="8"/>
      <c r="DQP21" s="8"/>
      <c r="DQQ21" s="8"/>
      <c r="DQR21" s="8"/>
      <c r="DQS21" s="8"/>
      <c r="DQT21" s="8"/>
      <c r="DQU21" s="8"/>
      <c r="DQV21" s="8"/>
      <c r="DQW21" s="8"/>
      <c r="DQX21" s="8"/>
      <c r="DQY21" s="8"/>
      <c r="DQZ21" s="8"/>
      <c r="DRA21" s="8"/>
      <c r="DRB21" s="8"/>
      <c r="DRC21" s="8"/>
      <c r="DRD21" s="8"/>
      <c r="DRE21" s="8"/>
      <c r="DRF21" s="8"/>
      <c r="DRG21" s="8"/>
      <c r="DRH21" s="8"/>
      <c r="DRI21" s="8"/>
      <c r="DRJ21" s="8"/>
      <c r="DRK21" s="8"/>
      <c r="DRL21" s="8"/>
      <c r="DRM21" s="8"/>
      <c r="DRN21" s="8"/>
      <c r="DRO21" s="8"/>
      <c r="DRP21" s="8"/>
      <c r="DRQ21" s="8"/>
      <c r="DRR21" s="8"/>
      <c r="DRS21" s="8"/>
      <c r="DRT21" s="8"/>
      <c r="DRU21" s="8"/>
      <c r="DRV21" s="8"/>
      <c r="DRW21" s="8"/>
      <c r="DRX21" s="8"/>
      <c r="DRY21" s="8"/>
      <c r="DRZ21" s="8"/>
      <c r="DSA21" s="8"/>
      <c r="DSB21" s="8"/>
      <c r="DSC21" s="8"/>
      <c r="DSD21" s="8"/>
      <c r="DSE21" s="8"/>
      <c r="DSF21" s="8"/>
      <c r="DSG21" s="8"/>
      <c r="DSH21" s="8"/>
      <c r="DSI21" s="8"/>
      <c r="DSJ21" s="8"/>
      <c r="DSK21" s="8"/>
      <c r="DSL21" s="8"/>
      <c r="DSM21" s="8"/>
      <c r="DSN21" s="8"/>
      <c r="DSO21" s="8"/>
      <c r="DSP21" s="8"/>
      <c r="DSQ21" s="8"/>
      <c r="DSR21" s="8"/>
      <c r="DSS21" s="8"/>
      <c r="DST21" s="8"/>
      <c r="DSU21" s="8"/>
      <c r="DSV21" s="8"/>
      <c r="DSW21" s="8"/>
      <c r="DSX21" s="8"/>
      <c r="DSY21" s="8"/>
      <c r="DSZ21" s="8"/>
      <c r="DTA21" s="8"/>
      <c r="DTB21" s="8"/>
      <c r="DTC21" s="8"/>
      <c r="DTD21" s="8"/>
      <c r="DTE21" s="8"/>
      <c r="DTF21" s="8"/>
      <c r="DTG21" s="8"/>
      <c r="DTH21" s="8"/>
      <c r="DTI21" s="8"/>
      <c r="DTJ21" s="8"/>
      <c r="DTK21" s="8"/>
      <c r="DTL21" s="8"/>
      <c r="DTM21" s="8"/>
      <c r="DTN21" s="8"/>
      <c r="DTO21" s="8"/>
      <c r="DTP21" s="8"/>
      <c r="DTQ21" s="8"/>
      <c r="DTR21" s="8"/>
      <c r="DTS21" s="8"/>
      <c r="DTT21" s="8"/>
      <c r="DTU21" s="8"/>
      <c r="DTV21" s="8"/>
      <c r="DTW21" s="8"/>
      <c r="DTX21" s="8"/>
      <c r="DTY21" s="8"/>
      <c r="DTZ21" s="8"/>
      <c r="DUA21" s="8"/>
      <c r="DUB21" s="8"/>
      <c r="DUC21" s="8"/>
      <c r="DUD21" s="8"/>
      <c r="DUE21" s="8"/>
      <c r="DUF21" s="8"/>
      <c r="DUG21" s="8"/>
      <c r="DUH21" s="8"/>
      <c r="DUI21" s="8"/>
      <c r="DUJ21" s="8"/>
      <c r="DUK21" s="8"/>
      <c r="DUL21" s="8"/>
      <c r="DUM21" s="8"/>
      <c r="DUN21" s="8"/>
      <c r="DUO21" s="8"/>
      <c r="DUP21" s="8"/>
      <c r="DUQ21" s="8"/>
      <c r="DUR21" s="8"/>
      <c r="DUS21" s="8"/>
      <c r="DUT21" s="8"/>
      <c r="DUU21" s="8"/>
      <c r="DUV21" s="8"/>
      <c r="DUW21" s="8"/>
      <c r="DUX21" s="8"/>
      <c r="DUY21" s="8"/>
      <c r="DUZ21" s="8"/>
      <c r="DVA21" s="8"/>
      <c r="DVB21" s="8"/>
      <c r="DVC21" s="8"/>
      <c r="DVD21" s="8"/>
      <c r="DVE21" s="8"/>
      <c r="DVF21" s="8"/>
      <c r="DVG21" s="8"/>
      <c r="DVH21" s="8"/>
      <c r="DVI21" s="8"/>
      <c r="DVJ21" s="8"/>
      <c r="DVK21" s="8"/>
      <c r="DVL21" s="8"/>
      <c r="DVM21" s="8"/>
      <c r="DVN21" s="8"/>
      <c r="DVO21" s="8"/>
      <c r="DVP21" s="8"/>
      <c r="DVQ21" s="8"/>
      <c r="DVR21" s="8"/>
      <c r="DVS21" s="8"/>
      <c r="DVT21" s="8"/>
      <c r="DVU21" s="8"/>
      <c r="DVV21" s="8"/>
      <c r="DVW21" s="8"/>
      <c r="DVX21" s="8"/>
      <c r="DVY21" s="8"/>
      <c r="DVZ21" s="8"/>
      <c r="DWA21" s="8"/>
      <c r="DWB21" s="8"/>
      <c r="DWC21" s="8"/>
      <c r="DWD21" s="8"/>
      <c r="DWE21" s="8"/>
      <c r="DWF21" s="8"/>
      <c r="DWG21" s="8"/>
      <c r="DWH21" s="8"/>
      <c r="DWI21" s="8"/>
      <c r="DWJ21" s="8"/>
      <c r="DWK21" s="8"/>
      <c r="DWL21" s="8"/>
      <c r="DWM21" s="8"/>
      <c r="DWN21" s="8"/>
      <c r="DWO21" s="8"/>
      <c r="DWP21" s="8"/>
      <c r="DWQ21" s="8"/>
      <c r="DWR21" s="8"/>
      <c r="DWS21" s="8"/>
      <c r="DWT21" s="8"/>
      <c r="DWU21" s="8"/>
      <c r="DWV21" s="8"/>
      <c r="DWW21" s="8"/>
      <c r="DWX21" s="8"/>
      <c r="DWY21" s="8"/>
      <c r="DWZ21" s="8"/>
      <c r="DXA21" s="8"/>
      <c r="DXB21" s="8"/>
      <c r="DXC21" s="8"/>
      <c r="DXD21" s="8"/>
      <c r="DXE21" s="8"/>
      <c r="DXF21" s="8"/>
      <c r="DXG21" s="8"/>
      <c r="DXH21" s="8"/>
      <c r="DXI21" s="8"/>
      <c r="DXJ21" s="8"/>
      <c r="DXK21" s="8"/>
      <c r="DXL21" s="8"/>
      <c r="DXM21" s="8"/>
      <c r="DXN21" s="8"/>
      <c r="DXO21" s="8"/>
      <c r="DXP21" s="8"/>
      <c r="DXQ21" s="8"/>
      <c r="DXR21" s="8"/>
      <c r="DXS21" s="8"/>
      <c r="DXT21" s="8"/>
      <c r="DXU21" s="8"/>
      <c r="DXV21" s="8"/>
      <c r="DXW21" s="8"/>
      <c r="DXX21" s="8"/>
      <c r="DXY21" s="8"/>
      <c r="DXZ21" s="8"/>
      <c r="DYA21" s="8"/>
      <c r="DYB21" s="8"/>
      <c r="DYC21" s="8"/>
      <c r="DYD21" s="8"/>
      <c r="DYE21" s="8"/>
      <c r="DYF21" s="8"/>
      <c r="DYG21" s="8"/>
      <c r="DYH21" s="8"/>
      <c r="DYI21" s="8"/>
      <c r="DYJ21" s="8"/>
      <c r="DYK21" s="8"/>
      <c r="DYL21" s="8"/>
      <c r="DYM21" s="8"/>
      <c r="DYN21" s="8"/>
      <c r="DYO21" s="8"/>
      <c r="DYP21" s="8"/>
      <c r="DYQ21" s="8"/>
      <c r="DYR21" s="8"/>
      <c r="DYS21" s="8"/>
      <c r="DYT21" s="8"/>
      <c r="DYU21" s="8"/>
      <c r="DYV21" s="8"/>
      <c r="DYW21" s="8"/>
      <c r="DYX21" s="8"/>
      <c r="DYY21" s="8"/>
      <c r="DYZ21" s="8"/>
      <c r="DZA21" s="8"/>
      <c r="DZB21" s="8"/>
      <c r="DZC21" s="8"/>
      <c r="DZD21" s="8"/>
      <c r="DZE21" s="8"/>
      <c r="DZF21" s="8"/>
      <c r="DZG21" s="8"/>
      <c r="DZH21" s="8"/>
      <c r="DZI21" s="8"/>
      <c r="DZJ21" s="8"/>
      <c r="DZK21" s="8"/>
      <c r="DZL21" s="8"/>
      <c r="DZM21" s="8"/>
      <c r="DZN21" s="8"/>
      <c r="DZO21" s="8"/>
      <c r="DZP21" s="8"/>
      <c r="DZQ21" s="8"/>
      <c r="DZR21" s="8"/>
      <c r="DZS21" s="8"/>
      <c r="DZT21" s="8"/>
      <c r="DZU21" s="8"/>
      <c r="DZV21" s="8"/>
      <c r="DZW21" s="8"/>
      <c r="DZX21" s="8"/>
      <c r="DZY21" s="8"/>
      <c r="DZZ21" s="8"/>
      <c r="EAA21" s="8"/>
      <c r="EAB21" s="8"/>
      <c r="EAC21" s="8"/>
      <c r="EAD21" s="8"/>
      <c r="EAE21" s="8"/>
      <c r="EAF21" s="8"/>
      <c r="EAG21" s="8"/>
      <c r="EAH21" s="8"/>
      <c r="EAI21" s="8"/>
      <c r="EAJ21" s="8"/>
      <c r="EAK21" s="8"/>
      <c r="EAL21" s="8"/>
      <c r="EAM21" s="8"/>
      <c r="EAN21" s="8"/>
      <c r="EAO21" s="8"/>
      <c r="EAP21" s="8"/>
      <c r="EAQ21" s="8"/>
      <c r="EAR21" s="8"/>
      <c r="EAS21" s="8"/>
      <c r="EAT21" s="8"/>
      <c r="EAU21" s="8"/>
      <c r="EAV21" s="8"/>
      <c r="EAW21" s="8"/>
      <c r="EAX21" s="8"/>
      <c r="EAY21" s="8"/>
      <c r="EAZ21" s="8"/>
      <c r="EBA21" s="8"/>
      <c r="EBB21" s="8"/>
      <c r="EBC21" s="8"/>
      <c r="EBD21" s="8"/>
      <c r="EBE21" s="8"/>
      <c r="EBF21" s="8"/>
      <c r="EBG21" s="8"/>
      <c r="EBH21" s="8"/>
      <c r="EBI21" s="8"/>
      <c r="EBJ21" s="8"/>
      <c r="EBK21" s="8"/>
      <c r="EBL21" s="8"/>
      <c r="EBM21" s="8"/>
      <c r="EBN21" s="8"/>
      <c r="EBO21" s="8"/>
      <c r="EBP21" s="8"/>
      <c r="EBQ21" s="8"/>
      <c r="EBR21" s="8"/>
      <c r="EBS21" s="8"/>
      <c r="EBT21" s="8"/>
      <c r="EBU21" s="8"/>
      <c r="EBV21" s="8"/>
      <c r="EBW21" s="8"/>
      <c r="EBX21" s="8"/>
      <c r="EBY21" s="8"/>
      <c r="EBZ21" s="8"/>
      <c r="ECA21" s="8"/>
      <c r="ECB21" s="8"/>
      <c r="ECC21" s="8"/>
      <c r="ECD21" s="8"/>
      <c r="ECE21" s="8"/>
      <c r="ECF21" s="8"/>
      <c r="ECG21" s="8"/>
      <c r="ECH21" s="8"/>
      <c r="ECI21" s="8"/>
      <c r="ECJ21" s="8"/>
      <c r="ECK21" s="8"/>
      <c r="ECL21" s="8"/>
      <c r="ECM21" s="8"/>
      <c r="ECN21" s="8"/>
      <c r="ECO21" s="8"/>
      <c r="ECP21" s="8"/>
      <c r="ECQ21" s="8"/>
      <c r="ECR21" s="8"/>
      <c r="ECS21" s="8"/>
      <c r="ECT21" s="8"/>
      <c r="ECU21" s="8"/>
      <c r="ECV21" s="8"/>
      <c r="ECW21" s="8"/>
      <c r="ECX21" s="8"/>
      <c r="ECY21" s="8"/>
      <c r="ECZ21" s="8"/>
      <c r="EDA21" s="8"/>
      <c r="EDB21" s="8"/>
      <c r="EDC21" s="8"/>
      <c r="EDD21" s="8"/>
      <c r="EDE21" s="8"/>
      <c r="EDF21" s="8"/>
      <c r="EDG21" s="8"/>
      <c r="EDH21" s="8"/>
      <c r="EDI21" s="8"/>
      <c r="EDJ21" s="8"/>
      <c r="EDK21" s="8"/>
      <c r="EDL21" s="8"/>
      <c r="EDM21" s="8"/>
      <c r="EDN21" s="8"/>
      <c r="EDO21" s="8"/>
      <c r="EDP21" s="8"/>
      <c r="EDQ21" s="8"/>
      <c r="EDR21" s="8"/>
      <c r="EDS21" s="8"/>
      <c r="EDT21" s="8"/>
      <c r="EDU21" s="8"/>
      <c r="EDV21" s="8"/>
      <c r="EDW21" s="8"/>
      <c r="EDX21" s="8"/>
      <c r="EDY21" s="8"/>
      <c r="EDZ21" s="8"/>
      <c r="EEA21" s="8"/>
      <c r="EEB21" s="8"/>
      <c r="EEC21" s="8"/>
      <c r="EED21" s="8"/>
      <c r="EEE21" s="8"/>
      <c r="EEF21" s="8"/>
      <c r="EEG21" s="8"/>
      <c r="EEH21" s="8"/>
      <c r="EEI21" s="8"/>
      <c r="EEJ21" s="8"/>
      <c r="EEK21" s="8"/>
      <c r="EEL21" s="8"/>
      <c r="EEM21" s="8"/>
      <c r="EEN21" s="8"/>
      <c r="EEO21" s="8"/>
      <c r="EEP21" s="8"/>
      <c r="EEQ21" s="8"/>
      <c r="EER21" s="8"/>
      <c r="EES21" s="8"/>
      <c r="EET21" s="8"/>
      <c r="EEU21" s="8"/>
      <c r="EEV21" s="8"/>
      <c r="EEW21" s="8"/>
      <c r="EEX21" s="8"/>
      <c r="EEY21" s="8"/>
      <c r="EEZ21" s="8"/>
      <c r="EFA21" s="8"/>
      <c r="EFB21" s="8"/>
      <c r="EFC21" s="8"/>
      <c r="EFD21" s="8"/>
      <c r="EFE21" s="8"/>
      <c r="EFF21" s="8"/>
      <c r="EFG21" s="8"/>
      <c r="EFH21" s="8"/>
      <c r="EFI21" s="8"/>
      <c r="EFJ21" s="8"/>
      <c r="EFK21" s="8"/>
      <c r="EFL21" s="8"/>
      <c r="EFM21" s="8"/>
      <c r="EFN21" s="8"/>
      <c r="EFO21" s="8"/>
      <c r="EFP21" s="8"/>
      <c r="EFQ21" s="8"/>
      <c r="EFR21" s="8"/>
      <c r="EFS21" s="8"/>
      <c r="EFT21" s="8"/>
      <c r="EFU21" s="8"/>
      <c r="EFV21" s="8"/>
      <c r="EFW21" s="8"/>
      <c r="EFX21" s="8"/>
      <c r="EFY21" s="8"/>
      <c r="EFZ21" s="8"/>
      <c r="EGA21" s="8"/>
      <c r="EGB21" s="8"/>
      <c r="EGC21" s="8"/>
      <c r="EGD21" s="8"/>
      <c r="EGE21" s="8"/>
      <c r="EGF21" s="8"/>
      <c r="EGG21" s="8"/>
      <c r="EGH21" s="8"/>
      <c r="EGI21" s="8"/>
      <c r="EGJ21" s="8"/>
      <c r="EGK21" s="8"/>
      <c r="EGL21" s="8"/>
      <c r="EGM21" s="8"/>
      <c r="EGN21" s="8"/>
      <c r="EGO21" s="8"/>
      <c r="EGP21" s="8"/>
      <c r="EGQ21" s="8"/>
      <c r="EGR21" s="8"/>
      <c r="EGS21" s="8"/>
      <c r="EGT21" s="8"/>
      <c r="EGU21" s="8"/>
      <c r="EGV21" s="8"/>
      <c r="EGW21" s="8"/>
      <c r="EGX21" s="8"/>
      <c r="EGY21" s="8"/>
      <c r="EGZ21" s="8"/>
      <c r="EHA21" s="8"/>
      <c r="EHB21" s="8"/>
      <c r="EHC21" s="8"/>
      <c r="EHD21" s="8"/>
      <c r="EHE21" s="8"/>
      <c r="EHF21" s="8"/>
      <c r="EHG21" s="8"/>
      <c r="EHH21" s="8"/>
      <c r="EHI21" s="8"/>
      <c r="EHJ21" s="8"/>
      <c r="EHK21" s="8"/>
      <c r="EHL21" s="8"/>
      <c r="EHM21" s="8"/>
      <c r="EHN21" s="8"/>
      <c r="EHO21" s="8"/>
      <c r="EHP21" s="8"/>
      <c r="EHQ21" s="8"/>
      <c r="EHR21" s="8"/>
      <c r="EHS21" s="8"/>
      <c r="EHT21" s="8"/>
      <c r="EHU21" s="8"/>
      <c r="EHV21" s="8"/>
      <c r="EHW21" s="8"/>
      <c r="EHX21" s="8"/>
      <c r="EHY21" s="8"/>
      <c r="EHZ21" s="8"/>
      <c r="EIA21" s="8"/>
      <c r="EIB21" s="8"/>
      <c r="EIC21" s="8"/>
      <c r="EID21" s="8"/>
      <c r="EIE21" s="8"/>
      <c r="EIF21" s="8"/>
      <c r="EIG21" s="8"/>
      <c r="EIH21" s="8"/>
      <c r="EII21" s="8"/>
      <c r="EIJ21" s="8"/>
      <c r="EIK21" s="8"/>
      <c r="EIL21" s="8"/>
      <c r="EIM21" s="8"/>
      <c r="EIN21" s="8"/>
      <c r="EIO21" s="8"/>
      <c r="EIP21" s="8"/>
      <c r="EIQ21" s="8"/>
      <c r="EIR21" s="8"/>
      <c r="EIS21" s="8"/>
      <c r="EIT21" s="8"/>
      <c r="EIU21" s="8"/>
      <c r="EIV21" s="8"/>
      <c r="EIW21" s="8"/>
      <c r="EIX21" s="8"/>
      <c r="EIY21" s="8"/>
      <c r="EIZ21" s="8"/>
      <c r="EJA21" s="8"/>
      <c r="EJB21" s="8"/>
      <c r="EJC21" s="8"/>
      <c r="EJD21" s="8"/>
      <c r="EJE21" s="8"/>
      <c r="EJF21" s="8"/>
      <c r="EJG21" s="8"/>
      <c r="EJH21" s="8"/>
      <c r="EJI21" s="8"/>
      <c r="EJJ21" s="8"/>
      <c r="EJK21" s="8"/>
      <c r="EJL21" s="8"/>
      <c r="EJM21" s="8"/>
      <c r="EJN21" s="8"/>
      <c r="EJO21" s="8"/>
      <c r="EJP21" s="8"/>
      <c r="EJQ21" s="8"/>
      <c r="EJR21" s="8"/>
      <c r="EJS21" s="8"/>
      <c r="EJT21" s="8"/>
      <c r="EJU21" s="8"/>
      <c r="EJV21" s="8"/>
      <c r="EJW21" s="8"/>
      <c r="EJX21" s="8"/>
      <c r="EJY21" s="8"/>
      <c r="EJZ21" s="8"/>
      <c r="EKA21" s="8"/>
      <c r="EKB21" s="8"/>
      <c r="EKC21" s="8"/>
      <c r="EKD21" s="8"/>
      <c r="EKE21" s="8"/>
      <c r="EKF21" s="8"/>
      <c r="EKG21" s="8"/>
      <c r="EKH21" s="8"/>
      <c r="EKI21" s="8"/>
      <c r="EKJ21" s="8"/>
      <c r="EKK21" s="8"/>
      <c r="EKL21" s="8"/>
      <c r="EKM21" s="8"/>
      <c r="EKN21" s="8"/>
      <c r="EKO21" s="8"/>
      <c r="EKP21" s="8"/>
      <c r="EKQ21" s="8"/>
      <c r="EKR21" s="8"/>
      <c r="EKS21" s="8"/>
      <c r="EKT21" s="8"/>
      <c r="EKU21" s="8"/>
      <c r="EKV21" s="8"/>
      <c r="EKW21" s="8"/>
      <c r="EKX21" s="8"/>
      <c r="EKY21" s="8"/>
      <c r="EKZ21" s="8"/>
      <c r="ELA21" s="8"/>
      <c r="ELB21" s="8"/>
      <c r="ELC21" s="8"/>
      <c r="ELD21" s="8"/>
      <c r="ELE21" s="8"/>
      <c r="ELF21" s="8"/>
      <c r="ELG21" s="8"/>
      <c r="ELH21" s="8"/>
      <c r="ELI21" s="8"/>
      <c r="ELJ21" s="8"/>
      <c r="ELK21" s="8"/>
      <c r="ELL21" s="8"/>
      <c r="ELM21" s="8"/>
      <c r="ELN21" s="8"/>
      <c r="ELO21" s="8"/>
      <c r="ELP21" s="8"/>
      <c r="ELQ21" s="8"/>
      <c r="ELR21" s="8"/>
      <c r="ELS21" s="8"/>
      <c r="ELT21" s="8"/>
      <c r="ELU21" s="8"/>
      <c r="ELV21" s="8"/>
      <c r="ELW21" s="8"/>
      <c r="ELX21" s="8"/>
      <c r="ELY21" s="8"/>
      <c r="ELZ21" s="8"/>
      <c r="EMA21" s="8"/>
      <c r="EMB21" s="8"/>
      <c r="EMC21" s="8"/>
      <c r="EMD21" s="8"/>
      <c r="EME21" s="8"/>
      <c r="EMF21" s="8"/>
      <c r="EMG21" s="8"/>
      <c r="EMH21" s="8"/>
      <c r="EMI21" s="8"/>
      <c r="EMJ21" s="8"/>
      <c r="EMK21" s="8"/>
      <c r="EML21" s="8"/>
      <c r="EMM21" s="8"/>
      <c r="EMN21" s="8"/>
      <c r="EMO21" s="8"/>
      <c r="EMP21" s="8"/>
      <c r="EMQ21" s="8"/>
      <c r="EMR21" s="8"/>
      <c r="EMS21" s="8"/>
      <c r="EMT21" s="8"/>
      <c r="EMU21" s="8"/>
      <c r="EMV21" s="8"/>
      <c r="EMW21" s="8"/>
      <c r="EMX21" s="8"/>
      <c r="EMY21" s="8"/>
      <c r="EMZ21" s="8"/>
      <c r="ENA21" s="8"/>
      <c r="ENB21" s="8"/>
      <c r="ENC21" s="8"/>
      <c r="END21" s="8"/>
      <c r="ENE21" s="8"/>
      <c r="ENF21" s="8"/>
      <c r="ENG21" s="8"/>
      <c r="ENH21" s="8"/>
      <c r="ENI21" s="8"/>
      <c r="ENJ21" s="8"/>
      <c r="ENK21" s="8"/>
      <c r="ENL21" s="8"/>
      <c r="ENM21" s="8"/>
      <c r="ENN21" s="8"/>
      <c r="ENO21" s="8"/>
      <c r="ENP21" s="8"/>
      <c r="ENQ21" s="8"/>
      <c r="ENR21" s="8"/>
      <c r="ENS21" s="8"/>
      <c r="ENT21" s="8"/>
      <c r="ENU21" s="8"/>
      <c r="ENV21" s="8"/>
      <c r="ENW21" s="8"/>
      <c r="ENX21" s="8"/>
      <c r="ENY21" s="8"/>
      <c r="ENZ21" s="8"/>
      <c r="EOA21" s="8"/>
      <c r="EOB21" s="8"/>
      <c r="EOC21" s="8"/>
      <c r="EOD21" s="8"/>
      <c r="EOE21" s="8"/>
      <c r="EOF21" s="8"/>
      <c r="EOG21" s="8"/>
      <c r="EOH21" s="8"/>
      <c r="EOI21" s="8"/>
      <c r="EOJ21" s="8"/>
      <c r="EOK21" s="8"/>
      <c r="EOL21" s="8"/>
      <c r="EOM21" s="8"/>
      <c r="EON21" s="8"/>
      <c r="EOO21" s="8"/>
      <c r="EOP21" s="8"/>
      <c r="EOQ21" s="8"/>
      <c r="EOR21" s="8"/>
      <c r="EOS21" s="8"/>
      <c r="EOT21" s="8"/>
      <c r="EOU21" s="8"/>
      <c r="EOV21" s="8"/>
      <c r="EOW21" s="8"/>
      <c r="EOX21" s="8"/>
      <c r="EOY21" s="8"/>
      <c r="EOZ21" s="8"/>
      <c r="EPA21" s="8"/>
      <c r="EPB21" s="8"/>
      <c r="EPC21" s="8"/>
      <c r="EPD21" s="8"/>
      <c r="EPE21" s="8"/>
      <c r="EPF21" s="8"/>
      <c r="EPG21" s="8"/>
      <c r="EPH21" s="8"/>
      <c r="EPI21" s="8"/>
      <c r="EPJ21" s="8"/>
      <c r="EPK21" s="8"/>
      <c r="EPL21" s="8"/>
      <c r="EPM21" s="8"/>
      <c r="EPN21" s="8"/>
      <c r="EPO21" s="8"/>
      <c r="EPP21" s="8"/>
      <c r="EPQ21" s="8"/>
      <c r="EPR21" s="8"/>
      <c r="EPS21" s="8"/>
      <c r="EPT21" s="8"/>
      <c r="EPU21" s="8"/>
      <c r="EPV21" s="8"/>
      <c r="EPW21" s="8"/>
      <c r="EPX21" s="8"/>
      <c r="EPY21" s="8"/>
      <c r="EPZ21" s="8"/>
      <c r="EQA21" s="8"/>
      <c r="EQB21" s="8"/>
      <c r="EQC21" s="8"/>
      <c r="EQD21" s="8"/>
      <c r="EQE21" s="8"/>
      <c r="EQF21" s="8"/>
      <c r="EQG21" s="8"/>
      <c r="EQH21" s="8"/>
      <c r="EQI21" s="8"/>
      <c r="EQJ21" s="8"/>
      <c r="EQK21" s="8"/>
      <c r="EQL21" s="8"/>
      <c r="EQM21" s="8"/>
      <c r="EQN21" s="8"/>
      <c r="EQO21" s="8"/>
      <c r="EQP21" s="8"/>
      <c r="EQQ21" s="8"/>
      <c r="EQR21" s="8"/>
      <c r="EQS21" s="8"/>
      <c r="EQT21" s="8"/>
      <c r="EQU21" s="8"/>
      <c r="EQV21" s="8"/>
      <c r="EQW21" s="8"/>
      <c r="EQX21" s="8"/>
      <c r="EQY21" s="8"/>
      <c r="EQZ21" s="8"/>
      <c r="ERA21" s="8"/>
      <c r="ERB21" s="8"/>
      <c r="ERC21" s="8"/>
      <c r="ERD21" s="8"/>
      <c r="ERE21" s="8"/>
      <c r="ERF21" s="8"/>
      <c r="ERG21" s="8"/>
      <c r="ERH21" s="8"/>
      <c r="ERI21" s="8"/>
      <c r="ERJ21" s="8"/>
      <c r="ERK21" s="8"/>
      <c r="ERL21" s="8"/>
      <c r="ERM21" s="8"/>
      <c r="ERN21" s="8"/>
      <c r="ERO21" s="8"/>
      <c r="ERP21" s="8"/>
      <c r="ERQ21" s="8"/>
      <c r="ERR21" s="8"/>
      <c r="ERS21" s="8"/>
      <c r="ERT21" s="8"/>
      <c r="ERU21" s="8"/>
      <c r="ERV21" s="8"/>
      <c r="ERW21" s="8"/>
      <c r="ERX21" s="8"/>
      <c r="ERY21" s="8"/>
      <c r="ERZ21" s="8"/>
      <c r="ESA21" s="8"/>
      <c r="ESB21" s="8"/>
      <c r="ESC21" s="8"/>
      <c r="ESD21" s="8"/>
      <c r="ESE21" s="8"/>
      <c r="ESF21" s="8"/>
      <c r="ESG21" s="8"/>
      <c r="ESH21" s="8"/>
      <c r="ESI21" s="8"/>
      <c r="ESJ21" s="8"/>
      <c r="ESK21" s="8"/>
      <c r="ESL21" s="8"/>
      <c r="ESM21" s="8"/>
      <c r="ESN21" s="8"/>
      <c r="ESO21" s="8"/>
      <c r="ESP21" s="8"/>
      <c r="ESQ21" s="8"/>
      <c r="ESR21" s="8"/>
      <c r="ESS21" s="8"/>
      <c r="EST21" s="8"/>
      <c r="ESU21" s="8"/>
      <c r="ESV21" s="8"/>
      <c r="ESW21" s="8"/>
      <c r="ESX21" s="8"/>
      <c r="ESY21" s="8"/>
      <c r="ESZ21" s="8"/>
      <c r="ETA21" s="8"/>
      <c r="ETB21" s="8"/>
      <c r="ETC21" s="8"/>
      <c r="ETD21" s="8"/>
      <c r="ETE21" s="8"/>
      <c r="ETF21" s="8"/>
      <c r="ETG21" s="8"/>
      <c r="ETH21" s="8"/>
      <c r="ETI21" s="8"/>
      <c r="ETJ21" s="8"/>
      <c r="ETK21" s="8"/>
      <c r="ETL21" s="8"/>
      <c r="ETM21" s="8"/>
      <c r="ETN21" s="8"/>
      <c r="ETO21" s="8"/>
      <c r="ETP21" s="8"/>
      <c r="ETQ21" s="8"/>
      <c r="ETR21" s="8"/>
      <c r="ETS21" s="8"/>
      <c r="ETT21" s="8"/>
      <c r="ETU21" s="8"/>
      <c r="ETV21" s="8"/>
      <c r="ETW21" s="8"/>
      <c r="ETX21" s="8"/>
      <c r="ETY21" s="8"/>
      <c r="ETZ21" s="8"/>
      <c r="EUA21" s="8"/>
      <c r="EUB21" s="8"/>
      <c r="EUC21" s="8"/>
      <c r="EUD21" s="8"/>
      <c r="EUE21" s="8"/>
      <c r="EUF21" s="8"/>
      <c r="EUG21" s="8"/>
      <c r="EUH21" s="8"/>
      <c r="EUI21" s="8"/>
      <c r="EUJ21" s="8"/>
      <c r="EUK21" s="8"/>
      <c r="EUL21" s="8"/>
      <c r="EUM21" s="8"/>
      <c r="EUN21" s="8"/>
      <c r="EUO21" s="8"/>
      <c r="EUP21" s="8"/>
      <c r="EUQ21" s="8"/>
      <c r="EUR21" s="8"/>
      <c r="EUS21" s="8"/>
      <c r="EUT21" s="8"/>
      <c r="EUU21" s="8"/>
      <c r="EUV21" s="8"/>
      <c r="EUW21" s="8"/>
      <c r="EUX21" s="8"/>
      <c r="EUY21" s="8"/>
      <c r="EUZ21" s="8"/>
      <c r="EVA21" s="8"/>
      <c r="EVB21" s="8"/>
      <c r="EVC21" s="8"/>
      <c r="EVD21" s="8"/>
      <c r="EVE21" s="8"/>
      <c r="EVF21" s="8"/>
      <c r="EVG21" s="8"/>
      <c r="EVH21" s="8"/>
      <c r="EVI21" s="8"/>
      <c r="EVJ21" s="8"/>
      <c r="EVK21" s="8"/>
      <c r="EVL21" s="8"/>
      <c r="EVM21" s="8"/>
      <c r="EVN21" s="8"/>
      <c r="EVO21" s="8"/>
      <c r="EVP21" s="8"/>
      <c r="EVQ21" s="8"/>
      <c r="EVR21" s="8"/>
      <c r="EVS21" s="8"/>
      <c r="EVT21" s="8"/>
      <c r="EVU21" s="8"/>
      <c r="EVV21" s="8"/>
      <c r="EVW21" s="8"/>
      <c r="EVX21" s="8"/>
      <c r="EVY21" s="8"/>
      <c r="EVZ21" s="8"/>
      <c r="EWA21" s="8"/>
      <c r="EWB21" s="8"/>
      <c r="EWC21" s="8"/>
      <c r="EWD21" s="8"/>
      <c r="EWE21" s="8"/>
      <c r="EWF21" s="8"/>
      <c r="EWG21" s="8"/>
      <c r="EWH21" s="8"/>
      <c r="EWI21" s="8"/>
      <c r="EWJ21" s="8"/>
      <c r="EWK21" s="8"/>
      <c r="EWL21" s="8"/>
      <c r="EWM21" s="8"/>
      <c r="EWN21" s="8"/>
      <c r="EWO21" s="8"/>
      <c r="EWP21" s="8"/>
      <c r="EWQ21" s="8"/>
      <c r="EWR21" s="8"/>
      <c r="EWS21" s="8"/>
      <c r="EWT21" s="8"/>
      <c r="EWU21" s="8"/>
      <c r="EWV21" s="8"/>
      <c r="EWW21" s="8"/>
      <c r="EWX21" s="8"/>
      <c r="EWY21" s="8"/>
      <c r="EWZ21" s="8"/>
      <c r="EXA21" s="8"/>
      <c r="EXB21" s="8"/>
      <c r="EXC21" s="8"/>
      <c r="EXD21" s="8"/>
      <c r="EXE21" s="8"/>
      <c r="EXF21" s="8"/>
      <c r="EXG21" s="8"/>
      <c r="EXH21" s="8"/>
      <c r="EXI21" s="8"/>
      <c r="EXJ21" s="8"/>
      <c r="EXK21" s="8"/>
      <c r="EXL21" s="8"/>
      <c r="EXM21" s="8"/>
      <c r="EXN21" s="8"/>
      <c r="EXO21" s="8"/>
      <c r="EXP21" s="8"/>
      <c r="EXQ21" s="8"/>
      <c r="EXR21" s="8"/>
      <c r="EXS21" s="8"/>
      <c r="EXT21" s="8"/>
      <c r="EXU21" s="8"/>
      <c r="EXV21" s="8"/>
      <c r="EXW21" s="8"/>
      <c r="EXX21" s="8"/>
      <c r="EXY21" s="8"/>
      <c r="EXZ21" s="8"/>
      <c r="EYA21" s="8"/>
      <c r="EYB21" s="8"/>
      <c r="EYC21" s="8"/>
      <c r="EYD21" s="8"/>
      <c r="EYE21" s="8"/>
      <c r="EYF21" s="8"/>
      <c r="EYG21" s="8"/>
      <c r="EYH21" s="8"/>
      <c r="EYI21" s="8"/>
      <c r="EYJ21" s="8"/>
      <c r="EYK21" s="8"/>
      <c r="EYL21" s="8"/>
      <c r="EYM21" s="8"/>
      <c r="EYN21" s="8"/>
      <c r="EYO21" s="8"/>
      <c r="EYP21" s="8"/>
      <c r="EYQ21" s="8"/>
      <c r="EYR21" s="8"/>
      <c r="EYS21" s="8"/>
      <c r="EYT21" s="8"/>
      <c r="EYU21" s="8"/>
      <c r="EYV21" s="8"/>
      <c r="EYW21" s="8"/>
      <c r="EYX21" s="8"/>
      <c r="EYY21" s="8"/>
      <c r="EYZ21" s="8"/>
      <c r="EZA21" s="8"/>
      <c r="EZB21" s="8"/>
      <c r="EZC21" s="8"/>
      <c r="EZD21" s="8"/>
      <c r="EZE21" s="8"/>
      <c r="EZF21" s="8"/>
      <c r="EZG21" s="8"/>
      <c r="EZH21" s="8"/>
      <c r="EZI21" s="8"/>
      <c r="EZJ21" s="8"/>
      <c r="EZK21" s="8"/>
      <c r="EZL21" s="8"/>
      <c r="EZM21" s="8"/>
      <c r="EZN21" s="8"/>
      <c r="EZO21" s="8"/>
      <c r="EZP21" s="8"/>
      <c r="EZQ21" s="8"/>
      <c r="EZR21" s="8"/>
      <c r="EZS21" s="8"/>
      <c r="EZT21" s="8"/>
      <c r="EZU21" s="8"/>
      <c r="EZV21" s="8"/>
      <c r="EZW21" s="8"/>
      <c r="EZX21" s="8"/>
      <c r="EZY21" s="8"/>
      <c r="EZZ21" s="8"/>
      <c r="FAA21" s="8"/>
      <c r="FAB21" s="8"/>
      <c r="FAC21" s="8"/>
      <c r="FAD21" s="8"/>
      <c r="FAE21" s="8"/>
      <c r="FAF21" s="8"/>
      <c r="FAG21" s="8"/>
      <c r="FAH21" s="8"/>
      <c r="FAI21" s="8"/>
      <c r="FAJ21" s="8"/>
      <c r="FAK21" s="8"/>
      <c r="FAL21" s="8"/>
      <c r="FAM21" s="8"/>
      <c r="FAN21" s="8"/>
      <c r="FAO21" s="8"/>
      <c r="FAP21" s="8"/>
      <c r="FAQ21" s="8"/>
      <c r="FAR21" s="8"/>
      <c r="FAS21" s="8"/>
      <c r="FAT21" s="8"/>
      <c r="FAU21" s="8"/>
      <c r="FAV21" s="8"/>
      <c r="FAW21" s="8"/>
      <c r="FAX21" s="8"/>
      <c r="FAY21" s="8"/>
      <c r="FAZ21" s="8"/>
      <c r="FBA21" s="8"/>
      <c r="FBB21" s="8"/>
      <c r="FBC21" s="8"/>
      <c r="FBD21" s="8"/>
      <c r="FBE21" s="8"/>
      <c r="FBF21" s="8"/>
      <c r="FBG21" s="8"/>
      <c r="FBH21" s="8"/>
      <c r="FBI21" s="8"/>
      <c r="FBJ21" s="8"/>
      <c r="FBK21" s="8"/>
      <c r="FBL21" s="8"/>
      <c r="FBM21" s="8"/>
      <c r="FBN21" s="8"/>
      <c r="FBO21" s="8"/>
      <c r="FBP21" s="8"/>
      <c r="FBQ21" s="8"/>
      <c r="FBR21" s="8"/>
      <c r="FBS21" s="8"/>
      <c r="FBT21" s="8"/>
      <c r="FBU21" s="8"/>
      <c r="FBV21" s="8"/>
      <c r="FBW21" s="8"/>
      <c r="FBX21" s="8"/>
      <c r="FBY21" s="8"/>
      <c r="FBZ21" s="8"/>
      <c r="FCA21" s="8"/>
      <c r="FCB21" s="8"/>
      <c r="FCC21" s="8"/>
      <c r="FCD21" s="8"/>
      <c r="FCE21" s="8"/>
      <c r="FCF21" s="8"/>
      <c r="FCG21" s="8"/>
      <c r="FCH21" s="8"/>
      <c r="FCI21" s="8"/>
      <c r="FCJ21" s="8"/>
      <c r="FCK21" s="8"/>
      <c r="FCL21" s="8"/>
      <c r="FCM21" s="8"/>
      <c r="FCN21" s="8"/>
      <c r="FCO21" s="8"/>
      <c r="FCP21" s="8"/>
      <c r="FCQ21" s="8"/>
      <c r="FCR21" s="8"/>
      <c r="FCS21" s="8"/>
      <c r="FCT21" s="8"/>
      <c r="FCU21" s="8"/>
      <c r="FCV21" s="8"/>
      <c r="FCW21" s="8"/>
      <c r="FCX21" s="8"/>
      <c r="FCY21" s="8"/>
      <c r="FCZ21" s="8"/>
      <c r="FDA21" s="8"/>
      <c r="FDB21" s="8"/>
      <c r="FDC21" s="8"/>
      <c r="FDD21" s="8"/>
      <c r="FDE21" s="8"/>
      <c r="FDF21" s="8"/>
      <c r="FDG21" s="8"/>
      <c r="FDH21" s="8"/>
      <c r="FDI21" s="8"/>
      <c r="FDJ21" s="8"/>
      <c r="FDK21" s="8"/>
      <c r="FDL21" s="8"/>
      <c r="FDM21" s="8"/>
      <c r="FDN21" s="8"/>
      <c r="FDO21" s="8"/>
      <c r="FDP21" s="8"/>
      <c r="FDQ21" s="8"/>
      <c r="FDR21" s="8"/>
      <c r="FDS21" s="8"/>
      <c r="FDT21" s="8"/>
      <c r="FDU21" s="8"/>
      <c r="FDV21" s="8"/>
      <c r="FDW21" s="8"/>
      <c r="FDX21" s="8"/>
      <c r="FDY21" s="8"/>
      <c r="FDZ21" s="8"/>
      <c r="FEA21" s="8"/>
      <c r="FEB21" s="8"/>
      <c r="FEC21" s="8"/>
      <c r="FED21" s="8"/>
      <c r="FEE21" s="8"/>
      <c r="FEF21" s="8"/>
      <c r="FEG21" s="8"/>
      <c r="FEH21" s="8"/>
      <c r="FEI21" s="8"/>
      <c r="FEJ21" s="8"/>
      <c r="FEK21" s="8"/>
      <c r="FEL21" s="8"/>
      <c r="FEM21" s="8"/>
      <c r="FEN21" s="8"/>
      <c r="FEO21" s="8"/>
      <c r="FEP21" s="8"/>
      <c r="FEQ21" s="8"/>
      <c r="FER21" s="8"/>
      <c r="FES21" s="8"/>
      <c r="FET21" s="8"/>
      <c r="FEU21" s="8"/>
      <c r="FEV21" s="8"/>
      <c r="FEW21" s="8"/>
      <c r="FEX21" s="8"/>
      <c r="FEY21" s="8"/>
      <c r="FEZ21" s="8"/>
      <c r="FFA21" s="8"/>
      <c r="FFB21" s="8"/>
      <c r="FFC21" s="8"/>
      <c r="FFD21" s="8"/>
      <c r="FFE21" s="8"/>
      <c r="FFF21" s="8"/>
      <c r="FFG21" s="8"/>
      <c r="FFH21" s="8"/>
      <c r="FFI21" s="8"/>
      <c r="FFJ21" s="8"/>
      <c r="FFK21" s="8"/>
      <c r="FFL21" s="8"/>
      <c r="FFM21" s="8"/>
      <c r="FFN21" s="8"/>
      <c r="FFO21" s="8"/>
      <c r="FFP21" s="8"/>
      <c r="FFQ21" s="8"/>
      <c r="FFR21" s="8"/>
      <c r="FFS21" s="8"/>
      <c r="FFT21" s="8"/>
      <c r="FFU21" s="8"/>
      <c r="FFV21" s="8"/>
      <c r="FFW21" s="8"/>
      <c r="FFX21" s="8"/>
      <c r="FFY21" s="8"/>
      <c r="FFZ21" s="8"/>
      <c r="FGA21" s="8"/>
      <c r="FGB21" s="8"/>
      <c r="FGC21" s="8"/>
      <c r="FGD21" s="8"/>
      <c r="FGE21" s="8"/>
      <c r="FGF21" s="8"/>
      <c r="FGG21" s="8"/>
      <c r="FGH21" s="8"/>
      <c r="FGI21" s="8"/>
      <c r="FGJ21" s="8"/>
      <c r="FGK21" s="8"/>
      <c r="FGL21" s="8"/>
      <c r="FGM21" s="8"/>
      <c r="FGN21" s="8"/>
      <c r="FGO21" s="8"/>
      <c r="FGP21" s="8"/>
      <c r="FGQ21" s="8"/>
      <c r="FGR21" s="8"/>
      <c r="FGS21" s="8"/>
      <c r="FGT21" s="8"/>
      <c r="FGU21" s="8"/>
      <c r="FGV21" s="8"/>
      <c r="FGW21" s="8"/>
      <c r="FGX21" s="8"/>
      <c r="FGY21" s="8"/>
      <c r="FGZ21" s="8"/>
      <c r="FHA21" s="8"/>
      <c r="FHB21" s="8"/>
      <c r="FHC21" s="8"/>
      <c r="FHD21" s="8"/>
      <c r="FHE21" s="8"/>
      <c r="FHF21" s="8"/>
      <c r="FHG21" s="8"/>
      <c r="FHH21" s="8"/>
      <c r="FHI21" s="8"/>
      <c r="FHJ21" s="8"/>
      <c r="FHK21" s="8"/>
      <c r="FHL21" s="8"/>
      <c r="FHM21" s="8"/>
      <c r="FHN21" s="8"/>
      <c r="FHO21" s="8"/>
      <c r="FHP21" s="8"/>
      <c r="FHQ21" s="8"/>
      <c r="FHR21" s="8"/>
      <c r="FHS21" s="8"/>
      <c r="FHT21" s="8"/>
      <c r="FHU21" s="8"/>
      <c r="FHV21" s="8"/>
      <c r="FHW21" s="8"/>
      <c r="FHX21" s="8"/>
      <c r="FHY21" s="8"/>
      <c r="FHZ21" s="8"/>
      <c r="FIA21" s="8"/>
      <c r="FIB21" s="8"/>
      <c r="FIC21" s="8"/>
      <c r="FID21" s="8"/>
      <c r="FIE21" s="8"/>
      <c r="FIF21" s="8"/>
      <c r="FIG21" s="8"/>
      <c r="FIH21" s="8"/>
      <c r="FII21" s="8"/>
      <c r="FIJ21" s="8"/>
      <c r="FIK21" s="8"/>
      <c r="FIL21" s="8"/>
      <c r="FIM21" s="8"/>
      <c r="FIN21" s="8"/>
      <c r="FIO21" s="8"/>
      <c r="FIP21" s="8"/>
      <c r="FIQ21" s="8"/>
      <c r="FIR21" s="8"/>
      <c r="FIS21" s="8"/>
      <c r="FIT21" s="8"/>
      <c r="FIU21" s="8"/>
      <c r="FIV21" s="8"/>
      <c r="FIW21" s="8"/>
      <c r="FIX21" s="8"/>
      <c r="FIY21" s="8"/>
      <c r="FIZ21" s="8"/>
      <c r="FJA21" s="8"/>
      <c r="FJB21" s="8"/>
      <c r="FJC21" s="8"/>
      <c r="FJD21" s="8"/>
      <c r="FJE21" s="8"/>
      <c r="FJF21" s="8"/>
      <c r="FJG21" s="8"/>
      <c r="FJH21" s="8"/>
      <c r="FJI21" s="8"/>
      <c r="FJJ21" s="8"/>
      <c r="FJK21" s="8"/>
      <c r="FJL21" s="8"/>
      <c r="FJM21" s="8"/>
      <c r="FJN21" s="8"/>
      <c r="FJO21" s="8"/>
      <c r="FJP21" s="8"/>
      <c r="FJQ21" s="8"/>
      <c r="FJR21" s="8"/>
      <c r="FJS21" s="8"/>
      <c r="FJT21" s="8"/>
      <c r="FJU21" s="8"/>
      <c r="FJV21" s="8"/>
      <c r="FJW21" s="8"/>
      <c r="FJX21" s="8"/>
      <c r="FJY21" s="8"/>
      <c r="FJZ21" s="8"/>
      <c r="FKA21" s="8"/>
      <c r="FKB21" s="8"/>
      <c r="FKC21" s="8"/>
      <c r="FKD21" s="8"/>
      <c r="FKE21" s="8"/>
      <c r="FKF21" s="8"/>
      <c r="FKG21" s="8"/>
      <c r="FKH21" s="8"/>
      <c r="FKI21" s="8"/>
      <c r="FKJ21" s="8"/>
      <c r="FKK21" s="8"/>
      <c r="FKL21" s="8"/>
      <c r="FKM21" s="8"/>
      <c r="FKN21" s="8"/>
      <c r="FKO21" s="8"/>
      <c r="FKP21" s="8"/>
      <c r="FKQ21" s="8"/>
      <c r="FKR21" s="8"/>
      <c r="FKS21" s="8"/>
      <c r="FKT21" s="8"/>
      <c r="FKU21" s="8"/>
      <c r="FKV21" s="8"/>
      <c r="FKW21" s="8"/>
      <c r="FKX21" s="8"/>
      <c r="FKY21" s="8"/>
      <c r="FKZ21" s="8"/>
      <c r="FLA21" s="8"/>
      <c r="FLB21" s="8"/>
      <c r="FLC21" s="8"/>
      <c r="FLD21" s="8"/>
      <c r="FLE21" s="8"/>
      <c r="FLF21" s="8"/>
      <c r="FLG21" s="8"/>
      <c r="FLH21" s="8"/>
      <c r="FLI21" s="8"/>
      <c r="FLJ21" s="8"/>
      <c r="FLK21" s="8"/>
      <c r="FLL21" s="8"/>
      <c r="FLM21" s="8"/>
      <c r="FLN21" s="8"/>
      <c r="FLO21" s="8"/>
      <c r="FLP21" s="8"/>
      <c r="FLQ21" s="8"/>
      <c r="FLR21" s="8"/>
      <c r="FLS21" s="8"/>
      <c r="FLT21" s="8"/>
      <c r="FLU21" s="8"/>
      <c r="FLV21" s="8"/>
      <c r="FLW21" s="8"/>
      <c r="FLX21" s="8"/>
      <c r="FLY21" s="8"/>
      <c r="FLZ21" s="8"/>
      <c r="FMA21" s="8"/>
      <c r="FMB21" s="8"/>
      <c r="FMC21" s="8"/>
      <c r="FMD21" s="8"/>
      <c r="FME21" s="8"/>
      <c r="FMF21" s="8"/>
      <c r="FMG21" s="8"/>
      <c r="FMH21" s="8"/>
      <c r="FMI21" s="8"/>
      <c r="FMJ21" s="8"/>
      <c r="FMK21" s="8"/>
      <c r="FML21" s="8"/>
      <c r="FMM21" s="8"/>
      <c r="FMN21" s="8"/>
      <c r="FMO21" s="8"/>
      <c r="FMP21" s="8"/>
      <c r="FMQ21" s="8"/>
      <c r="FMR21" s="8"/>
      <c r="FMS21" s="8"/>
      <c r="FMT21" s="8"/>
      <c r="FMU21" s="8"/>
      <c r="FMV21" s="8"/>
      <c r="FMW21" s="8"/>
      <c r="FMX21" s="8"/>
      <c r="FMY21" s="8"/>
      <c r="FMZ21" s="8"/>
      <c r="FNA21" s="8"/>
      <c r="FNB21" s="8"/>
      <c r="FNC21" s="8"/>
      <c r="FND21" s="8"/>
      <c r="FNE21" s="8"/>
      <c r="FNF21" s="8"/>
      <c r="FNG21" s="8"/>
      <c r="FNH21" s="8"/>
      <c r="FNI21" s="8"/>
      <c r="FNJ21" s="8"/>
      <c r="FNK21" s="8"/>
      <c r="FNL21" s="8"/>
      <c r="FNM21" s="8"/>
      <c r="FNN21" s="8"/>
      <c r="FNO21" s="8"/>
      <c r="FNP21" s="8"/>
      <c r="FNQ21" s="8"/>
      <c r="FNR21" s="8"/>
      <c r="FNS21" s="8"/>
      <c r="FNT21" s="8"/>
      <c r="FNU21" s="8"/>
      <c r="FNV21" s="8"/>
      <c r="FNW21" s="8"/>
      <c r="FNX21" s="8"/>
      <c r="FNY21" s="8"/>
      <c r="FNZ21" s="8"/>
      <c r="FOA21" s="8"/>
      <c r="FOB21" s="8"/>
      <c r="FOC21" s="8"/>
      <c r="FOD21" s="8"/>
      <c r="FOE21" s="8"/>
      <c r="FOF21" s="8"/>
      <c r="FOG21" s="8"/>
      <c r="FOH21" s="8"/>
      <c r="FOI21" s="8"/>
      <c r="FOJ21" s="8"/>
      <c r="FOK21" s="8"/>
      <c r="FOL21" s="8"/>
      <c r="FOM21" s="8"/>
      <c r="FON21" s="8"/>
      <c r="FOO21" s="8"/>
      <c r="FOP21" s="8"/>
      <c r="FOQ21" s="8"/>
      <c r="FOR21" s="8"/>
      <c r="FOS21" s="8"/>
      <c r="FOT21" s="8"/>
      <c r="FOU21" s="8"/>
      <c r="FOV21" s="8"/>
      <c r="FOW21" s="8"/>
      <c r="FOX21" s="8"/>
      <c r="FOY21" s="8"/>
      <c r="FOZ21" s="8"/>
      <c r="FPA21" s="8"/>
      <c r="FPB21" s="8"/>
      <c r="FPC21" s="8"/>
      <c r="FPD21" s="8"/>
      <c r="FPE21" s="8"/>
      <c r="FPF21" s="8"/>
      <c r="FPG21" s="8"/>
      <c r="FPH21" s="8"/>
      <c r="FPI21" s="8"/>
      <c r="FPJ21" s="8"/>
      <c r="FPK21" s="8"/>
      <c r="FPL21" s="8"/>
      <c r="FPM21" s="8"/>
      <c r="FPN21" s="8"/>
      <c r="FPO21" s="8"/>
      <c r="FPP21" s="8"/>
      <c r="FPQ21" s="8"/>
      <c r="FPR21" s="8"/>
      <c r="FPS21" s="8"/>
      <c r="FPT21" s="8"/>
      <c r="FPU21" s="8"/>
      <c r="FPV21" s="8"/>
      <c r="FPW21" s="8"/>
      <c r="FPX21" s="8"/>
      <c r="FPY21" s="8"/>
      <c r="FPZ21" s="8"/>
      <c r="FQA21" s="8"/>
      <c r="FQB21" s="8"/>
      <c r="FQC21" s="8"/>
      <c r="FQD21" s="8"/>
      <c r="FQE21" s="8"/>
      <c r="FQF21" s="8"/>
      <c r="FQG21" s="8"/>
      <c r="FQH21" s="8"/>
      <c r="FQI21" s="8"/>
      <c r="FQJ21" s="8"/>
      <c r="FQK21" s="8"/>
      <c r="FQL21" s="8"/>
      <c r="FQM21" s="8"/>
      <c r="FQN21" s="8"/>
      <c r="FQO21" s="8"/>
      <c r="FQP21" s="8"/>
      <c r="FQQ21" s="8"/>
      <c r="FQR21" s="8"/>
      <c r="FQS21" s="8"/>
      <c r="FQT21" s="8"/>
      <c r="FQU21" s="8"/>
      <c r="FQV21" s="8"/>
      <c r="FQW21" s="8"/>
      <c r="FQX21" s="8"/>
      <c r="FQY21" s="8"/>
      <c r="FQZ21" s="8"/>
      <c r="FRA21" s="8"/>
      <c r="FRB21" s="8"/>
      <c r="FRC21" s="8"/>
      <c r="FRD21" s="8"/>
      <c r="FRE21" s="8"/>
      <c r="FRF21" s="8"/>
      <c r="FRG21" s="8"/>
      <c r="FRH21" s="8"/>
      <c r="FRI21" s="8"/>
      <c r="FRJ21" s="8"/>
      <c r="FRK21" s="8"/>
      <c r="FRL21" s="8"/>
      <c r="FRM21" s="8"/>
      <c r="FRN21" s="8"/>
      <c r="FRO21" s="8"/>
      <c r="FRP21" s="8"/>
      <c r="FRQ21" s="8"/>
      <c r="FRR21" s="8"/>
      <c r="FRS21" s="8"/>
      <c r="FRT21" s="8"/>
      <c r="FRU21" s="8"/>
      <c r="FRV21" s="8"/>
      <c r="FRW21" s="8"/>
      <c r="FRX21" s="8"/>
      <c r="FRY21" s="8"/>
      <c r="FRZ21" s="8"/>
      <c r="FSA21" s="8"/>
      <c r="FSB21" s="8"/>
      <c r="FSC21" s="8"/>
      <c r="FSD21" s="8"/>
      <c r="FSE21" s="8"/>
      <c r="FSF21" s="8"/>
      <c r="FSG21" s="8"/>
      <c r="FSH21" s="8"/>
      <c r="FSI21" s="8"/>
      <c r="FSJ21" s="8"/>
      <c r="FSK21" s="8"/>
      <c r="FSL21" s="8"/>
      <c r="FSM21" s="8"/>
      <c r="FSN21" s="8"/>
      <c r="FSO21" s="8"/>
      <c r="FSP21" s="8"/>
      <c r="FSQ21" s="8"/>
      <c r="FSR21" s="8"/>
      <c r="FSS21" s="8"/>
      <c r="FST21" s="8"/>
      <c r="FSU21" s="8"/>
      <c r="FSV21" s="8"/>
      <c r="FSW21" s="8"/>
      <c r="FSX21" s="8"/>
      <c r="FSY21" s="8"/>
      <c r="FSZ21" s="8"/>
      <c r="FTA21" s="8"/>
      <c r="FTB21" s="8"/>
      <c r="FTC21" s="8"/>
      <c r="FTD21" s="8"/>
      <c r="FTE21" s="8"/>
      <c r="FTF21" s="8"/>
      <c r="FTG21" s="8"/>
      <c r="FTH21" s="8"/>
      <c r="FTI21" s="8"/>
      <c r="FTJ21" s="8"/>
      <c r="FTK21" s="8"/>
      <c r="FTL21" s="8"/>
      <c r="FTM21" s="8"/>
      <c r="FTN21" s="8"/>
      <c r="FTO21" s="8"/>
      <c r="FTP21" s="8"/>
      <c r="FTQ21" s="8"/>
      <c r="FTR21" s="8"/>
      <c r="FTS21" s="8"/>
      <c r="FTT21" s="8"/>
      <c r="FTU21" s="8"/>
      <c r="FTV21" s="8"/>
      <c r="FTW21" s="8"/>
      <c r="FTX21" s="8"/>
      <c r="FTY21" s="8"/>
      <c r="FTZ21" s="8"/>
      <c r="FUA21" s="8"/>
      <c r="FUB21" s="8"/>
      <c r="FUC21" s="8"/>
      <c r="FUD21" s="8"/>
      <c r="FUE21" s="8"/>
      <c r="FUF21" s="8"/>
      <c r="FUG21" s="8"/>
      <c r="FUH21" s="8"/>
      <c r="FUI21" s="8"/>
      <c r="FUJ21" s="8"/>
      <c r="FUK21" s="8"/>
      <c r="FUL21" s="8"/>
      <c r="FUM21" s="8"/>
      <c r="FUN21" s="8"/>
      <c r="FUO21" s="8"/>
      <c r="FUP21" s="8"/>
      <c r="FUQ21" s="8"/>
      <c r="FUR21" s="8"/>
      <c r="FUS21" s="8"/>
      <c r="FUT21" s="8"/>
      <c r="FUU21" s="8"/>
      <c r="FUV21" s="8"/>
      <c r="FUW21" s="8"/>
      <c r="FUX21" s="8"/>
      <c r="FUY21" s="8"/>
      <c r="FUZ21" s="8"/>
      <c r="FVA21" s="8"/>
      <c r="FVB21" s="8"/>
      <c r="FVC21" s="8"/>
      <c r="FVD21" s="8"/>
      <c r="FVE21" s="8"/>
      <c r="FVF21" s="8"/>
      <c r="FVG21" s="8"/>
      <c r="FVH21" s="8"/>
      <c r="FVI21" s="8"/>
      <c r="FVJ21" s="8"/>
      <c r="FVK21" s="8"/>
      <c r="FVL21" s="8"/>
      <c r="FVM21" s="8"/>
      <c r="FVN21" s="8"/>
      <c r="FVO21" s="8"/>
      <c r="FVP21" s="8"/>
      <c r="FVQ21" s="8"/>
      <c r="FVR21" s="8"/>
      <c r="FVS21" s="8"/>
      <c r="FVT21" s="8"/>
      <c r="FVU21" s="8"/>
      <c r="FVV21" s="8"/>
      <c r="FVW21" s="8"/>
      <c r="FVX21" s="8"/>
      <c r="FVY21" s="8"/>
      <c r="FVZ21" s="8"/>
      <c r="FWA21" s="8"/>
      <c r="FWB21" s="8"/>
      <c r="FWC21" s="8"/>
      <c r="FWD21" s="8"/>
      <c r="FWE21" s="8"/>
      <c r="FWF21" s="8"/>
      <c r="FWG21" s="8"/>
      <c r="FWH21" s="8"/>
      <c r="FWI21" s="8"/>
      <c r="FWJ21" s="8"/>
      <c r="FWK21" s="8"/>
      <c r="FWL21" s="8"/>
      <c r="FWM21" s="8"/>
      <c r="FWN21" s="8"/>
      <c r="FWO21" s="8"/>
      <c r="FWP21" s="8"/>
      <c r="FWQ21" s="8"/>
      <c r="FWR21" s="8"/>
      <c r="FWS21" s="8"/>
      <c r="FWT21" s="8"/>
      <c r="FWU21" s="8"/>
      <c r="FWV21" s="8"/>
      <c r="FWW21" s="8"/>
      <c r="FWX21" s="8"/>
      <c r="FWY21" s="8"/>
      <c r="FWZ21" s="8"/>
      <c r="FXA21" s="8"/>
      <c r="FXB21" s="8"/>
      <c r="FXC21" s="8"/>
      <c r="FXD21" s="8"/>
      <c r="FXE21" s="8"/>
      <c r="FXF21" s="8"/>
      <c r="FXG21" s="8"/>
      <c r="FXH21" s="8"/>
      <c r="FXI21" s="8"/>
      <c r="FXJ21" s="8"/>
      <c r="FXK21" s="8"/>
      <c r="FXL21" s="8"/>
      <c r="FXM21" s="8"/>
      <c r="FXN21" s="8"/>
      <c r="FXO21" s="8"/>
      <c r="FXP21" s="8"/>
      <c r="FXQ21" s="8"/>
      <c r="FXR21" s="8"/>
      <c r="FXS21" s="8"/>
      <c r="FXT21" s="8"/>
      <c r="FXU21" s="8"/>
      <c r="FXV21" s="8"/>
      <c r="FXW21" s="8"/>
      <c r="FXX21" s="8"/>
      <c r="FXY21" s="8"/>
      <c r="FXZ21" s="8"/>
      <c r="FYA21" s="8"/>
      <c r="FYB21" s="8"/>
      <c r="FYC21" s="8"/>
      <c r="FYD21" s="8"/>
      <c r="FYE21" s="8"/>
      <c r="FYF21" s="8"/>
      <c r="FYG21" s="8"/>
      <c r="FYH21" s="8"/>
      <c r="FYI21" s="8"/>
      <c r="FYJ21" s="8"/>
      <c r="FYK21" s="8"/>
      <c r="FYL21" s="8"/>
      <c r="FYM21" s="8"/>
      <c r="FYN21" s="8"/>
      <c r="FYO21" s="8"/>
      <c r="FYP21" s="8"/>
      <c r="FYQ21" s="8"/>
      <c r="FYR21" s="8"/>
      <c r="FYS21" s="8"/>
      <c r="FYT21" s="8"/>
      <c r="FYU21" s="8"/>
      <c r="FYV21" s="8"/>
      <c r="FYW21" s="8"/>
      <c r="FYX21" s="8"/>
      <c r="FYY21" s="8"/>
      <c r="FYZ21" s="8"/>
      <c r="FZA21" s="8"/>
      <c r="FZB21" s="8"/>
      <c r="FZC21" s="8"/>
      <c r="FZD21" s="8"/>
      <c r="FZE21" s="8"/>
      <c r="FZF21" s="8"/>
      <c r="FZG21" s="8"/>
      <c r="FZH21" s="8"/>
      <c r="FZI21" s="8"/>
      <c r="FZJ21" s="8"/>
      <c r="FZK21" s="8"/>
      <c r="FZL21" s="8"/>
      <c r="FZM21" s="8"/>
      <c r="FZN21" s="8"/>
      <c r="FZO21" s="8"/>
      <c r="FZP21" s="8"/>
      <c r="FZQ21" s="8"/>
      <c r="FZR21" s="8"/>
      <c r="FZS21" s="8"/>
      <c r="FZT21" s="8"/>
      <c r="FZU21" s="8"/>
      <c r="FZV21" s="8"/>
      <c r="FZW21" s="8"/>
      <c r="FZX21" s="8"/>
      <c r="FZY21" s="8"/>
      <c r="FZZ21" s="8"/>
      <c r="GAA21" s="8"/>
      <c r="GAB21" s="8"/>
      <c r="GAC21" s="8"/>
      <c r="GAD21" s="8"/>
      <c r="GAE21" s="8"/>
      <c r="GAF21" s="8"/>
      <c r="GAG21" s="8"/>
      <c r="GAH21" s="8"/>
      <c r="GAI21" s="8"/>
      <c r="GAJ21" s="8"/>
      <c r="GAK21" s="8"/>
      <c r="GAL21" s="8"/>
      <c r="GAM21" s="8"/>
      <c r="GAN21" s="8"/>
      <c r="GAO21" s="8"/>
      <c r="GAP21" s="8"/>
      <c r="GAQ21" s="8"/>
      <c r="GAR21" s="8"/>
      <c r="GAS21" s="8"/>
      <c r="GAT21" s="8"/>
      <c r="GAU21" s="8"/>
      <c r="GAV21" s="8"/>
      <c r="GAW21" s="8"/>
      <c r="GAX21" s="8"/>
      <c r="GAY21" s="8"/>
      <c r="GAZ21" s="8"/>
      <c r="GBA21" s="8"/>
      <c r="GBB21" s="8"/>
      <c r="GBC21" s="8"/>
      <c r="GBD21" s="8"/>
      <c r="GBE21" s="8"/>
      <c r="GBF21" s="8"/>
      <c r="GBG21" s="8"/>
      <c r="GBH21" s="8"/>
      <c r="GBI21" s="8"/>
      <c r="GBJ21" s="8"/>
      <c r="GBK21" s="8"/>
      <c r="GBL21" s="8"/>
      <c r="GBM21" s="8"/>
      <c r="GBN21" s="8"/>
      <c r="GBO21" s="8"/>
      <c r="GBP21" s="8"/>
      <c r="GBQ21" s="8"/>
      <c r="GBR21" s="8"/>
      <c r="GBS21" s="8"/>
      <c r="GBT21" s="8"/>
      <c r="GBU21" s="8"/>
      <c r="GBV21" s="8"/>
      <c r="GBW21" s="8"/>
      <c r="GBX21" s="8"/>
      <c r="GBY21" s="8"/>
      <c r="GBZ21" s="8"/>
      <c r="GCA21" s="8"/>
      <c r="GCB21" s="8"/>
      <c r="GCC21" s="8"/>
      <c r="GCD21" s="8"/>
      <c r="GCE21" s="8"/>
      <c r="GCF21" s="8"/>
      <c r="GCG21" s="8"/>
      <c r="GCH21" s="8"/>
      <c r="GCI21" s="8"/>
      <c r="GCJ21" s="8"/>
      <c r="GCK21" s="8"/>
      <c r="GCL21" s="8"/>
      <c r="GCM21" s="8"/>
      <c r="GCN21" s="8"/>
      <c r="GCO21" s="8"/>
      <c r="GCP21" s="8"/>
      <c r="GCQ21" s="8"/>
      <c r="GCR21" s="8"/>
      <c r="GCS21" s="8"/>
      <c r="GCT21" s="8"/>
      <c r="GCU21" s="8"/>
      <c r="GCV21" s="8"/>
      <c r="GCW21" s="8"/>
      <c r="GCX21" s="8"/>
      <c r="GCY21" s="8"/>
      <c r="GCZ21" s="8"/>
      <c r="GDA21" s="8"/>
      <c r="GDB21" s="8"/>
      <c r="GDC21" s="8"/>
      <c r="GDD21" s="8"/>
      <c r="GDE21" s="8"/>
      <c r="GDF21" s="8"/>
      <c r="GDG21" s="8"/>
      <c r="GDH21" s="8"/>
      <c r="GDI21" s="8"/>
      <c r="GDJ21" s="8"/>
      <c r="GDK21" s="8"/>
      <c r="GDL21" s="8"/>
      <c r="GDM21" s="8"/>
      <c r="GDN21" s="8"/>
      <c r="GDO21" s="8"/>
      <c r="GDP21" s="8"/>
      <c r="GDQ21" s="8"/>
      <c r="GDR21" s="8"/>
      <c r="GDS21" s="8"/>
      <c r="GDT21" s="8"/>
      <c r="GDU21" s="8"/>
      <c r="GDV21" s="8"/>
      <c r="GDW21" s="8"/>
      <c r="GDX21" s="8"/>
      <c r="GDY21" s="8"/>
      <c r="GDZ21" s="8"/>
      <c r="GEA21" s="8"/>
      <c r="GEB21" s="8"/>
      <c r="GEC21" s="8"/>
      <c r="GED21" s="8"/>
      <c r="GEE21" s="8"/>
      <c r="GEF21" s="8"/>
      <c r="GEG21" s="8"/>
      <c r="GEH21" s="8"/>
      <c r="GEI21" s="8"/>
      <c r="GEJ21" s="8"/>
      <c r="GEK21" s="8"/>
      <c r="GEL21" s="8"/>
      <c r="GEM21" s="8"/>
      <c r="GEN21" s="8"/>
      <c r="GEO21" s="8"/>
      <c r="GEP21" s="8"/>
      <c r="GEQ21" s="8"/>
      <c r="GER21" s="8"/>
      <c r="GES21" s="8"/>
      <c r="GET21" s="8"/>
      <c r="GEU21" s="8"/>
      <c r="GEV21" s="8"/>
      <c r="GEW21" s="8"/>
      <c r="GEX21" s="8"/>
      <c r="GEY21" s="8"/>
      <c r="GEZ21" s="8"/>
      <c r="GFA21" s="8"/>
      <c r="GFB21" s="8"/>
      <c r="GFC21" s="8"/>
      <c r="GFD21" s="8"/>
      <c r="GFE21" s="8"/>
      <c r="GFF21" s="8"/>
      <c r="GFG21" s="8"/>
      <c r="GFH21" s="8"/>
      <c r="GFI21" s="8"/>
      <c r="GFJ21" s="8"/>
      <c r="GFK21" s="8"/>
      <c r="GFL21" s="8"/>
      <c r="GFM21" s="8"/>
      <c r="GFN21" s="8"/>
      <c r="GFO21" s="8"/>
      <c r="GFP21" s="8"/>
      <c r="GFQ21" s="8"/>
      <c r="GFR21" s="8"/>
      <c r="GFS21" s="8"/>
      <c r="GFT21" s="8"/>
      <c r="GFU21" s="8"/>
      <c r="GFV21" s="8"/>
      <c r="GFW21" s="8"/>
      <c r="GFX21" s="8"/>
      <c r="GFY21" s="8"/>
      <c r="GFZ21" s="8"/>
      <c r="GGA21" s="8"/>
      <c r="GGB21" s="8"/>
      <c r="GGC21" s="8"/>
      <c r="GGD21" s="8"/>
      <c r="GGE21" s="8"/>
      <c r="GGF21" s="8"/>
      <c r="GGG21" s="8"/>
      <c r="GGH21" s="8"/>
      <c r="GGI21" s="8"/>
      <c r="GGJ21" s="8"/>
      <c r="GGK21" s="8"/>
      <c r="GGL21" s="8"/>
      <c r="GGM21" s="8"/>
      <c r="GGN21" s="8"/>
      <c r="GGO21" s="8"/>
      <c r="GGP21" s="8"/>
      <c r="GGQ21" s="8"/>
      <c r="GGR21" s="8"/>
      <c r="GGS21" s="8"/>
      <c r="GGT21" s="8"/>
      <c r="GGU21" s="8"/>
      <c r="GGV21" s="8"/>
      <c r="GGW21" s="8"/>
      <c r="GGX21" s="8"/>
      <c r="GGY21" s="8"/>
      <c r="GGZ21" s="8"/>
      <c r="GHA21" s="8"/>
      <c r="GHB21" s="8"/>
      <c r="GHC21" s="8"/>
      <c r="GHD21" s="8"/>
      <c r="GHE21" s="8"/>
      <c r="GHF21" s="8"/>
      <c r="GHG21" s="8"/>
      <c r="GHH21" s="8"/>
      <c r="GHI21" s="8"/>
      <c r="GHJ21" s="8"/>
      <c r="GHK21" s="8"/>
      <c r="GHL21" s="8"/>
      <c r="GHM21" s="8"/>
      <c r="GHN21" s="8"/>
      <c r="GHO21" s="8"/>
      <c r="GHP21" s="8"/>
      <c r="GHQ21" s="8"/>
      <c r="GHR21" s="8"/>
      <c r="GHS21" s="8"/>
      <c r="GHT21" s="8"/>
      <c r="GHU21" s="8"/>
      <c r="GHV21" s="8"/>
      <c r="GHW21" s="8"/>
      <c r="GHX21" s="8"/>
      <c r="GHY21" s="8"/>
      <c r="GHZ21" s="8"/>
      <c r="GIA21" s="8"/>
      <c r="GIB21" s="8"/>
      <c r="GIC21" s="8"/>
      <c r="GID21" s="8"/>
      <c r="GIE21" s="8"/>
      <c r="GIF21" s="8"/>
      <c r="GIG21" s="8"/>
      <c r="GIH21" s="8"/>
      <c r="GII21" s="8"/>
      <c r="GIJ21" s="8"/>
      <c r="GIK21" s="8"/>
      <c r="GIL21" s="8"/>
      <c r="GIM21" s="8"/>
      <c r="GIN21" s="8"/>
      <c r="GIO21" s="8"/>
      <c r="GIP21" s="8"/>
      <c r="GIQ21" s="8"/>
      <c r="GIR21" s="8"/>
      <c r="GIS21" s="8"/>
      <c r="GIT21" s="8"/>
      <c r="GIU21" s="8"/>
      <c r="GIV21" s="8"/>
      <c r="GIW21" s="8"/>
      <c r="GIX21" s="8"/>
      <c r="GIY21" s="8"/>
      <c r="GIZ21" s="8"/>
      <c r="GJA21" s="8"/>
      <c r="GJB21" s="8"/>
      <c r="GJC21" s="8"/>
      <c r="GJD21" s="8"/>
      <c r="GJE21" s="8"/>
      <c r="GJF21" s="8"/>
      <c r="GJG21" s="8"/>
      <c r="GJH21" s="8"/>
      <c r="GJI21" s="8"/>
      <c r="GJJ21" s="8"/>
      <c r="GJK21" s="8"/>
      <c r="GJL21" s="8"/>
      <c r="GJM21" s="8"/>
      <c r="GJN21" s="8"/>
      <c r="GJO21" s="8"/>
      <c r="GJP21" s="8"/>
      <c r="GJQ21" s="8"/>
      <c r="GJR21" s="8"/>
      <c r="GJS21" s="8"/>
      <c r="GJT21" s="8"/>
      <c r="GJU21" s="8"/>
      <c r="GJV21" s="8"/>
      <c r="GJW21" s="8"/>
      <c r="GJX21" s="8"/>
      <c r="GJY21" s="8"/>
      <c r="GJZ21" s="8"/>
      <c r="GKA21" s="8"/>
      <c r="GKB21" s="8"/>
      <c r="GKC21" s="8"/>
      <c r="GKD21" s="8"/>
      <c r="GKE21" s="8"/>
      <c r="GKF21" s="8"/>
      <c r="GKG21" s="8"/>
      <c r="GKH21" s="8"/>
      <c r="GKI21" s="8"/>
      <c r="GKJ21" s="8"/>
      <c r="GKK21" s="8"/>
      <c r="GKL21" s="8"/>
      <c r="GKM21" s="8"/>
      <c r="GKN21" s="8"/>
      <c r="GKO21" s="8"/>
      <c r="GKP21" s="8"/>
      <c r="GKQ21" s="8"/>
      <c r="GKR21" s="8"/>
      <c r="GKS21" s="8"/>
      <c r="GKT21" s="8"/>
      <c r="GKU21" s="8"/>
      <c r="GKV21" s="8"/>
      <c r="GKW21" s="8"/>
      <c r="GKX21" s="8"/>
      <c r="GKY21" s="8"/>
      <c r="GKZ21" s="8"/>
      <c r="GLA21" s="8"/>
      <c r="GLB21" s="8"/>
      <c r="GLC21" s="8"/>
      <c r="GLD21" s="8"/>
      <c r="GLE21" s="8"/>
      <c r="GLF21" s="8"/>
      <c r="GLG21" s="8"/>
      <c r="GLH21" s="8"/>
      <c r="GLI21" s="8"/>
      <c r="GLJ21" s="8"/>
      <c r="GLK21" s="8"/>
      <c r="GLL21" s="8"/>
      <c r="GLM21" s="8"/>
      <c r="GLN21" s="8"/>
      <c r="GLO21" s="8"/>
      <c r="GLP21" s="8"/>
      <c r="GLQ21" s="8"/>
      <c r="GLR21" s="8"/>
      <c r="GLS21" s="8"/>
      <c r="GLT21" s="8"/>
      <c r="GLU21" s="8"/>
      <c r="GLV21" s="8"/>
      <c r="GLW21" s="8"/>
      <c r="GLX21" s="8"/>
      <c r="GLY21" s="8"/>
      <c r="GLZ21" s="8"/>
      <c r="GMA21" s="8"/>
      <c r="GMB21" s="8"/>
      <c r="GMC21" s="8"/>
      <c r="GMD21" s="8"/>
      <c r="GME21" s="8"/>
      <c r="GMF21" s="8"/>
      <c r="GMG21" s="8"/>
      <c r="GMH21" s="8"/>
      <c r="GMI21" s="8"/>
      <c r="GMJ21" s="8"/>
      <c r="GMK21" s="8"/>
      <c r="GML21" s="8"/>
      <c r="GMM21" s="8"/>
      <c r="GMN21" s="8"/>
      <c r="GMO21" s="8"/>
      <c r="GMP21" s="8"/>
      <c r="GMQ21" s="8"/>
      <c r="GMR21" s="8"/>
      <c r="GMS21" s="8"/>
      <c r="GMT21" s="8"/>
      <c r="GMU21" s="8"/>
      <c r="GMV21" s="8"/>
      <c r="GMW21" s="8"/>
      <c r="GMX21" s="8"/>
      <c r="GMY21" s="8"/>
      <c r="GMZ21" s="8"/>
      <c r="GNA21" s="8"/>
      <c r="GNB21" s="8"/>
      <c r="GNC21" s="8"/>
      <c r="GND21" s="8"/>
      <c r="GNE21" s="8"/>
      <c r="GNF21" s="8"/>
      <c r="GNG21" s="8"/>
      <c r="GNH21" s="8"/>
      <c r="GNI21" s="8"/>
      <c r="GNJ21" s="8"/>
      <c r="GNK21" s="8"/>
      <c r="GNL21" s="8"/>
      <c r="GNM21" s="8"/>
      <c r="GNN21" s="8"/>
      <c r="GNO21" s="8"/>
      <c r="GNP21" s="8"/>
      <c r="GNQ21" s="8"/>
      <c r="GNR21" s="8"/>
      <c r="GNS21" s="8"/>
      <c r="GNT21" s="8"/>
      <c r="GNU21" s="8"/>
      <c r="GNV21" s="8"/>
      <c r="GNW21" s="8"/>
      <c r="GNX21" s="8"/>
      <c r="GNY21" s="8"/>
      <c r="GNZ21" s="8"/>
      <c r="GOA21" s="8"/>
      <c r="GOB21" s="8"/>
      <c r="GOC21" s="8"/>
      <c r="GOD21" s="8"/>
      <c r="GOE21" s="8"/>
      <c r="GOF21" s="8"/>
      <c r="GOG21" s="8"/>
      <c r="GOH21" s="8"/>
      <c r="GOI21" s="8"/>
      <c r="GOJ21" s="8"/>
      <c r="GOK21" s="8"/>
      <c r="GOL21" s="8"/>
      <c r="GOM21" s="8"/>
      <c r="GON21" s="8"/>
      <c r="GOO21" s="8"/>
      <c r="GOP21" s="8"/>
      <c r="GOQ21" s="8"/>
      <c r="GOR21" s="8"/>
      <c r="GOS21" s="8"/>
      <c r="GOT21" s="8"/>
      <c r="GOU21" s="8"/>
      <c r="GOV21" s="8"/>
      <c r="GOW21" s="8"/>
      <c r="GOX21" s="8"/>
      <c r="GOY21" s="8"/>
      <c r="GOZ21" s="8"/>
      <c r="GPA21" s="8"/>
      <c r="GPB21" s="8"/>
      <c r="GPC21" s="8"/>
      <c r="GPD21" s="8"/>
      <c r="GPE21" s="8"/>
      <c r="GPF21" s="8"/>
      <c r="GPG21" s="8"/>
      <c r="GPH21" s="8"/>
      <c r="GPI21" s="8"/>
      <c r="GPJ21" s="8"/>
      <c r="GPK21" s="8"/>
      <c r="GPL21" s="8"/>
      <c r="GPM21" s="8"/>
      <c r="GPN21" s="8"/>
      <c r="GPO21" s="8"/>
      <c r="GPP21" s="8"/>
      <c r="GPQ21" s="8"/>
      <c r="GPR21" s="8"/>
      <c r="GPS21" s="8"/>
      <c r="GPT21" s="8"/>
      <c r="GPU21" s="8"/>
      <c r="GPV21" s="8"/>
      <c r="GPW21" s="8"/>
      <c r="GPX21" s="8"/>
      <c r="GPY21" s="8"/>
      <c r="GPZ21" s="8"/>
      <c r="GQA21" s="8"/>
      <c r="GQB21" s="8"/>
      <c r="GQC21" s="8"/>
      <c r="GQD21" s="8"/>
      <c r="GQE21" s="8"/>
      <c r="GQF21" s="8"/>
      <c r="GQG21" s="8"/>
      <c r="GQH21" s="8"/>
      <c r="GQI21" s="8"/>
      <c r="GQJ21" s="8"/>
      <c r="GQK21" s="8"/>
      <c r="GQL21" s="8"/>
      <c r="GQM21" s="8"/>
      <c r="GQN21" s="8"/>
      <c r="GQO21" s="8"/>
      <c r="GQP21" s="8"/>
      <c r="GQQ21" s="8"/>
      <c r="GQR21" s="8"/>
      <c r="GQS21" s="8"/>
      <c r="GQT21" s="8"/>
      <c r="GQU21" s="8"/>
      <c r="GQV21" s="8"/>
      <c r="GQW21" s="8"/>
      <c r="GQX21" s="8"/>
      <c r="GQY21" s="8"/>
      <c r="GQZ21" s="8"/>
      <c r="GRA21" s="8"/>
      <c r="GRB21" s="8"/>
      <c r="GRC21" s="8"/>
      <c r="GRD21" s="8"/>
      <c r="GRE21" s="8"/>
      <c r="GRF21" s="8"/>
      <c r="GRG21" s="8"/>
      <c r="GRH21" s="8"/>
      <c r="GRI21" s="8"/>
      <c r="GRJ21" s="8"/>
      <c r="GRK21" s="8"/>
      <c r="GRL21" s="8"/>
      <c r="GRM21" s="8"/>
      <c r="GRN21" s="8"/>
      <c r="GRO21" s="8"/>
      <c r="GRP21" s="8"/>
      <c r="GRQ21" s="8"/>
      <c r="GRR21" s="8"/>
      <c r="GRS21" s="8"/>
      <c r="GRT21" s="8"/>
      <c r="GRU21" s="8"/>
      <c r="GRV21" s="8"/>
      <c r="GRW21" s="8"/>
      <c r="GRX21" s="8"/>
      <c r="GRY21" s="8"/>
      <c r="GRZ21" s="8"/>
      <c r="GSA21" s="8"/>
      <c r="GSB21" s="8"/>
      <c r="GSC21" s="8"/>
      <c r="GSD21" s="8"/>
      <c r="GSE21" s="8"/>
      <c r="GSF21" s="8"/>
      <c r="GSG21" s="8"/>
      <c r="GSH21" s="8"/>
      <c r="GSI21" s="8"/>
      <c r="GSJ21" s="8"/>
      <c r="GSK21" s="8"/>
      <c r="GSL21" s="8"/>
      <c r="GSM21" s="8"/>
      <c r="GSN21" s="8"/>
      <c r="GSO21" s="8"/>
      <c r="GSP21" s="8"/>
      <c r="GSQ21" s="8"/>
      <c r="GSR21" s="8"/>
      <c r="GSS21" s="8"/>
      <c r="GST21" s="8"/>
      <c r="GSU21" s="8"/>
      <c r="GSV21" s="8"/>
      <c r="GSW21" s="8"/>
      <c r="GSX21" s="8"/>
      <c r="GSY21" s="8"/>
      <c r="GSZ21" s="8"/>
      <c r="GTA21" s="8"/>
      <c r="GTB21" s="8"/>
      <c r="GTC21" s="8"/>
      <c r="GTD21" s="8"/>
      <c r="GTE21" s="8"/>
      <c r="GTF21" s="8"/>
      <c r="GTG21" s="8"/>
      <c r="GTH21" s="8"/>
      <c r="GTI21" s="8"/>
      <c r="GTJ21" s="8"/>
      <c r="GTK21" s="8"/>
      <c r="GTL21" s="8"/>
      <c r="GTM21" s="8"/>
      <c r="GTN21" s="8"/>
      <c r="GTO21" s="8"/>
      <c r="GTP21" s="8"/>
      <c r="GTQ21" s="8"/>
      <c r="GTR21" s="8"/>
      <c r="GTS21" s="8"/>
      <c r="GTT21" s="8"/>
      <c r="GTU21" s="8"/>
      <c r="GTV21" s="8"/>
      <c r="GTW21" s="8"/>
      <c r="GTX21" s="8"/>
      <c r="GTY21" s="8"/>
      <c r="GTZ21" s="8"/>
      <c r="GUA21" s="8"/>
      <c r="GUB21" s="8"/>
      <c r="GUC21" s="8"/>
      <c r="GUD21" s="8"/>
      <c r="GUE21" s="8"/>
      <c r="GUF21" s="8"/>
      <c r="GUG21" s="8"/>
      <c r="GUH21" s="8"/>
      <c r="GUI21" s="8"/>
      <c r="GUJ21" s="8"/>
      <c r="GUK21" s="8"/>
      <c r="GUL21" s="8"/>
      <c r="GUM21" s="8"/>
      <c r="GUN21" s="8"/>
      <c r="GUO21" s="8"/>
      <c r="GUP21" s="8"/>
      <c r="GUQ21" s="8"/>
      <c r="GUR21" s="8"/>
      <c r="GUS21" s="8"/>
      <c r="GUT21" s="8"/>
      <c r="GUU21" s="8"/>
      <c r="GUV21" s="8"/>
      <c r="GUW21" s="8"/>
      <c r="GUX21" s="8"/>
      <c r="GUY21" s="8"/>
      <c r="GUZ21" s="8"/>
      <c r="GVA21" s="8"/>
      <c r="GVB21" s="8"/>
      <c r="GVC21" s="8"/>
      <c r="GVD21" s="8"/>
      <c r="GVE21" s="8"/>
      <c r="GVF21" s="8"/>
      <c r="GVG21" s="8"/>
      <c r="GVH21" s="8"/>
      <c r="GVI21" s="8"/>
      <c r="GVJ21" s="8"/>
      <c r="GVK21" s="8"/>
      <c r="GVL21" s="8"/>
      <c r="GVM21" s="8"/>
      <c r="GVN21" s="8"/>
      <c r="GVO21" s="8"/>
      <c r="GVP21" s="8"/>
      <c r="GVQ21" s="8"/>
      <c r="GVR21" s="8"/>
      <c r="GVS21" s="8"/>
      <c r="GVT21" s="8"/>
      <c r="GVU21" s="8"/>
      <c r="GVV21" s="8"/>
      <c r="GVW21" s="8"/>
      <c r="GVX21" s="8"/>
      <c r="GVY21" s="8"/>
      <c r="GVZ21" s="8"/>
      <c r="GWA21" s="8"/>
      <c r="GWB21" s="8"/>
      <c r="GWC21" s="8"/>
      <c r="GWD21" s="8"/>
      <c r="GWE21" s="8"/>
      <c r="GWF21" s="8"/>
      <c r="GWG21" s="8"/>
      <c r="GWH21" s="8"/>
      <c r="GWI21" s="8"/>
      <c r="GWJ21" s="8"/>
      <c r="GWK21" s="8"/>
      <c r="GWL21" s="8"/>
      <c r="GWM21" s="8"/>
      <c r="GWN21" s="8"/>
      <c r="GWO21" s="8"/>
      <c r="GWP21" s="8"/>
      <c r="GWQ21" s="8"/>
      <c r="GWR21" s="8"/>
      <c r="GWS21" s="8"/>
      <c r="GWT21" s="8"/>
      <c r="GWU21" s="8"/>
      <c r="GWV21" s="8"/>
      <c r="GWW21" s="8"/>
      <c r="GWX21" s="8"/>
      <c r="GWY21" s="8"/>
      <c r="GWZ21" s="8"/>
      <c r="GXA21" s="8"/>
      <c r="GXB21" s="8"/>
      <c r="GXC21" s="8"/>
      <c r="GXD21" s="8"/>
      <c r="GXE21" s="8"/>
      <c r="GXF21" s="8"/>
      <c r="GXG21" s="8"/>
      <c r="GXH21" s="8"/>
      <c r="GXI21" s="8"/>
      <c r="GXJ21" s="8"/>
      <c r="GXK21" s="8"/>
      <c r="GXL21" s="8"/>
      <c r="GXM21" s="8"/>
      <c r="GXN21" s="8"/>
      <c r="GXO21" s="8"/>
      <c r="GXP21" s="8"/>
      <c r="GXQ21" s="8"/>
      <c r="GXR21" s="8"/>
      <c r="GXS21" s="8"/>
      <c r="GXT21" s="8"/>
      <c r="GXU21" s="8"/>
      <c r="GXV21" s="8"/>
      <c r="GXW21" s="8"/>
      <c r="GXX21" s="8"/>
      <c r="GXY21" s="8"/>
      <c r="GXZ21" s="8"/>
      <c r="GYA21" s="8"/>
      <c r="GYB21" s="8"/>
      <c r="GYC21" s="8"/>
      <c r="GYD21" s="8"/>
      <c r="GYE21" s="8"/>
      <c r="GYF21" s="8"/>
      <c r="GYG21" s="8"/>
      <c r="GYH21" s="8"/>
      <c r="GYI21" s="8"/>
      <c r="GYJ21" s="8"/>
      <c r="GYK21" s="8"/>
      <c r="GYL21" s="8"/>
      <c r="GYM21" s="8"/>
      <c r="GYN21" s="8"/>
      <c r="GYO21" s="8"/>
      <c r="GYP21" s="8"/>
      <c r="GYQ21" s="8"/>
      <c r="GYR21" s="8"/>
      <c r="GYS21" s="8"/>
      <c r="GYT21" s="8"/>
      <c r="GYU21" s="8"/>
      <c r="GYV21" s="8"/>
      <c r="GYW21" s="8"/>
      <c r="GYX21" s="8"/>
      <c r="GYY21" s="8"/>
      <c r="GYZ21" s="8"/>
      <c r="GZA21" s="8"/>
      <c r="GZB21" s="8"/>
      <c r="GZC21" s="8"/>
      <c r="GZD21" s="8"/>
      <c r="GZE21" s="8"/>
      <c r="GZF21" s="8"/>
      <c r="GZG21" s="8"/>
      <c r="GZH21" s="8"/>
      <c r="GZI21" s="8"/>
      <c r="GZJ21" s="8"/>
      <c r="GZK21" s="8"/>
      <c r="GZL21" s="8"/>
      <c r="GZM21" s="8"/>
      <c r="GZN21" s="8"/>
      <c r="GZO21" s="8"/>
      <c r="GZP21" s="8"/>
      <c r="GZQ21" s="8"/>
      <c r="GZR21" s="8"/>
      <c r="GZS21" s="8"/>
      <c r="GZT21" s="8"/>
      <c r="GZU21" s="8"/>
      <c r="GZV21" s="8"/>
      <c r="GZW21" s="8"/>
      <c r="GZX21" s="8"/>
      <c r="GZY21" s="8"/>
      <c r="GZZ21" s="8"/>
      <c r="HAA21" s="8"/>
      <c r="HAB21" s="8"/>
      <c r="HAC21" s="8"/>
      <c r="HAD21" s="8"/>
      <c r="HAE21" s="8"/>
      <c r="HAF21" s="8"/>
      <c r="HAG21" s="8"/>
      <c r="HAH21" s="8"/>
      <c r="HAI21" s="8"/>
      <c r="HAJ21" s="8"/>
      <c r="HAK21" s="8"/>
      <c r="HAL21" s="8"/>
      <c r="HAM21" s="8"/>
      <c r="HAN21" s="8"/>
      <c r="HAO21" s="8"/>
      <c r="HAP21" s="8"/>
      <c r="HAQ21" s="8"/>
      <c r="HAR21" s="8"/>
      <c r="HAS21" s="8"/>
      <c r="HAT21" s="8"/>
      <c r="HAU21" s="8"/>
      <c r="HAV21" s="8"/>
      <c r="HAW21" s="8"/>
      <c r="HAX21" s="8"/>
      <c r="HAY21" s="8"/>
      <c r="HAZ21" s="8"/>
      <c r="HBA21" s="8"/>
      <c r="HBB21" s="8"/>
      <c r="HBC21" s="8"/>
      <c r="HBD21" s="8"/>
      <c r="HBE21" s="8"/>
      <c r="HBF21" s="8"/>
      <c r="HBG21" s="8"/>
      <c r="HBH21" s="8"/>
      <c r="HBI21" s="8"/>
      <c r="HBJ21" s="8"/>
      <c r="HBK21" s="8"/>
      <c r="HBL21" s="8"/>
      <c r="HBM21" s="8"/>
      <c r="HBN21" s="8"/>
      <c r="HBO21" s="8"/>
      <c r="HBP21" s="8"/>
      <c r="HBQ21" s="8"/>
      <c r="HBR21" s="8"/>
      <c r="HBS21" s="8"/>
      <c r="HBT21" s="8"/>
      <c r="HBU21" s="8"/>
      <c r="HBV21" s="8"/>
      <c r="HBW21" s="8"/>
      <c r="HBX21" s="8"/>
      <c r="HBY21" s="8"/>
      <c r="HBZ21" s="8"/>
      <c r="HCA21" s="8"/>
      <c r="HCB21" s="8"/>
      <c r="HCC21" s="8"/>
      <c r="HCD21" s="8"/>
      <c r="HCE21" s="8"/>
      <c r="HCF21" s="8"/>
      <c r="HCG21" s="8"/>
      <c r="HCH21" s="8"/>
      <c r="HCI21" s="8"/>
      <c r="HCJ21" s="8"/>
      <c r="HCK21" s="8"/>
      <c r="HCL21" s="8"/>
      <c r="HCM21" s="8"/>
      <c r="HCN21" s="8"/>
      <c r="HCO21" s="8"/>
      <c r="HCP21" s="8"/>
      <c r="HCQ21" s="8"/>
      <c r="HCR21" s="8"/>
      <c r="HCS21" s="8"/>
      <c r="HCT21" s="8"/>
      <c r="HCU21" s="8"/>
      <c r="HCV21" s="8"/>
      <c r="HCW21" s="8"/>
      <c r="HCX21" s="8"/>
      <c r="HCY21" s="8"/>
      <c r="HCZ21" s="8"/>
      <c r="HDA21" s="8"/>
      <c r="HDB21" s="8"/>
      <c r="HDC21" s="8"/>
      <c r="HDD21" s="8"/>
      <c r="HDE21" s="8"/>
      <c r="HDF21" s="8"/>
      <c r="HDG21" s="8"/>
      <c r="HDH21" s="8"/>
      <c r="HDI21" s="8"/>
      <c r="HDJ21" s="8"/>
      <c r="HDK21" s="8"/>
      <c r="HDL21" s="8"/>
      <c r="HDM21" s="8"/>
      <c r="HDN21" s="8"/>
      <c r="HDO21" s="8"/>
      <c r="HDP21" s="8"/>
      <c r="HDQ21" s="8"/>
      <c r="HDR21" s="8"/>
      <c r="HDS21" s="8"/>
      <c r="HDT21" s="8"/>
      <c r="HDU21" s="8"/>
      <c r="HDV21" s="8"/>
      <c r="HDW21" s="8"/>
      <c r="HDX21" s="8"/>
      <c r="HDY21" s="8"/>
      <c r="HDZ21" s="8"/>
      <c r="HEA21" s="8"/>
      <c r="HEB21" s="8"/>
      <c r="HEC21" s="8"/>
      <c r="HED21" s="8"/>
      <c r="HEE21" s="8"/>
      <c r="HEF21" s="8"/>
      <c r="HEG21" s="8"/>
      <c r="HEH21" s="8"/>
      <c r="HEI21" s="8"/>
      <c r="HEJ21" s="8"/>
      <c r="HEK21" s="8"/>
      <c r="HEL21" s="8"/>
      <c r="HEM21" s="8"/>
      <c r="HEN21" s="8"/>
      <c r="HEO21" s="8"/>
      <c r="HEP21" s="8"/>
      <c r="HEQ21" s="8"/>
      <c r="HER21" s="8"/>
      <c r="HES21" s="8"/>
      <c r="HET21" s="8"/>
      <c r="HEU21" s="8"/>
      <c r="HEV21" s="8"/>
      <c r="HEW21" s="8"/>
      <c r="HEX21" s="8"/>
      <c r="HEY21" s="8"/>
      <c r="HEZ21" s="8"/>
      <c r="HFA21" s="8"/>
      <c r="HFB21" s="8"/>
      <c r="HFC21" s="8"/>
      <c r="HFD21" s="8"/>
      <c r="HFE21" s="8"/>
      <c r="HFF21" s="8"/>
      <c r="HFG21" s="8"/>
      <c r="HFH21" s="8"/>
      <c r="HFI21" s="8"/>
      <c r="HFJ21" s="8"/>
      <c r="HFK21" s="8"/>
      <c r="HFL21" s="8"/>
      <c r="HFM21" s="8"/>
      <c r="HFN21" s="8"/>
      <c r="HFO21" s="8"/>
      <c r="HFP21" s="8"/>
      <c r="HFQ21" s="8"/>
      <c r="HFR21" s="8"/>
      <c r="HFS21" s="8"/>
      <c r="HFT21" s="8"/>
      <c r="HFU21" s="8"/>
      <c r="HFV21" s="8"/>
      <c r="HFW21" s="8"/>
      <c r="HFX21" s="8"/>
      <c r="HFY21" s="8"/>
      <c r="HFZ21" s="8"/>
      <c r="HGA21" s="8"/>
      <c r="HGB21" s="8"/>
      <c r="HGC21" s="8"/>
      <c r="HGD21" s="8"/>
      <c r="HGE21" s="8"/>
      <c r="HGF21" s="8"/>
      <c r="HGG21" s="8"/>
      <c r="HGH21" s="8"/>
      <c r="HGI21" s="8"/>
      <c r="HGJ21" s="8"/>
      <c r="HGK21" s="8"/>
      <c r="HGL21" s="8"/>
      <c r="HGM21" s="8"/>
      <c r="HGN21" s="8"/>
      <c r="HGO21" s="8"/>
      <c r="HGP21" s="8"/>
      <c r="HGQ21" s="8"/>
      <c r="HGR21" s="8"/>
      <c r="HGS21" s="8"/>
      <c r="HGT21" s="8"/>
      <c r="HGU21" s="8"/>
      <c r="HGV21" s="8"/>
      <c r="HGW21" s="8"/>
      <c r="HGX21" s="8"/>
      <c r="HGY21" s="8"/>
      <c r="HGZ21" s="8"/>
      <c r="HHA21" s="8"/>
      <c r="HHB21" s="8"/>
      <c r="HHC21" s="8"/>
      <c r="HHD21" s="8"/>
      <c r="HHE21" s="8"/>
      <c r="HHF21" s="8"/>
      <c r="HHG21" s="8"/>
      <c r="HHH21" s="8"/>
      <c r="HHI21" s="8"/>
      <c r="HHJ21" s="8"/>
      <c r="HHK21" s="8"/>
      <c r="HHL21" s="8"/>
      <c r="HHM21" s="8"/>
      <c r="HHN21" s="8"/>
      <c r="HHO21" s="8"/>
      <c r="HHP21" s="8"/>
      <c r="HHQ21" s="8"/>
      <c r="HHR21" s="8"/>
      <c r="HHS21" s="8"/>
      <c r="HHT21" s="8"/>
      <c r="HHU21" s="8"/>
      <c r="HHV21" s="8"/>
      <c r="HHW21" s="8"/>
      <c r="HHX21" s="8"/>
      <c r="HHY21" s="8"/>
      <c r="HHZ21" s="8"/>
      <c r="HIA21" s="8"/>
      <c r="HIB21" s="8"/>
      <c r="HIC21" s="8"/>
      <c r="HID21" s="8"/>
      <c r="HIE21" s="8"/>
      <c r="HIF21" s="8"/>
      <c r="HIG21" s="8"/>
      <c r="HIH21" s="8"/>
      <c r="HII21" s="8"/>
      <c r="HIJ21" s="8"/>
      <c r="HIK21" s="8"/>
      <c r="HIL21" s="8"/>
      <c r="HIM21" s="8"/>
      <c r="HIN21" s="8"/>
      <c r="HIO21" s="8"/>
      <c r="HIP21" s="8"/>
      <c r="HIQ21" s="8"/>
      <c r="HIR21" s="8"/>
      <c r="HIS21" s="8"/>
      <c r="HIT21" s="8"/>
      <c r="HIU21" s="8"/>
      <c r="HIV21" s="8"/>
      <c r="HIW21" s="8"/>
      <c r="HIX21" s="8"/>
      <c r="HIY21" s="8"/>
      <c r="HIZ21" s="8"/>
      <c r="HJA21" s="8"/>
      <c r="HJB21" s="8"/>
      <c r="HJC21" s="8"/>
      <c r="HJD21" s="8"/>
      <c r="HJE21" s="8"/>
      <c r="HJF21" s="8"/>
      <c r="HJG21" s="8"/>
      <c r="HJH21" s="8"/>
      <c r="HJI21" s="8"/>
      <c r="HJJ21" s="8"/>
      <c r="HJK21" s="8"/>
      <c r="HJL21" s="8"/>
      <c r="HJM21" s="8"/>
      <c r="HJN21" s="8"/>
      <c r="HJO21" s="8"/>
      <c r="HJP21" s="8"/>
      <c r="HJQ21" s="8"/>
      <c r="HJR21" s="8"/>
      <c r="HJS21" s="8"/>
      <c r="HJT21" s="8"/>
      <c r="HJU21" s="8"/>
      <c r="HJV21" s="8"/>
      <c r="HJW21" s="8"/>
      <c r="HJX21" s="8"/>
      <c r="HJY21" s="8"/>
      <c r="HJZ21" s="8"/>
      <c r="HKA21" s="8"/>
      <c r="HKB21" s="8"/>
      <c r="HKC21" s="8"/>
      <c r="HKD21" s="8"/>
      <c r="HKE21" s="8"/>
      <c r="HKF21" s="8"/>
      <c r="HKG21" s="8"/>
      <c r="HKH21" s="8"/>
      <c r="HKI21" s="8"/>
      <c r="HKJ21" s="8"/>
      <c r="HKK21" s="8"/>
      <c r="HKL21" s="8"/>
      <c r="HKM21" s="8"/>
      <c r="HKN21" s="8"/>
      <c r="HKO21" s="8"/>
      <c r="HKP21" s="8"/>
      <c r="HKQ21" s="8"/>
      <c r="HKR21" s="8"/>
      <c r="HKS21" s="8"/>
      <c r="HKT21" s="8"/>
      <c r="HKU21" s="8"/>
      <c r="HKV21" s="8"/>
      <c r="HKW21" s="8"/>
      <c r="HKX21" s="8"/>
      <c r="HKY21" s="8"/>
      <c r="HKZ21" s="8"/>
      <c r="HLA21" s="8"/>
      <c r="HLB21" s="8"/>
      <c r="HLC21" s="8"/>
      <c r="HLD21" s="8"/>
      <c r="HLE21" s="8"/>
      <c r="HLF21" s="8"/>
      <c r="HLG21" s="8"/>
      <c r="HLH21" s="8"/>
      <c r="HLI21" s="8"/>
      <c r="HLJ21" s="8"/>
      <c r="HLK21" s="8"/>
      <c r="HLL21" s="8"/>
      <c r="HLM21" s="8"/>
      <c r="HLN21" s="8"/>
      <c r="HLO21" s="8"/>
      <c r="HLP21" s="8"/>
      <c r="HLQ21" s="8"/>
      <c r="HLR21" s="8"/>
      <c r="HLS21" s="8"/>
      <c r="HLT21" s="8"/>
      <c r="HLU21" s="8"/>
      <c r="HLV21" s="8"/>
      <c r="HLW21" s="8"/>
      <c r="HLX21" s="8"/>
      <c r="HLY21" s="8"/>
      <c r="HLZ21" s="8"/>
      <c r="HMA21" s="8"/>
      <c r="HMB21" s="8"/>
      <c r="HMC21" s="8"/>
      <c r="HMD21" s="8"/>
      <c r="HME21" s="8"/>
      <c r="HMF21" s="8"/>
      <c r="HMG21" s="8"/>
      <c r="HMH21" s="8"/>
      <c r="HMI21" s="8"/>
      <c r="HMJ21" s="8"/>
      <c r="HMK21" s="8"/>
      <c r="HML21" s="8"/>
      <c r="HMM21" s="8"/>
      <c r="HMN21" s="8"/>
      <c r="HMO21" s="8"/>
      <c r="HMP21" s="8"/>
      <c r="HMQ21" s="8"/>
      <c r="HMR21" s="8"/>
      <c r="HMS21" s="8"/>
      <c r="HMT21" s="8"/>
      <c r="HMU21" s="8"/>
      <c r="HMV21" s="8"/>
      <c r="HMW21" s="8"/>
      <c r="HMX21" s="8"/>
      <c r="HMY21" s="8"/>
      <c r="HMZ21" s="8"/>
      <c r="HNA21" s="8"/>
      <c r="HNB21" s="8"/>
      <c r="HNC21" s="8"/>
      <c r="HND21" s="8"/>
      <c r="HNE21" s="8"/>
      <c r="HNF21" s="8"/>
      <c r="HNG21" s="8"/>
      <c r="HNH21" s="8"/>
      <c r="HNI21" s="8"/>
      <c r="HNJ21" s="8"/>
      <c r="HNK21" s="8"/>
      <c r="HNL21" s="8"/>
      <c r="HNM21" s="8"/>
      <c r="HNN21" s="8"/>
      <c r="HNO21" s="8"/>
      <c r="HNP21" s="8"/>
      <c r="HNQ21" s="8"/>
      <c r="HNR21" s="8"/>
      <c r="HNS21" s="8"/>
      <c r="HNT21" s="8"/>
      <c r="HNU21" s="8"/>
      <c r="HNV21" s="8"/>
      <c r="HNW21" s="8"/>
      <c r="HNX21" s="8"/>
      <c r="HNY21" s="8"/>
      <c r="HNZ21" s="8"/>
      <c r="HOA21" s="8"/>
      <c r="HOB21" s="8"/>
      <c r="HOC21" s="8"/>
      <c r="HOD21" s="8"/>
      <c r="HOE21" s="8"/>
      <c r="HOF21" s="8"/>
      <c r="HOG21" s="8"/>
      <c r="HOH21" s="8"/>
      <c r="HOI21" s="8"/>
      <c r="HOJ21" s="8"/>
      <c r="HOK21" s="8"/>
      <c r="HOL21" s="8"/>
      <c r="HOM21" s="8"/>
      <c r="HON21" s="8"/>
      <c r="HOO21" s="8"/>
      <c r="HOP21" s="8"/>
      <c r="HOQ21" s="8"/>
      <c r="HOR21" s="8"/>
      <c r="HOS21" s="8"/>
      <c r="HOT21" s="8"/>
      <c r="HOU21" s="8"/>
      <c r="HOV21" s="8"/>
      <c r="HOW21" s="8"/>
      <c r="HOX21" s="8"/>
      <c r="HOY21" s="8"/>
      <c r="HOZ21" s="8"/>
      <c r="HPA21" s="8"/>
      <c r="HPB21" s="8"/>
      <c r="HPC21" s="8"/>
      <c r="HPD21" s="8"/>
      <c r="HPE21" s="8"/>
      <c r="HPF21" s="8"/>
      <c r="HPG21" s="8"/>
      <c r="HPH21" s="8"/>
      <c r="HPI21" s="8"/>
      <c r="HPJ21" s="8"/>
      <c r="HPK21" s="8"/>
      <c r="HPL21" s="8"/>
      <c r="HPM21" s="8"/>
      <c r="HPN21" s="8"/>
      <c r="HPO21" s="8"/>
      <c r="HPP21" s="8"/>
      <c r="HPQ21" s="8"/>
      <c r="HPR21" s="8"/>
      <c r="HPS21" s="8"/>
      <c r="HPT21" s="8"/>
      <c r="HPU21" s="8"/>
      <c r="HPV21" s="8"/>
      <c r="HPW21" s="8"/>
      <c r="HPX21" s="8"/>
      <c r="HPY21" s="8"/>
      <c r="HPZ21" s="8"/>
      <c r="HQA21" s="8"/>
      <c r="HQB21" s="8"/>
      <c r="HQC21" s="8"/>
      <c r="HQD21" s="8"/>
      <c r="HQE21" s="8"/>
      <c r="HQF21" s="8"/>
      <c r="HQG21" s="8"/>
      <c r="HQH21" s="8"/>
      <c r="HQI21" s="8"/>
      <c r="HQJ21" s="8"/>
      <c r="HQK21" s="8"/>
      <c r="HQL21" s="8"/>
      <c r="HQM21" s="8"/>
      <c r="HQN21" s="8"/>
      <c r="HQO21" s="8"/>
      <c r="HQP21" s="8"/>
      <c r="HQQ21" s="8"/>
      <c r="HQR21" s="8"/>
      <c r="HQS21" s="8"/>
      <c r="HQT21" s="8"/>
      <c r="HQU21" s="8"/>
      <c r="HQV21" s="8"/>
      <c r="HQW21" s="8"/>
      <c r="HQX21" s="8"/>
      <c r="HQY21" s="8"/>
      <c r="HQZ21" s="8"/>
      <c r="HRA21" s="8"/>
      <c r="HRB21" s="8"/>
      <c r="HRC21" s="8"/>
      <c r="HRD21" s="8"/>
      <c r="HRE21" s="8"/>
      <c r="HRF21" s="8"/>
      <c r="HRG21" s="8"/>
      <c r="HRH21" s="8"/>
      <c r="HRI21" s="8"/>
      <c r="HRJ21" s="8"/>
      <c r="HRK21" s="8"/>
      <c r="HRL21" s="8"/>
      <c r="HRM21" s="8"/>
      <c r="HRN21" s="8"/>
      <c r="HRO21" s="8"/>
      <c r="HRP21" s="8"/>
      <c r="HRQ21" s="8"/>
      <c r="HRR21" s="8"/>
      <c r="HRS21" s="8"/>
      <c r="HRT21" s="8"/>
      <c r="HRU21" s="8"/>
      <c r="HRV21" s="8"/>
      <c r="HRW21" s="8"/>
      <c r="HRX21" s="8"/>
      <c r="HRY21" s="8"/>
      <c r="HRZ21" s="8"/>
      <c r="HSA21" s="8"/>
      <c r="HSB21" s="8"/>
      <c r="HSC21" s="8"/>
      <c r="HSD21" s="8"/>
      <c r="HSE21" s="8"/>
      <c r="HSF21" s="8"/>
      <c r="HSG21" s="8"/>
      <c r="HSH21" s="8"/>
      <c r="HSI21" s="8"/>
      <c r="HSJ21" s="8"/>
      <c r="HSK21" s="8"/>
      <c r="HSL21" s="8"/>
      <c r="HSM21" s="8"/>
      <c r="HSN21" s="8"/>
      <c r="HSO21" s="8"/>
      <c r="HSP21" s="8"/>
      <c r="HSQ21" s="8"/>
      <c r="HSR21" s="8"/>
      <c r="HSS21" s="8"/>
      <c r="HST21" s="8"/>
      <c r="HSU21" s="8"/>
      <c r="HSV21" s="8"/>
      <c r="HSW21" s="8"/>
      <c r="HSX21" s="8"/>
      <c r="HSY21" s="8"/>
      <c r="HSZ21" s="8"/>
      <c r="HTA21" s="8"/>
      <c r="HTB21" s="8"/>
      <c r="HTC21" s="8"/>
      <c r="HTD21" s="8"/>
      <c r="HTE21" s="8"/>
      <c r="HTF21" s="8"/>
      <c r="HTG21" s="8"/>
      <c r="HTH21" s="8"/>
      <c r="HTI21" s="8"/>
      <c r="HTJ21" s="8"/>
      <c r="HTK21" s="8"/>
      <c r="HTL21" s="8"/>
      <c r="HTM21" s="8"/>
      <c r="HTN21" s="8"/>
      <c r="HTO21" s="8"/>
      <c r="HTP21" s="8"/>
      <c r="HTQ21" s="8"/>
      <c r="HTR21" s="8"/>
      <c r="HTS21" s="8"/>
      <c r="HTT21" s="8"/>
      <c r="HTU21" s="8"/>
      <c r="HTV21" s="8"/>
      <c r="HTW21" s="8"/>
      <c r="HTX21" s="8"/>
      <c r="HTY21" s="8"/>
      <c r="HTZ21" s="8"/>
      <c r="HUA21" s="8"/>
      <c r="HUB21" s="8"/>
      <c r="HUC21" s="8"/>
      <c r="HUD21" s="8"/>
      <c r="HUE21" s="8"/>
      <c r="HUF21" s="8"/>
      <c r="HUG21" s="8"/>
      <c r="HUH21" s="8"/>
      <c r="HUI21" s="8"/>
      <c r="HUJ21" s="8"/>
      <c r="HUK21" s="8"/>
      <c r="HUL21" s="8"/>
      <c r="HUM21" s="8"/>
      <c r="HUN21" s="8"/>
      <c r="HUO21" s="8"/>
      <c r="HUP21" s="8"/>
      <c r="HUQ21" s="8"/>
      <c r="HUR21" s="8"/>
      <c r="HUS21" s="8"/>
      <c r="HUT21" s="8"/>
      <c r="HUU21" s="8"/>
      <c r="HUV21" s="8"/>
      <c r="HUW21" s="8"/>
      <c r="HUX21" s="8"/>
      <c r="HUY21" s="8"/>
      <c r="HUZ21" s="8"/>
      <c r="HVA21" s="8"/>
      <c r="HVB21" s="8"/>
      <c r="HVC21" s="8"/>
      <c r="HVD21" s="8"/>
      <c r="HVE21" s="8"/>
      <c r="HVF21" s="8"/>
      <c r="HVG21" s="8"/>
      <c r="HVH21" s="8"/>
      <c r="HVI21" s="8"/>
      <c r="HVJ21" s="8"/>
      <c r="HVK21" s="8"/>
      <c r="HVL21" s="8"/>
      <c r="HVM21" s="8"/>
      <c r="HVN21" s="8"/>
      <c r="HVO21" s="8"/>
      <c r="HVP21" s="8"/>
      <c r="HVQ21" s="8"/>
      <c r="HVR21" s="8"/>
      <c r="HVS21" s="8"/>
      <c r="HVT21" s="8"/>
      <c r="HVU21" s="8"/>
      <c r="HVV21" s="8"/>
      <c r="HVW21" s="8"/>
      <c r="HVX21" s="8"/>
      <c r="HVY21" s="8"/>
      <c r="HVZ21" s="8"/>
      <c r="HWA21" s="8"/>
      <c r="HWB21" s="8"/>
      <c r="HWC21" s="8"/>
      <c r="HWD21" s="8"/>
      <c r="HWE21" s="8"/>
      <c r="HWF21" s="8"/>
      <c r="HWG21" s="8"/>
      <c r="HWH21" s="8"/>
      <c r="HWI21" s="8"/>
      <c r="HWJ21" s="8"/>
      <c r="HWK21" s="8"/>
      <c r="HWL21" s="8"/>
      <c r="HWM21" s="8"/>
      <c r="HWN21" s="8"/>
      <c r="HWO21" s="8"/>
      <c r="HWP21" s="8"/>
      <c r="HWQ21" s="8"/>
      <c r="HWR21" s="8"/>
      <c r="HWS21" s="8"/>
      <c r="HWT21" s="8"/>
      <c r="HWU21" s="8"/>
      <c r="HWV21" s="8"/>
      <c r="HWW21" s="8"/>
      <c r="HWX21" s="8"/>
      <c r="HWY21" s="8"/>
      <c r="HWZ21" s="8"/>
      <c r="HXA21" s="8"/>
      <c r="HXB21" s="8"/>
      <c r="HXC21" s="8"/>
      <c r="HXD21" s="8"/>
      <c r="HXE21" s="8"/>
      <c r="HXF21" s="8"/>
      <c r="HXG21" s="8"/>
      <c r="HXH21" s="8"/>
      <c r="HXI21" s="8"/>
      <c r="HXJ21" s="8"/>
      <c r="HXK21" s="8"/>
      <c r="HXL21" s="8"/>
      <c r="HXM21" s="8"/>
      <c r="HXN21" s="8"/>
      <c r="HXO21" s="8"/>
      <c r="HXP21" s="8"/>
      <c r="HXQ21" s="8"/>
      <c r="HXR21" s="8"/>
      <c r="HXS21" s="8"/>
      <c r="HXT21" s="8"/>
      <c r="HXU21" s="8"/>
      <c r="HXV21" s="8"/>
      <c r="HXW21" s="8"/>
      <c r="HXX21" s="8"/>
      <c r="HXY21" s="8"/>
      <c r="HXZ21" s="8"/>
      <c r="HYA21" s="8"/>
      <c r="HYB21" s="8"/>
      <c r="HYC21" s="8"/>
      <c r="HYD21" s="8"/>
      <c r="HYE21" s="8"/>
      <c r="HYF21" s="8"/>
      <c r="HYG21" s="8"/>
      <c r="HYH21" s="8"/>
      <c r="HYI21" s="8"/>
      <c r="HYJ21" s="8"/>
      <c r="HYK21" s="8"/>
      <c r="HYL21" s="8"/>
      <c r="HYM21" s="8"/>
      <c r="HYN21" s="8"/>
      <c r="HYO21" s="8"/>
      <c r="HYP21" s="8"/>
      <c r="HYQ21" s="8"/>
      <c r="HYR21" s="8"/>
      <c r="HYS21" s="8"/>
      <c r="HYT21" s="8"/>
      <c r="HYU21" s="8"/>
      <c r="HYV21" s="8"/>
      <c r="HYW21" s="8"/>
      <c r="HYX21" s="8"/>
      <c r="HYY21" s="8"/>
      <c r="HYZ21" s="8"/>
      <c r="HZA21" s="8"/>
      <c r="HZB21" s="8"/>
      <c r="HZC21" s="8"/>
      <c r="HZD21" s="8"/>
      <c r="HZE21" s="8"/>
      <c r="HZF21" s="8"/>
      <c r="HZG21" s="8"/>
      <c r="HZH21" s="8"/>
      <c r="HZI21" s="8"/>
      <c r="HZJ21" s="8"/>
      <c r="HZK21" s="8"/>
      <c r="HZL21" s="8"/>
      <c r="HZM21" s="8"/>
      <c r="HZN21" s="8"/>
      <c r="HZO21" s="8"/>
      <c r="HZP21" s="8"/>
      <c r="HZQ21" s="8"/>
      <c r="HZR21" s="8"/>
      <c r="HZS21" s="8"/>
      <c r="HZT21" s="8"/>
      <c r="HZU21" s="8"/>
      <c r="HZV21" s="8"/>
      <c r="HZW21" s="8"/>
      <c r="HZX21" s="8"/>
      <c r="HZY21" s="8"/>
      <c r="HZZ21" s="8"/>
      <c r="IAA21" s="8"/>
      <c r="IAB21" s="8"/>
      <c r="IAC21" s="8"/>
      <c r="IAD21" s="8"/>
      <c r="IAE21" s="8"/>
      <c r="IAF21" s="8"/>
      <c r="IAG21" s="8"/>
      <c r="IAH21" s="8"/>
      <c r="IAI21" s="8"/>
      <c r="IAJ21" s="8"/>
      <c r="IAK21" s="8"/>
      <c r="IAL21" s="8"/>
      <c r="IAM21" s="8"/>
      <c r="IAN21" s="8"/>
      <c r="IAO21" s="8"/>
      <c r="IAP21" s="8"/>
      <c r="IAQ21" s="8"/>
      <c r="IAR21" s="8"/>
      <c r="IAS21" s="8"/>
      <c r="IAT21" s="8"/>
      <c r="IAU21" s="8"/>
      <c r="IAV21" s="8"/>
      <c r="IAW21" s="8"/>
      <c r="IAX21" s="8"/>
      <c r="IAY21" s="8"/>
      <c r="IAZ21" s="8"/>
      <c r="IBA21" s="8"/>
      <c r="IBB21" s="8"/>
      <c r="IBC21" s="8"/>
      <c r="IBD21" s="8"/>
      <c r="IBE21" s="8"/>
      <c r="IBF21" s="8"/>
      <c r="IBG21" s="8"/>
      <c r="IBH21" s="8"/>
      <c r="IBI21" s="8"/>
      <c r="IBJ21" s="8"/>
      <c r="IBK21" s="8"/>
      <c r="IBL21" s="8"/>
      <c r="IBM21" s="8"/>
      <c r="IBN21" s="8"/>
      <c r="IBO21" s="8"/>
      <c r="IBP21" s="8"/>
      <c r="IBQ21" s="8"/>
      <c r="IBR21" s="8"/>
      <c r="IBS21" s="8"/>
      <c r="IBT21" s="8"/>
      <c r="IBU21" s="8"/>
      <c r="IBV21" s="8"/>
      <c r="IBW21" s="8"/>
      <c r="IBX21" s="8"/>
      <c r="IBY21" s="8"/>
      <c r="IBZ21" s="8"/>
      <c r="ICA21" s="8"/>
      <c r="ICB21" s="8"/>
      <c r="ICC21" s="8"/>
      <c r="ICD21" s="8"/>
      <c r="ICE21" s="8"/>
      <c r="ICF21" s="8"/>
      <c r="ICG21" s="8"/>
      <c r="ICH21" s="8"/>
      <c r="ICI21" s="8"/>
      <c r="ICJ21" s="8"/>
      <c r="ICK21" s="8"/>
      <c r="ICL21" s="8"/>
      <c r="ICM21" s="8"/>
      <c r="ICN21" s="8"/>
      <c r="ICO21" s="8"/>
      <c r="ICP21" s="8"/>
      <c r="ICQ21" s="8"/>
      <c r="ICR21" s="8"/>
      <c r="ICS21" s="8"/>
      <c r="ICT21" s="8"/>
      <c r="ICU21" s="8"/>
      <c r="ICV21" s="8"/>
      <c r="ICW21" s="8"/>
      <c r="ICX21" s="8"/>
      <c r="ICY21" s="8"/>
      <c r="ICZ21" s="8"/>
      <c r="IDA21" s="8"/>
      <c r="IDB21" s="8"/>
      <c r="IDC21" s="8"/>
      <c r="IDD21" s="8"/>
      <c r="IDE21" s="8"/>
      <c r="IDF21" s="8"/>
      <c r="IDG21" s="8"/>
      <c r="IDH21" s="8"/>
      <c r="IDI21" s="8"/>
      <c r="IDJ21" s="8"/>
      <c r="IDK21" s="8"/>
      <c r="IDL21" s="8"/>
      <c r="IDM21" s="8"/>
      <c r="IDN21" s="8"/>
      <c r="IDO21" s="8"/>
      <c r="IDP21" s="8"/>
      <c r="IDQ21" s="8"/>
      <c r="IDR21" s="8"/>
      <c r="IDS21" s="8"/>
      <c r="IDT21" s="8"/>
      <c r="IDU21" s="8"/>
      <c r="IDV21" s="8"/>
      <c r="IDW21" s="8"/>
      <c r="IDX21" s="8"/>
      <c r="IDY21" s="8"/>
      <c r="IDZ21" s="8"/>
      <c r="IEA21" s="8"/>
      <c r="IEB21" s="8"/>
      <c r="IEC21" s="8"/>
      <c r="IED21" s="8"/>
      <c r="IEE21" s="8"/>
      <c r="IEF21" s="8"/>
      <c r="IEG21" s="8"/>
      <c r="IEH21" s="8"/>
      <c r="IEI21" s="8"/>
      <c r="IEJ21" s="8"/>
      <c r="IEK21" s="8"/>
      <c r="IEL21" s="8"/>
      <c r="IEM21" s="8"/>
      <c r="IEN21" s="8"/>
      <c r="IEO21" s="8"/>
      <c r="IEP21" s="8"/>
      <c r="IEQ21" s="8"/>
      <c r="IER21" s="8"/>
      <c r="IES21" s="8"/>
      <c r="IET21" s="8"/>
      <c r="IEU21" s="8"/>
      <c r="IEV21" s="8"/>
      <c r="IEW21" s="8"/>
      <c r="IEX21" s="8"/>
      <c r="IEY21" s="8"/>
      <c r="IEZ21" s="8"/>
      <c r="IFA21" s="8"/>
      <c r="IFB21" s="8"/>
      <c r="IFC21" s="8"/>
      <c r="IFD21" s="8"/>
      <c r="IFE21" s="8"/>
      <c r="IFF21" s="8"/>
      <c r="IFG21" s="8"/>
      <c r="IFH21" s="8"/>
      <c r="IFI21" s="8"/>
      <c r="IFJ21" s="8"/>
      <c r="IFK21" s="8"/>
      <c r="IFL21" s="8"/>
      <c r="IFM21" s="8"/>
      <c r="IFN21" s="8"/>
      <c r="IFO21" s="8"/>
      <c r="IFP21" s="8"/>
      <c r="IFQ21" s="8"/>
      <c r="IFR21" s="8"/>
      <c r="IFS21" s="8"/>
      <c r="IFT21" s="8"/>
      <c r="IFU21" s="8"/>
      <c r="IFV21" s="8"/>
      <c r="IFW21" s="8"/>
      <c r="IFX21" s="8"/>
      <c r="IFY21" s="8"/>
      <c r="IFZ21" s="8"/>
      <c r="IGA21" s="8"/>
      <c r="IGB21" s="8"/>
      <c r="IGC21" s="8"/>
      <c r="IGD21" s="8"/>
      <c r="IGE21" s="8"/>
      <c r="IGF21" s="8"/>
      <c r="IGG21" s="8"/>
      <c r="IGH21" s="8"/>
      <c r="IGI21" s="8"/>
      <c r="IGJ21" s="8"/>
      <c r="IGK21" s="8"/>
      <c r="IGL21" s="8"/>
      <c r="IGM21" s="8"/>
      <c r="IGN21" s="8"/>
      <c r="IGO21" s="8"/>
      <c r="IGP21" s="8"/>
      <c r="IGQ21" s="8"/>
      <c r="IGR21" s="8"/>
      <c r="IGS21" s="8"/>
      <c r="IGT21" s="8"/>
      <c r="IGU21" s="8"/>
      <c r="IGV21" s="8"/>
      <c r="IGW21" s="8"/>
      <c r="IGX21" s="8"/>
      <c r="IGY21" s="8"/>
      <c r="IGZ21" s="8"/>
      <c r="IHA21" s="8"/>
      <c r="IHB21" s="8"/>
      <c r="IHC21" s="8"/>
      <c r="IHD21" s="8"/>
      <c r="IHE21" s="8"/>
      <c r="IHF21" s="8"/>
      <c r="IHG21" s="8"/>
      <c r="IHH21" s="8"/>
      <c r="IHI21" s="8"/>
      <c r="IHJ21" s="8"/>
      <c r="IHK21" s="8"/>
      <c r="IHL21" s="8"/>
      <c r="IHM21" s="8"/>
      <c r="IHN21" s="8"/>
      <c r="IHO21" s="8"/>
      <c r="IHP21" s="8"/>
      <c r="IHQ21" s="8"/>
      <c r="IHR21" s="8"/>
      <c r="IHS21" s="8"/>
      <c r="IHT21" s="8"/>
      <c r="IHU21" s="8"/>
      <c r="IHV21" s="8"/>
      <c r="IHW21" s="8"/>
      <c r="IHX21" s="8"/>
      <c r="IHY21" s="8"/>
      <c r="IHZ21" s="8"/>
      <c r="IIA21" s="8"/>
      <c r="IIB21" s="8"/>
      <c r="IIC21" s="8"/>
      <c r="IID21" s="8"/>
      <c r="IIE21" s="8"/>
      <c r="IIF21" s="8"/>
      <c r="IIG21" s="8"/>
      <c r="IIH21" s="8"/>
      <c r="III21" s="8"/>
      <c r="IIJ21" s="8"/>
      <c r="IIK21" s="8"/>
      <c r="IIL21" s="8"/>
      <c r="IIM21" s="8"/>
      <c r="IIN21" s="8"/>
      <c r="IIO21" s="8"/>
      <c r="IIP21" s="8"/>
      <c r="IIQ21" s="8"/>
      <c r="IIR21" s="8"/>
      <c r="IIS21" s="8"/>
      <c r="IIT21" s="8"/>
      <c r="IIU21" s="8"/>
      <c r="IIV21" s="8"/>
      <c r="IIW21" s="8"/>
      <c r="IIX21" s="8"/>
      <c r="IIY21" s="8"/>
      <c r="IIZ21" s="8"/>
      <c r="IJA21" s="8"/>
      <c r="IJB21" s="8"/>
      <c r="IJC21" s="8"/>
      <c r="IJD21" s="8"/>
      <c r="IJE21" s="8"/>
      <c r="IJF21" s="8"/>
      <c r="IJG21" s="8"/>
      <c r="IJH21" s="8"/>
      <c r="IJI21" s="8"/>
      <c r="IJJ21" s="8"/>
      <c r="IJK21" s="8"/>
      <c r="IJL21" s="8"/>
      <c r="IJM21" s="8"/>
      <c r="IJN21" s="8"/>
      <c r="IJO21" s="8"/>
      <c r="IJP21" s="8"/>
      <c r="IJQ21" s="8"/>
      <c r="IJR21" s="8"/>
      <c r="IJS21" s="8"/>
      <c r="IJT21" s="8"/>
      <c r="IJU21" s="8"/>
      <c r="IJV21" s="8"/>
      <c r="IJW21" s="8"/>
      <c r="IJX21" s="8"/>
      <c r="IJY21" s="8"/>
      <c r="IJZ21" s="8"/>
      <c r="IKA21" s="8"/>
      <c r="IKB21" s="8"/>
      <c r="IKC21" s="8"/>
      <c r="IKD21" s="8"/>
      <c r="IKE21" s="8"/>
      <c r="IKF21" s="8"/>
      <c r="IKG21" s="8"/>
      <c r="IKH21" s="8"/>
      <c r="IKI21" s="8"/>
      <c r="IKJ21" s="8"/>
      <c r="IKK21" s="8"/>
      <c r="IKL21" s="8"/>
      <c r="IKM21" s="8"/>
      <c r="IKN21" s="8"/>
      <c r="IKO21" s="8"/>
      <c r="IKP21" s="8"/>
      <c r="IKQ21" s="8"/>
      <c r="IKR21" s="8"/>
      <c r="IKS21" s="8"/>
      <c r="IKT21" s="8"/>
      <c r="IKU21" s="8"/>
      <c r="IKV21" s="8"/>
      <c r="IKW21" s="8"/>
      <c r="IKX21" s="8"/>
      <c r="IKY21" s="8"/>
      <c r="IKZ21" s="8"/>
      <c r="ILA21" s="8"/>
      <c r="ILB21" s="8"/>
      <c r="ILC21" s="8"/>
      <c r="ILD21" s="8"/>
      <c r="ILE21" s="8"/>
      <c r="ILF21" s="8"/>
      <c r="ILG21" s="8"/>
      <c r="ILH21" s="8"/>
      <c r="ILI21" s="8"/>
      <c r="ILJ21" s="8"/>
      <c r="ILK21" s="8"/>
      <c r="ILL21" s="8"/>
      <c r="ILM21" s="8"/>
      <c r="ILN21" s="8"/>
      <c r="ILO21" s="8"/>
      <c r="ILP21" s="8"/>
      <c r="ILQ21" s="8"/>
      <c r="ILR21" s="8"/>
      <c r="ILS21" s="8"/>
      <c r="ILT21" s="8"/>
      <c r="ILU21" s="8"/>
      <c r="ILV21" s="8"/>
      <c r="ILW21" s="8"/>
      <c r="ILX21" s="8"/>
      <c r="ILY21" s="8"/>
      <c r="ILZ21" s="8"/>
      <c r="IMA21" s="8"/>
      <c r="IMB21" s="8"/>
      <c r="IMC21" s="8"/>
      <c r="IMD21" s="8"/>
      <c r="IME21" s="8"/>
      <c r="IMF21" s="8"/>
      <c r="IMG21" s="8"/>
      <c r="IMH21" s="8"/>
      <c r="IMI21" s="8"/>
      <c r="IMJ21" s="8"/>
      <c r="IMK21" s="8"/>
      <c r="IML21" s="8"/>
      <c r="IMM21" s="8"/>
      <c r="IMN21" s="8"/>
      <c r="IMO21" s="8"/>
      <c r="IMP21" s="8"/>
      <c r="IMQ21" s="8"/>
      <c r="IMR21" s="8"/>
      <c r="IMS21" s="8"/>
      <c r="IMT21" s="8"/>
      <c r="IMU21" s="8"/>
      <c r="IMV21" s="8"/>
      <c r="IMW21" s="8"/>
      <c r="IMX21" s="8"/>
      <c r="IMY21" s="8"/>
      <c r="IMZ21" s="8"/>
      <c r="INA21" s="8"/>
      <c r="INB21" s="8"/>
      <c r="INC21" s="8"/>
      <c r="IND21" s="8"/>
      <c r="INE21" s="8"/>
      <c r="INF21" s="8"/>
      <c r="ING21" s="8"/>
      <c r="INH21" s="8"/>
      <c r="INI21" s="8"/>
      <c r="INJ21" s="8"/>
      <c r="INK21" s="8"/>
      <c r="INL21" s="8"/>
      <c r="INM21" s="8"/>
      <c r="INN21" s="8"/>
      <c r="INO21" s="8"/>
      <c r="INP21" s="8"/>
      <c r="INQ21" s="8"/>
      <c r="INR21" s="8"/>
      <c r="INS21" s="8"/>
      <c r="INT21" s="8"/>
      <c r="INU21" s="8"/>
      <c r="INV21" s="8"/>
      <c r="INW21" s="8"/>
      <c r="INX21" s="8"/>
      <c r="INY21" s="8"/>
      <c r="INZ21" s="8"/>
      <c r="IOA21" s="8"/>
      <c r="IOB21" s="8"/>
      <c r="IOC21" s="8"/>
      <c r="IOD21" s="8"/>
      <c r="IOE21" s="8"/>
      <c r="IOF21" s="8"/>
      <c r="IOG21" s="8"/>
      <c r="IOH21" s="8"/>
      <c r="IOI21" s="8"/>
      <c r="IOJ21" s="8"/>
      <c r="IOK21" s="8"/>
      <c r="IOL21" s="8"/>
      <c r="IOM21" s="8"/>
      <c r="ION21" s="8"/>
      <c r="IOO21" s="8"/>
      <c r="IOP21" s="8"/>
      <c r="IOQ21" s="8"/>
      <c r="IOR21" s="8"/>
      <c r="IOS21" s="8"/>
      <c r="IOT21" s="8"/>
      <c r="IOU21" s="8"/>
      <c r="IOV21" s="8"/>
      <c r="IOW21" s="8"/>
      <c r="IOX21" s="8"/>
      <c r="IOY21" s="8"/>
      <c r="IOZ21" s="8"/>
      <c r="IPA21" s="8"/>
      <c r="IPB21" s="8"/>
      <c r="IPC21" s="8"/>
      <c r="IPD21" s="8"/>
      <c r="IPE21" s="8"/>
      <c r="IPF21" s="8"/>
      <c r="IPG21" s="8"/>
      <c r="IPH21" s="8"/>
      <c r="IPI21" s="8"/>
      <c r="IPJ21" s="8"/>
      <c r="IPK21" s="8"/>
      <c r="IPL21" s="8"/>
      <c r="IPM21" s="8"/>
      <c r="IPN21" s="8"/>
      <c r="IPO21" s="8"/>
      <c r="IPP21" s="8"/>
      <c r="IPQ21" s="8"/>
      <c r="IPR21" s="8"/>
      <c r="IPS21" s="8"/>
      <c r="IPT21" s="8"/>
      <c r="IPU21" s="8"/>
      <c r="IPV21" s="8"/>
      <c r="IPW21" s="8"/>
      <c r="IPX21" s="8"/>
      <c r="IPY21" s="8"/>
      <c r="IPZ21" s="8"/>
      <c r="IQA21" s="8"/>
      <c r="IQB21" s="8"/>
      <c r="IQC21" s="8"/>
      <c r="IQD21" s="8"/>
      <c r="IQE21" s="8"/>
      <c r="IQF21" s="8"/>
      <c r="IQG21" s="8"/>
      <c r="IQH21" s="8"/>
      <c r="IQI21" s="8"/>
      <c r="IQJ21" s="8"/>
      <c r="IQK21" s="8"/>
      <c r="IQL21" s="8"/>
      <c r="IQM21" s="8"/>
      <c r="IQN21" s="8"/>
      <c r="IQO21" s="8"/>
      <c r="IQP21" s="8"/>
      <c r="IQQ21" s="8"/>
      <c r="IQR21" s="8"/>
      <c r="IQS21" s="8"/>
      <c r="IQT21" s="8"/>
      <c r="IQU21" s="8"/>
      <c r="IQV21" s="8"/>
      <c r="IQW21" s="8"/>
      <c r="IQX21" s="8"/>
      <c r="IQY21" s="8"/>
      <c r="IQZ21" s="8"/>
      <c r="IRA21" s="8"/>
      <c r="IRB21" s="8"/>
      <c r="IRC21" s="8"/>
      <c r="IRD21" s="8"/>
      <c r="IRE21" s="8"/>
      <c r="IRF21" s="8"/>
      <c r="IRG21" s="8"/>
      <c r="IRH21" s="8"/>
      <c r="IRI21" s="8"/>
      <c r="IRJ21" s="8"/>
      <c r="IRK21" s="8"/>
      <c r="IRL21" s="8"/>
      <c r="IRM21" s="8"/>
      <c r="IRN21" s="8"/>
      <c r="IRO21" s="8"/>
      <c r="IRP21" s="8"/>
      <c r="IRQ21" s="8"/>
      <c r="IRR21" s="8"/>
      <c r="IRS21" s="8"/>
      <c r="IRT21" s="8"/>
      <c r="IRU21" s="8"/>
      <c r="IRV21" s="8"/>
      <c r="IRW21" s="8"/>
      <c r="IRX21" s="8"/>
      <c r="IRY21" s="8"/>
      <c r="IRZ21" s="8"/>
      <c r="ISA21" s="8"/>
      <c r="ISB21" s="8"/>
      <c r="ISC21" s="8"/>
      <c r="ISD21" s="8"/>
      <c r="ISE21" s="8"/>
      <c r="ISF21" s="8"/>
      <c r="ISG21" s="8"/>
      <c r="ISH21" s="8"/>
      <c r="ISI21" s="8"/>
      <c r="ISJ21" s="8"/>
      <c r="ISK21" s="8"/>
      <c r="ISL21" s="8"/>
      <c r="ISM21" s="8"/>
      <c r="ISN21" s="8"/>
      <c r="ISO21" s="8"/>
      <c r="ISP21" s="8"/>
      <c r="ISQ21" s="8"/>
      <c r="ISR21" s="8"/>
      <c r="ISS21" s="8"/>
      <c r="IST21" s="8"/>
      <c r="ISU21" s="8"/>
      <c r="ISV21" s="8"/>
      <c r="ISW21" s="8"/>
      <c r="ISX21" s="8"/>
      <c r="ISY21" s="8"/>
      <c r="ISZ21" s="8"/>
      <c r="ITA21" s="8"/>
      <c r="ITB21" s="8"/>
      <c r="ITC21" s="8"/>
      <c r="ITD21" s="8"/>
      <c r="ITE21" s="8"/>
      <c r="ITF21" s="8"/>
      <c r="ITG21" s="8"/>
      <c r="ITH21" s="8"/>
      <c r="ITI21" s="8"/>
      <c r="ITJ21" s="8"/>
      <c r="ITK21" s="8"/>
      <c r="ITL21" s="8"/>
      <c r="ITM21" s="8"/>
      <c r="ITN21" s="8"/>
      <c r="ITO21" s="8"/>
      <c r="ITP21" s="8"/>
      <c r="ITQ21" s="8"/>
      <c r="ITR21" s="8"/>
      <c r="ITS21" s="8"/>
      <c r="ITT21" s="8"/>
      <c r="ITU21" s="8"/>
      <c r="ITV21" s="8"/>
      <c r="ITW21" s="8"/>
      <c r="ITX21" s="8"/>
      <c r="ITY21" s="8"/>
      <c r="ITZ21" s="8"/>
      <c r="IUA21" s="8"/>
      <c r="IUB21" s="8"/>
      <c r="IUC21" s="8"/>
      <c r="IUD21" s="8"/>
      <c r="IUE21" s="8"/>
      <c r="IUF21" s="8"/>
      <c r="IUG21" s="8"/>
      <c r="IUH21" s="8"/>
      <c r="IUI21" s="8"/>
      <c r="IUJ21" s="8"/>
      <c r="IUK21" s="8"/>
      <c r="IUL21" s="8"/>
      <c r="IUM21" s="8"/>
      <c r="IUN21" s="8"/>
      <c r="IUO21" s="8"/>
      <c r="IUP21" s="8"/>
      <c r="IUQ21" s="8"/>
      <c r="IUR21" s="8"/>
      <c r="IUS21" s="8"/>
      <c r="IUT21" s="8"/>
      <c r="IUU21" s="8"/>
      <c r="IUV21" s="8"/>
      <c r="IUW21" s="8"/>
      <c r="IUX21" s="8"/>
      <c r="IUY21" s="8"/>
      <c r="IUZ21" s="8"/>
      <c r="IVA21" s="8"/>
      <c r="IVB21" s="8"/>
      <c r="IVC21" s="8"/>
      <c r="IVD21" s="8"/>
      <c r="IVE21" s="8"/>
      <c r="IVF21" s="8"/>
      <c r="IVG21" s="8"/>
      <c r="IVH21" s="8"/>
      <c r="IVI21" s="8"/>
      <c r="IVJ21" s="8"/>
      <c r="IVK21" s="8"/>
      <c r="IVL21" s="8"/>
      <c r="IVM21" s="8"/>
      <c r="IVN21" s="8"/>
      <c r="IVO21" s="8"/>
      <c r="IVP21" s="8"/>
      <c r="IVQ21" s="8"/>
      <c r="IVR21" s="8"/>
      <c r="IVS21" s="8"/>
      <c r="IVT21" s="8"/>
      <c r="IVU21" s="8"/>
      <c r="IVV21" s="8"/>
      <c r="IVW21" s="8"/>
      <c r="IVX21" s="8"/>
      <c r="IVY21" s="8"/>
      <c r="IVZ21" s="8"/>
      <c r="IWA21" s="8"/>
      <c r="IWB21" s="8"/>
      <c r="IWC21" s="8"/>
      <c r="IWD21" s="8"/>
      <c r="IWE21" s="8"/>
      <c r="IWF21" s="8"/>
      <c r="IWG21" s="8"/>
      <c r="IWH21" s="8"/>
      <c r="IWI21" s="8"/>
      <c r="IWJ21" s="8"/>
      <c r="IWK21" s="8"/>
      <c r="IWL21" s="8"/>
      <c r="IWM21" s="8"/>
      <c r="IWN21" s="8"/>
      <c r="IWO21" s="8"/>
      <c r="IWP21" s="8"/>
      <c r="IWQ21" s="8"/>
      <c r="IWR21" s="8"/>
      <c r="IWS21" s="8"/>
      <c r="IWT21" s="8"/>
      <c r="IWU21" s="8"/>
      <c r="IWV21" s="8"/>
      <c r="IWW21" s="8"/>
      <c r="IWX21" s="8"/>
      <c r="IWY21" s="8"/>
      <c r="IWZ21" s="8"/>
      <c r="IXA21" s="8"/>
      <c r="IXB21" s="8"/>
      <c r="IXC21" s="8"/>
      <c r="IXD21" s="8"/>
      <c r="IXE21" s="8"/>
      <c r="IXF21" s="8"/>
      <c r="IXG21" s="8"/>
      <c r="IXH21" s="8"/>
      <c r="IXI21" s="8"/>
      <c r="IXJ21" s="8"/>
      <c r="IXK21" s="8"/>
      <c r="IXL21" s="8"/>
      <c r="IXM21" s="8"/>
      <c r="IXN21" s="8"/>
      <c r="IXO21" s="8"/>
      <c r="IXP21" s="8"/>
      <c r="IXQ21" s="8"/>
      <c r="IXR21" s="8"/>
      <c r="IXS21" s="8"/>
      <c r="IXT21" s="8"/>
      <c r="IXU21" s="8"/>
      <c r="IXV21" s="8"/>
      <c r="IXW21" s="8"/>
      <c r="IXX21" s="8"/>
      <c r="IXY21" s="8"/>
      <c r="IXZ21" s="8"/>
      <c r="IYA21" s="8"/>
      <c r="IYB21" s="8"/>
      <c r="IYC21" s="8"/>
      <c r="IYD21" s="8"/>
      <c r="IYE21" s="8"/>
      <c r="IYF21" s="8"/>
      <c r="IYG21" s="8"/>
      <c r="IYH21" s="8"/>
      <c r="IYI21" s="8"/>
      <c r="IYJ21" s="8"/>
      <c r="IYK21" s="8"/>
      <c r="IYL21" s="8"/>
      <c r="IYM21" s="8"/>
      <c r="IYN21" s="8"/>
      <c r="IYO21" s="8"/>
      <c r="IYP21" s="8"/>
      <c r="IYQ21" s="8"/>
      <c r="IYR21" s="8"/>
      <c r="IYS21" s="8"/>
      <c r="IYT21" s="8"/>
      <c r="IYU21" s="8"/>
      <c r="IYV21" s="8"/>
      <c r="IYW21" s="8"/>
      <c r="IYX21" s="8"/>
      <c r="IYY21" s="8"/>
      <c r="IYZ21" s="8"/>
      <c r="IZA21" s="8"/>
      <c r="IZB21" s="8"/>
      <c r="IZC21" s="8"/>
      <c r="IZD21" s="8"/>
      <c r="IZE21" s="8"/>
      <c r="IZF21" s="8"/>
      <c r="IZG21" s="8"/>
      <c r="IZH21" s="8"/>
      <c r="IZI21" s="8"/>
      <c r="IZJ21" s="8"/>
      <c r="IZK21" s="8"/>
      <c r="IZL21" s="8"/>
      <c r="IZM21" s="8"/>
      <c r="IZN21" s="8"/>
      <c r="IZO21" s="8"/>
      <c r="IZP21" s="8"/>
      <c r="IZQ21" s="8"/>
      <c r="IZR21" s="8"/>
      <c r="IZS21" s="8"/>
      <c r="IZT21" s="8"/>
      <c r="IZU21" s="8"/>
      <c r="IZV21" s="8"/>
      <c r="IZW21" s="8"/>
      <c r="IZX21" s="8"/>
      <c r="IZY21" s="8"/>
      <c r="IZZ21" s="8"/>
      <c r="JAA21" s="8"/>
      <c r="JAB21" s="8"/>
      <c r="JAC21" s="8"/>
      <c r="JAD21" s="8"/>
      <c r="JAE21" s="8"/>
      <c r="JAF21" s="8"/>
      <c r="JAG21" s="8"/>
      <c r="JAH21" s="8"/>
      <c r="JAI21" s="8"/>
      <c r="JAJ21" s="8"/>
      <c r="JAK21" s="8"/>
      <c r="JAL21" s="8"/>
      <c r="JAM21" s="8"/>
      <c r="JAN21" s="8"/>
      <c r="JAO21" s="8"/>
      <c r="JAP21" s="8"/>
      <c r="JAQ21" s="8"/>
      <c r="JAR21" s="8"/>
      <c r="JAS21" s="8"/>
      <c r="JAT21" s="8"/>
      <c r="JAU21" s="8"/>
      <c r="JAV21" s="8"/>
      <c r="JAW21" s="8"/>
      <c r="JAX21" s="8"/>
      <c r="JAY21" s="8"/>
      <c r="JAZ21" s="8"/>
      <c r="JBA21" s="8"/>
      <c r="JBB21" s="8"/>
      <c r="JBC21" s="8"/>
      <c r="JBD21" s="8"/>
      <c r="JBE21" s="8"/>
      <c r="JBF21" s="8"/>
      <c r="JBG21" s="8"/>
      <c r="JBH21" s="8"/>
      <c r="JBI21" s="8"/>
      <c r="JBJ21" s="8"/>
      <c r="JBK21" s="8"/>
      <c r="JBL21" s="8"/>
      <c r="JBM21" s="8"/>
      <c r="JBN21" s="8"/>
      <c r="JBO21" s="8"/>
      <c r="JBP21" s="8"/>
      <c r="JBQ21" s="8"/>
      <c r="JBR21" s="8"/>
      <c r="JBS21" s="8"/>
      <c r="JBT21" s="8"/>
      <c r="JBU21" s="8"/>
      <c r="JBV21" s="8"/>
      <c r="JBW21" s="8"/>
      <c r="JBX21" s="8"/>
      <c r="JBY21" s="8"/>
      <c r="JBZ21" s="8"/>
      <c r="JCA21" s="8"/>
      <c r="JCB21" s="8"/>
      <c r="JCC21" s="8"/>
      <c r="JCD21" s="8"/>
      <c r="JCE21" s="8"/>
      <c r="JCF21" s="8"/>
      <c r="JCG21" s="8"/>
      <c r="JCH21" s="8"/>
      <c r="JCI21" s="8"/>
      <c r="JCJ21" s="8"/>
      <c r="JCK21" s="8"/>
      <c r="JCL21" s="8"/>
      <c r="JCM21" s="8"/>
      <c r="JCN21" s="8"/>
      <c r="JCO21" s="8"/>
      <c r="JCP21" s="8"/>
      <c r="JCQ21" s="8"/>
      <c r="JCR21" s="8"/>
      <c r="JCS21" s="8"/>
      <c r="JCT21" s="8"/>
      <c r="JCU21" s="8"/>
      <c r="JCV21" s="8"/>
      <c r="JCW21" s="8"/>
      <c r="JCX21" s="8"/>
      <c r="JCY21" s="8"/>
      <c r="JCZ21" s="8"/>
      <c r="JDA21" s="8"/>
      <c r="JDB21" s="8"/>
      <c r="JDC21" s="8"/>
      <c r="JDD21" s="8"/>
      <c r="JDE21" s="8"/>
      <c r="JDF21" s="8"/>
      <c r="JDG21" s="8"/>
      <c r="JDH21" s="8"/>
      <c r="JDI21" s="8"/>
      <c r="JDJ21" s="8"/>
      <c r="JDK21" s="8"/>
      <c r="JDL21" s="8"/>
      <c r="JDM21" s="8"/>
      <c r="JDN21" s="8"/>
      <c r="JDO21" s="8"/>
      <c r="JDP21" s="8"/>
      <c r="JDQ21" s="8"/>
      <c r="JDR21" s="8"/>
      <c r="JDS21" s="8"/>
      <c r="JDT21" s="8"/>
      <c r="JDU21" s="8"/>
      <c r="JDV21" s="8"/>
      <c r="JDW21" s="8"/>
      <c r="JDX21" s="8"/>
      <c r="JDY21" s="8"/>
      <c r="JDZ21" s="8"/>
      <c r="JEA21" s="8"/>
      <c r="JEB21" s="8"/>
      <c r="JEC21" s="8"/>
      <c r="JED21" s="8"/>
      <c r="JEE21" s="8"/>
      <c r="JEF21" s="8"/>
      <c r="JEG21" s="8"/>
      <c r="JEH21" s="8"/>
      <c r="JEI21" s="8"/>
      <c r="JEJ21" s="8"/>
      <c r="JEK21" s="8"/>
      <c r="JEL21" s="8"/>
      <c r="JEM21" s="8"/>
      <c r="JEN21" s="8"/>
      <c r="JEO21" s="8"/>
      <c r="JEP21" s="8"/>
      <c r="JEQ21" s="8"/>
      <c r="JER21" s="8"/>
      <c r="JES21" s="8"/>
      <c r="JET21" s="8"/>
      <c r="JEU21" s="8"/>
      <c r="JEV21" s="8"/>
      <c r="JEW21" s="8"/>
      <c r="JEX21" s="8"/>
      <c r="JEY21" s="8"/>
      <c r="JEZ21" s="8"/>
      <c r="JFA21" s="8"/>
      <c r="JFB21" s="8"/>
      <c r="JFC21" s="8"/>
      <c r="JFD21" s="8"/>
      <c r="JFE21" s="8"/>
      <c r="JFF21" s="8"/>
      <c r="JFG21" s="8"/>
      <c r="JFH21" s="8"/>
      <c r="JFI21" s="8"/>
      <c r="JFJ21" s="8"/>
      <c r="JFK21" s="8"/>
      <c r="JFL21" s="8"/>
      <c r="JFM21" s="8"/>
      <c r="JFN21" s="8"/>
      <c r="JFO21" s="8"/>
      <c r="JFP21" s="8"/>
      <c r="JFQ21" s="8"/>
      <c r="JFR21" s="8"/>
      <c r="JFS21" s="8"/>
      <c r="JFT21" s="8"/>
      <c r="JFU21" s="8"/>
      <c r="JFV21" s="8"/>
      <c r="JFW21" s="8"/>
      <c r="JFX21" s="8"/>
      <c r="JFY21" s="8"/>
      <c r="JFZ21" s="8"/>
      <c r="JGA21" s="8"/>
      <c r="JGB21" s="8"/>
      <c r="JGC21" s="8"/>
      <c r="JGD21" s="8"/>
      <c r="JGE21" s="8"/>
      <c r="JGF21" s="8"/>
      <c r="JGG21" s="8"/>
      <c r="JGH21" s="8"/>
      <c r="JGI21" s="8"/>
      <c r="JGJ21" s="8"/>
      <c r="JGK21" s="8"/>
      <c r="JGL21" s="8"/>
      <c r="JGM21" s="8"/>
      <c r="JGN21" s="8"/>
      <c r="JGO21" s="8"/>
      <c r="JGP21" s="8"/>
      <c r="JGQ21" s="8"/>
      <c r="JGR21" s="8"/>
      <c r="JGS21" s="8"/>
      <c r="JGT21" s="8"/>
      <c r="JGU21" s="8"/>
      <c r="JGV21" s="8"/>
      <c r="JGW21" s="8"/>
      <c r="JGX21" s="8"/>
      <c r="JGY21" s="8"/>
      <c r="JGZ21" s="8"/>
      <c r="JHA21" s="8"/>
      <c r="JHB21" s="8"/>
      <c r="JHC21" s="8"/>
      <c r="JHD21" s="8"/>
      <c r="JHE21" s="8"/>
      <c r="JHF21" s="8"/>
      <c r="JHG21" s="8"/>
      <c r="JHH21" s="8"/>
      <c r="JHI21" s="8"/>
      <c r="JHJ21" s="8"/>
      <c r="JHK21" s="8"/>
      <c r="JHL21" s="8"/>
      <c r="JHM21" s="8"/>
      <c r="JHN21" s="8"/>
      <c r="JHO21" s="8"/>
      <c r="JHP21" s="8"/>
      <c r="JHQ21" s="8"/>
      <c r="JHR21" s="8"/>
      <c r="JHS21" s="8"/>
      <c r="JHT21" s="8"/>
      <c r="JHU21" s="8"/>
      <c r="JHV21" s="8"/>
      <c r="JHW21" s="8"/>
      <c r="JHX21" s="8"/>
      <c r="JHY21" s="8"/>
      <c r="JHZ21" s="8"/>
      <c r="JIA21" s="8"/>
      <c r="JIB21" s="8"/>
      <c r="JIC21" s="8"/>
      <c r="JID21" s="8"/>
      <c r="JIE21" s="8"/>
      <c r="JIF21" s="8"/>
      <c r="JIG21" s="8"/>
      <c r="JIH21" s="8"/>
      <c r="JII21" s="8"/>
      <c r="JIJ21" s="8"/>
      <c r="JIK21" s="8"/>
      <c r="JIL21" s="8"/>
      <c r="JIM21" s="8"/>
      <c r="JIN21" s="8"/>
      <c r="JIO21" s="8"/>
      <c r="JIP21" s="8"/>
      <c r="JIQ21" s="8"/>
      <c r="JIR21" s="8"/>
      <c r="JIS21" s="8"/>
      <c r="JIT21" s="8"/>
      <c r="JIU21" s="8"/>
      <c r="JIV21" s="8"/>
      <c r="JIW21" s="8"/>
      <c r="JIX21" s="8"/>
      <c r="JIY21" s="8"/>
      <c r="JIZ21" s="8"/>
      <c r="JJA21" s="8"/>
      <c r="JJB21" s="8"/>
      <c r="JJC21" s="8"/>
      <c r="JJD21" s="8"/>
      <c r="JJE21" s="8"/>
      <c r="JJF21" s="8"/>
      <c r="JJG21" s="8"/>
      <c r="JJH21" s="8"/>
      <c r="JJI21" s="8"/>
      <c r="JJJ21" s="8"/>
      <c r="JJK21" s="8"/>
      <c r="JJL21" s="8"/>
      <c r="JJM21" s="8"/>
      <c r="JJN21" s="8"/>
      <c r="JJO21" s="8"/>
      <c r="JJP21" s="8"/>
      <c r="JJQ21" s="8"/>
      <c r="JJR21" s="8"/>
      <c r="JJS21" s="8"/>
      <c r="JJT21" s="8"/>
      <c r="JJU21" s="8"/>
      <c r="JJV21" s="8"/>
      <c r="JJW21" s="8"/>
      <c r="JJX21" s="8"/>
      <c r="JJY21" s="8"/>
      <c r="JJZ21" s="8"/>
      <c r="JKA21" s="8"/>
      <c r="JKB21" s="8"/>
      <c r="JKC21" s="8"/>
      <c r="JKD21" s="8"/>
      <c r="JKE21" s="8"/>
      <c r="JKF21" s="8"/>
      <c r="JKG21" s="8"/>
      <c r="JKH21" s="8"/>
      <c r="JKI21" s="8"/>
      <c r="JKJ21" s="8"/>
      <c r="JKK21" s="8"/>
      <c r="JKL21" s="8"/>
      <c r="JKM21" s="8"/>
      <c r="JKN21" s="8"/>
      <c r="JKO21" s="8"/>
      <c r="JKP21" s="8"/>
      <c r="JKQ21" s="8"/>
      <c r="JKR21" s="8"/>
      <c r="JKS21" s="8"/>
      <c r="JKT21" s="8"/>
      <c r="JKU21" s="8"/>
      <c r="JKV21" s="8"/>
      <c r="JKW21" s="8"/>
      <c r="JKX21" s="8"/>
      <c r="JKY21" s="8"/>
      <c r="JKZ21" s="8"/>
      <c r="JLA21" s="8"/>
      <c r="JLB21" s="8"/>
      <c r="JLC21" s="8"/>
      <c r="JLD21" s="8"/>
      <c r="JLE21" s="8"/>
      <c r="JLF21" s="8"/>
      <c r="JLG21" s="8"/>
      <c r="JLH21" s="8"/>
      <c r="JLI21" s="8"/>
      <c r="JLJ21" s="8"/>
      <c r="JLK21" s="8"/>
      <c r="JLL21" s="8"/>
      <c r="JLM21" s="8"/>
      <c r="JLN21" s="8"/>
      <c r="JLO21" s="8"/>
      <c r="JLP21" s="8"/>
      <c r="JLQ21" s="8"/>
      <c r="JLR21" s="8"/>
      <c r="JLS21" s="8"/>
      <c r="JLT21" s="8"/>
      <c r="JLU21" s="8"/>
      <c r="JLV21" s="8"/>
      <c r="JLW21" s="8"/>
      <c r="JLX21" s="8"/>
      <c r="JLY21" s="8"/>
      <c r="JLZ21" s="8"/>
      <c r="JMA21" s="8"/>
      <c r="JMB21" s="8"/>
      <c r="JMC21" s="8"/>
      <c r="JMD21" s="8"/>
      <c r="JME21" s="8"/>
      <c r="JMF21" s="8"/>
      <c r="JMG21" s="8"/>
      <c r="JMH21" s="8"/>
      <c r="JMI21" s="8"/>
      <c r="JMJ21" s="8"/>
      <c r="JMK21" s="8"/>
      <c r="JML21" s="8"/>
      <c r="JMM21" s="8"/>
      <c r="JMN21" s="8"/>
      <c r="JMO21" s="8"/>
      <c r="JMP21" s="8"/>
      <c r="JMQ21" s="8"/>
      <c r="JMR21" s="8"/>
      <c r="JMS21" s="8"/>
      <c r="JMT21" s="8"/>
      <c r="JMU21" s="8"/>
      <c r="JMV21" s="8"/>
      <c r="JMW21" s="8"/>
      <c r="JMX21" s="8"/>
      <c r="JMY21" s="8"/>
      <c r="JMZ21" s="8"/>
      <c r="JNA21" s="8"/>
      <c r="JNB21" s="8"/>
      <c r="JNC21" s="8"/>
      <c r="JND21" s="8"/>
      <c r="JNE21" s="8"/>
      <c r="JNF21" s="8"/>
      <c r="JNG21" s="8"/>
      <c r="JNH21" s="8"/>
      <c r="JNI21" s="8"/>
      <c r="JNJ21" s="8"/>
      <c r="JNK21" s="8"/>
      <c r="JNL21" s="8"/>
      <c r="JNM21" s="8"/>
      <c r="JNN21" s="8"/>
      <c r="JNO21" s="8"/>
      <c r="JNP21" s="8"/>
      <c r="JNQ21" s="8"/>
      <c r="JNR21" s="8"/>
      <c r="JNS21" s="8"/>
      <c r="JNT21" s="8"/>
      <c r="JNU21" s="8"/>
      <c r="JNV21" s="8"/>
      <c r="JNW21" s="8"/>
      <c r="JNX21" s="8"/>
      <c r="JNY21" s="8"/>
      <c r="JNZ21" s="8"/>
      <c r="JOA21" s="8"/>
      <c r="JOB21" s="8"/>
      <c r="JOC21" s="8"/>
      <c r="JOD21" s="8"/>
      <c r="JOE21" s="8"/>
      <c r="JOF21" s="8"/>
      <c r="JOG21" s="8"/>
      <c r="JOH21" s="8"/>
      <c r="JOI21" s="8"/>
      <c r="JOJ21" s="8"/>
      <c r="JOK21" s="8"/>
      <c r="JOL21" s="8"/>
      <c r="JOM21" s="8"/>
      <c r="JON21" s="8"/>
      <c r="JOO21" s="8"/>
      <c r="JOP21" s="8"/>
      <c r="JOQ21" s="8"/>
      <c r="JOR21" s="8"/>
      <c r="JOS21" s="8"/>
      <c r="JOT21" s="8"/>
      <c r="JOU21" s="8"/>
      <c r="JOV21" s="8"/>
      <c r="JOW21" s="8"/>
      <c r="JOX21" s="8"/>
      <c r="JOY21" s="8"/>
      <c r="JOZ21" s="8"/>
      <c r="JPA21" s="8"/>
      <c r="JPB21" s="8"/>
      <c r="JPC21" s="8"/>
      <c r="JPD21" s="8"/>
      <c r="JPE21" s="8"/>
      <c r="JPF21" s="8"/>
      <c r="JPG21" s="8"/>
      <c r="JPH21" s="8"/>
      <c r="JPI21" s="8"/>
      <c r="JPJ21" s="8"/>
      <c r="JPK21" s="8"/>
      <c r="JPL21" s="8"/>
      <c r="JPM21" s="8"/>
      <c r="JPN21" s="8"/>
      <c r="JPO21" s="8"/>
      <c r="JPP21" s="8"/>
      <c r="JPQ21" s="8"/>
      <c r="JPR21" s="8"/>
      <c r="JPS21" s="8"/>
      <c r="JPT21" s="8"/>
      <c r="JPU21" s="8"/>
      <c r="JPV21" s="8"/>
      <c r="JPW21" s="8"/>
      <c r="JPX21" s="8"/>
      <c r="JPY21" s="8"/>
      <c r="JPZ21" s="8"/>
      <c r="JQA21" s="8"/>
      <c r="JQB21" s="8"/>
      <c r="JQC21" s="8"/>
      <c r="JQD21" s="8"/>
      <c r="JQE21" s="8"/>
      <c r="JQF21" s="8"/>
      <c r="JQG21" s="8"/>
      <c r="JQH21" s="8"/>
      <c r="JQI21" s="8"/>
      <c r="JQJ21" s="8"/>
      <c r="JQK21" s="8"/>
      <c r="JQL21" s="8"/>
      <c r="JQM21" s="8"/>
      <c r="JQN21" s="8"/>
      <c r="JQO21" s="8"/>
      <c r="JQP21" s="8"/>
      <c r="JQQ21" s="8"/>
      <c r="JQR21" s="8"/>
      <c r="JQS21" s="8"/>
      <c r="JQT21" s="8"/>
      <c r="JQU21" s="8"/>
      <c r="JQV21" s="8"/>
      <c r="JQW21" s="8"/>
      <c r="JQX21" s="8"/>
      <c r="JQY21" s="8"/>
      <c r="JQZ21" s="8"/>
      <c r="JRA21" s="8"/>
      <c r="JRB21" s="8"/>
      <c r="JRC21" s="8"/>
      <c r="JRD21" s="8"/>
      <c r="JRE21" s="8"/>
      <c r="JRF21" s="8"/>
      <c r="JRG21" s="8"/>
      <c r="JRH21" s="8"/>
      <c r="JRI21" s="8"/>
      <c r="JRJ21" s="8"/>
      <c r="JRK21" s="8"/>
      <c r="JRL21" s="8"/>
      <c r="JRM21" s="8"/>
      <c r="JRN21" s="8"/>
      <c r="JRO21" s="8"/>
      <c r="JRP21" s="8"/>
      <c r="JRQ21" s="8"/>
      <c r="JRR21" s="8"/>
      <c r="JRS21" s="8"/>
      <c r="JRT21" s="8"/>
      <c r="JRU21" s="8"/>
      <c r="JRV21" s="8"/>
      <c r="JRW21" s="8"/>
      <c r="JRX21" s="8"/>
      <c r="JRY21" s="8"/>
      <c r="JRZ21" s="8"/>
      <c r="JSA21" s="8"/>
      <c r="JSB21" s="8"/>
      <c r="JSC21" s="8"/>
      <c r="JSD21" s="8"/>
      <c r="JSE21" s="8"/>
      <c r="JSF21" s="8"/>
      <c r="JSG21" s="8"/>
      <c r="JSH21" s="8"/>
      <c r="JSI21" s="8"/>
      <c r="JSJ21" s="8"/>
      <c r="JSK21" s="8"/>
      <c r="JSL21" s="8"/>
      <c r="JSM21" s="8"/>
      <c r="JSN21" s="8"/>
      <c r="JSO21" s="8"/>
      <c r="JSP21" s="8"/>
      <c r="JSQ21" s="8"/>
      <c r="JSR21" s="8"/>
      <c r="JSS21" s="8"/>
      <c r="JST21" s="8"/>
      <c r="JSU21" s="8"/>
      <c r="JSV21" s="8"/>
      <c r="JSW21" s="8"/>
      <c r="JSX21" s="8"/>
      <c r="JSY21" s="8"/>
      <c r="JSZ21" s="8"/>
      <c r="JTA21" s="8"/>
      <c r="JTB21" s="8"/>
      <c r="JTC21" s="8"/>
      <c r="JTD21" s="8"/>
      <c r="JTE21" s="8"/>
      <c r="JTF21" s="8"/>
      <c r="JTG21" s="8"/>
      <c r="JTH21" s="8"/>
      <c r="JTI21" s="8"/>
      <c r="JTJ21" s="8"/>
      <c r="JTK21" s="8"/>
      <c r="JTL21" s="8"/>
      <c r="JTM21" s="8"/>
      <c r="JTN21" s="8"/>
      <c r="JTO21" s="8"/>
      <c r="JTP21" s="8"/>
      <c r="JTQ21" s="8"/>
      <c r="JTR21" s="8"/>
      <c r="JTS21" s="8"/>
      <c r="JTT21" s="8"/>
      <c r="JTU21" s="8"/>
      <c r="JTV21" s="8"/>
      <c r="JTW21" s="8"/>
      <c r="JTX21" s="8"/>
      <c r="JTY21" s="8"/>
      <c r="JTZ21" s="8"/>
      <c r="JUA21" s="8"/>
      <c r="JUB21" s="8"/>
      <c r="JUC21" s="8"/>
      <c r="JUD21" s="8"/>
      <c r="JUE21" s="8"/>
      <c r="JUF21" s="8"/>
      <c r="JUG21" s="8"/>
      <c r="JUH21" s="8"/>
      <c r="JUI21" s="8"/>
      <c r="JUJ21" s="8"/>
      <c r="JUK21" s="8"/>
      <c r="JUL21" s="8"/>
      <c r="JUM21" s="8"/>
      <c r="JUN21" s="8"/>
      <c r="JUO21" s="8"/>
      <c r="JUP21" s="8"/>
      <c r="JUQ21" s="8"/>
      <c r="JUR21" s="8"/>
      <c r="JUS21" s="8"/>
      <c r="JUT21" s="8"/>
      <c r="JUU21" s="8"/>
      <c r="JUV21" s="8"/>
      <c r="JUW21" s="8"/>
      <c r="JUX21" s="8"/>
      <c r="JUY21" s="8"/>
      <c r="JUZ21" s="8"/>
      <c r="JVA21" s="8"/>
      <c r="JVB21" s="8"/>
      <c r="JVC21" s="8"/>
      <c r="JVD21" s="8"/>
      <c r="JVE21" s="8"/>
      <c r="JVF21" s="8"/>
      <c r="JVG21" s="8"/>
      <c r="JVH21" s="8"/>
      <c r="JVI21" s="8"/>
      <c r="JVJ21" s="8"/>
      <c r="JVK21" s="8"/>
      <c r="JVL21" s="8"/>
      <c r="JVM21" s="8"/>
      <c r="JVN21" s="8"/>
      <c r="JVO21" s="8"/>
      <c r="JVP21" s="8"/>
      <c r="JVQ21" s="8"/>
      <c r="JVR21" s="8"/>
      <c r="JVS21" s="8"/>
      <c r="JVT21" s="8"/>
      <c r="JVU21" s="8"/>
      <c r="JVV21" s="8"/>
      <c r="JVW21" s="8"/>
      <c r="JVX21" s="8"/>
      <c r="JVY21" s="8"/>
      <c r="JVZ21" s="8"/>
      <c r="JWA21" s="8"/>
      <c r="JWB21" s="8"/>
      <c r="JWC21" s="8"/>
      <c r="JWD21" s="8"/>
      <c r="JWE21" s="8"/>
      <c r="JWF21" s="8"/>
      <c r="JWG21" s="8"/>
      <c r="JWH21" s="8"/>
      <c r="JWI21" s="8"/>
      <c r="JWJ21" s="8"/>
      <c r="JWK21" s="8"/>
      <c r="JWL21" s="8"/>
      <c r="JWM21" s="8"/>
      <c r="JWN21" s="8"/>
      <c r="JWO21" s="8"/>
      <c r="JWP21" s="8"/>
      <c r="JWQ21" s="8"/>
      <c r="JWR21" s="8"/>
      <c r="JWS21" s="8"/>
      <c r="JWT21" s="8"/>
      <c r="JWU21" s="8"/>
      <c r="JWV21" s="8"/>
      <c r="JWW21" s="8"/>
      <c r="JWX21" s="8"/>
      <c r="JWY21" s="8"/>
      <c r="JWZ21" s="8"/>
      <c r="JXA21" s="8"/>
      <c r="JXB21" s="8"/>
      <c r="JXC21" s="8"/>
      <c r="JXD21" s="8"/>
      <c r="JXE21" s="8"/>
      <c r="JXF21" s="8"/>
      <c r="JXG21" s="8"/>
      <c r="JXH21" s="8"/>
      <c r="JXI21" s="8"/>
      <c r="JXJ21" s="8"/>
      <c r="JXK21" s="8"/>
      <c r="JXL21" s="8"/>
      <c r="JXM21" s="8"/>
      <c r="JXN21" s="8"/>
      <c r="JXO21" s="8"/>
      <c r="JXP21" s="8"/>
      <c r="JXQ21" s="8"/>
      <c r="JXR21" s="8"/>
      <c r="JXS21" s="8"/>
      <c r="JXT21" s="8"/>
      <c r="JXU21" s="8"/>
      <c r="JXV21" s="8"/>
      <c r="JXW21" s="8"/>
      <c r="JXX21" s="8"/>
      <c r="JXY21" s="8"/>
      <c r="JXZ21" s="8"/>
      <c r="JYA21" s="8"/>
      <c r="JYB21" s="8"/>
      <c r="JYC21" s="8"/>
      <c r="JYD21" s="8"/>
      <c r="JYE21" s="8"/>
      <c r="JYF21" s="8"/>
      <c r="JYG21" s="8"/>
      <c r="JYH21" s="8"/>
      <c r="JYI21" s="8"/>
      <c r="JYJ21" s="8"/>
      <c r="JYK21" s="8"/>
      <c r="JYL21" s="8"/>
      <c r="JYM21" s="8"/>
      <c r="JYN21" s="8"/>
      <c r="JYO21" s="8"/>
      <c r="JYP21" s="8"/>
      <c r="JYQ21" s="8"/>
      <c r="JYR21" s="8"/>
      <c r="JYS21" s="8"/>
      <c r="JYT21" s="8"/>
      <c r="JYU21" s="8"/>
      <c r="JYV21" s="8"/>
      <c r="JYW21" s="8"/>
      <c r="JYX21" s="8"/>
      <c r="JYY21" s="8"/>
      <c r="JYZ21" s="8"/>
      <c r="JZA21" s="8"/>
      <c r="JZB21" s="8"/>
      <c r="JZC21" s="8"/>
      <c r="JZD21" s="8"/>
      <c r="JZE21" s="8"/>
      <c r="JZF21" s="8"/>
      <c r="JZG21" s="8"/>
      <c r="JZH21" s="8"/>
      <c r="JZI21" s="8"/>
      <c r="JZJ21" s="8"/>
      <c r="JZK21" s="8"/>
      <c r="JZL21" s="8"/>
      <c r="JZM21" s="8"/>
      <c r="JZN21" s="8"/>
      <c r="JZO21" s="8"/>
      <c r="JZP21" s="8"/>
      <c r="JZQ21" s="8"/>
      <c r="JZR21" s="8"/>
      <c r="JZS21" s="8"/>
      <c r="JZT21" s="8"/>
      <c r="JZU21" s="8"/>
      <c r="JZV21" s="8"/>
      <c r="JZW21" s="8"/>
      <c r="JZX21" s="8"/>
      <c r="JZY21" s="8"/>
      <c r="JZZ21" s="8"/>
      <c r="KAA21" s="8"/>
      <c r="KAB21" s="8"/>
      <c r="KAC21" s="8"/>
      <c r="KAD21" s="8"/>
      <c r="KAE21" s="8"/>
      <c r="KAF21" s="8"/>
      <c r="KAG21" s="8"/>
      <c r="KAH21" s="8"/>
      <c r="KAI21" s="8"/>
      <c r="KAJ21" s="8"/>
      <c r="KAK21" s="8"/>
      <c r="KAL21" s="8"/>
      <c r="KAM21" s="8"/>
      <c r="KAN21" s="8"/>
      <c r="KAO21" s="8"/>
      <c r="KAP21" s="8"/>
      <c r="KAQ21" s="8"/>
      <c r="KAR21" s="8"/>
      <c r="KAS21" s="8"/>
      <c r="KAT21" s="8"/>
      <c r="KAU21" s="8"/>
      <c r="KAV21" s="8"/>
      <c r="KAW21" s="8"/>
      <c r="KAX21" s="8"/>
      <c r="KAY21" s="8"/>
      <c r="KAZ21" s="8"/>
      <c r="KBA21" s="8"/>
      <c r="KBB21" s="8"/>
      <c r="KBC21" s="8"/>
      <c r="KBD21" s="8"/>
      <c r="KBE21" s="8"/>
      <c r="KBF21" s="8"/>
      <c r="KBG21" s="8"/>
      <c r="KBH21" s="8"/>
      <c r="KBI21" s="8"/>
      <c r="KBJ21" s="8"/>
      <c r="KBK21" s="8"/>
      <c r="KBL21" s="8"/>
      <c r="KBM21" s="8"/>
      <c r="KBN21" s="8"/>
      <c r="KBO21" s="8"/>
      <c r="KBP21" s="8"/>
      <c r="KBQ21" s="8"/>
      <c r="KBR21" s="8"/>
      <c r="KBS21" s="8"/>
      <c r="KBT21" s="8"/>
      <c r="KBU21" s="8"/>
      <c r="KBV21" s="8"/>
      <c r="KBW21" s="8"/>
      <c r="KBX21" s="8"/>
      <c r="KBY21" s="8"/>
      <c r="KBZ21" s="8"/>
      <c r="KCA21" s="8"/>
      <c r="KCB21" s="8"/>
      <c r="KCC21" s="8"/>
      <c r="KCD21" s="8"/>
      <c r="KCE21" s="8"/>
      <c r="KCF21" s="8"/>
      <c r="KCG21" s="8"/>
      <c r="KCH21" s="8"/>
      <c r="KCI21" s="8"/>
      <c r="KCJ21" s="8"/>
      <c r="KCK21" s="8"/>
      <c r="KCL21" s="8"/>
      <c r="KCM21" s="8"/>
      <c r="KCN21" s="8"/>
      <c r="KCO21" s="8"/>
      <c r="KCP21" s="8"/>
      <c r="KCQ21" s="8"/>
      <c r="KCR21" s="8"/>
      <c r="KCS21" s="8"/>
      <c r="KCT21" s="8"/>
      <c r="KCU21" s="8"/>
      <c r="KCV21" s="8"/>
      <c r="KCW21" s="8"/>
      <c r="KCX21" s="8"/>
      <c r="KCY21" s="8"/>
      <c r="KCZ21" s="8"/>
      <c r="KDA21" s="8"/>
      <c r="KDB21" s="8"/>
      <c r="KDC21" s="8"/>
      <c r="KDD21" s="8"/>
      <c r="KDE21" s="8"/>
      <c r="KDF21" s="8"/>
      <c r="KDG21" s="8"/>
      <c r="KDH21" s="8"/>
      <c r="KDI21" s="8"/>
      <c r="KDJ21" s="8"/>
      <c r="KDK21" s="8"/>
      <c r="KDL21" s="8"/>
      <c r="KDM21" s="8"/>
      <c r="KDN21" s="8"/>
      <c r="KDO21" s="8"/>
      <c r="KDP21" s="8"/>
      <c r="KDQ21" s="8"/>
      <c r="KDR21" s="8"/>
      <c r="KDS21" s="8"/>
      <c r="KDT21" s="8"/>
      <c r="KDU21" s="8"/>
      <c r="KDV21" s="8"/>
      <c r="KDW21" s="8"/>
      <c r="KDX21" s="8"/>
      <c r="KDY21" s="8"/>
      <c r="KDZ21" s="8"/>
      <c r="KEA21" s="8"/>
      <c r="KEB21" s="8"/>
      <c r="KEC21" s="8"/>
      <c r="KED21" s="8"/>
      <c r="KEE21" s="8"/>
      <c r="KEF21" s="8"/>
      <c r="KEG21" s="8"/>
      <c r="KEH21" s="8"/>
      <c r="KEI21" s="8"/>
      <c r="KEJ21" s="8"/>
      <c r="KEK21" s="8"/>
      <c r="KEL21" s="8"/>
      <c r="KEM21" s="8"/>
      <c r="KEN21" s="8"/>
      <c r="KEO21" s="8"/>
      <c r="KEP21" s="8"/>
      <c r="KEQ21" s="8"/>
      <c r="KER21" s="8"/>
      <c r="KES21" s="8"/>
      <c r="KET21" s="8"/>
      <c r="KEU21" s="8"/>
      <c r="KEV21" s="8"/>
      <c r="KEW21" s="8"/>
      <c r="KEX21" s="8"/>
      <c r="KEY21" s="8"/>
      <c r="KEZ21" s="8"/>
      <c r="KFA21" s="8"/>
      <c r="KFB21" s="8"/>
      <c r="KFC21" s="8"/>
      <c r="KFD21" s="8"/>
      <c r="KFE21" s="8"/>
      <c r="KFF21" s="8"/>
      <c r="KFG21" s="8"/>
      <c r="KFH21" s="8"/>
      <c r="KFI21" s="8"/>
      <c r="KFJ21" s="8"/>
      <c r="KFK21" s="8"/>
      <c r="KFL21" s="8"/>
      <c r="KFM21" s="8"/>
      <c r="KFN21" s="8"/>
      <c r="KFO21" s="8"/>
      <c r="KFP21" s="8"/>
      <c r="KFQ21" s="8"/>
      <c r="KFR21" s="8"/>
      <c r="KFS21" s="8"/>
      <c r="KFT21" s="8"/>
      <c r="KFU21" s="8"/>
      <c r="KFV21" s="8"/>
      <c r="KFW21" s="8"/>
      <c r="KFX21" s="8"/>
      <c r="KFY21" s="8"/>
      <c r="KFZ21" s="8"/>
      <c r="KGA21" s="8"/>
      <c r="KGB21" s="8"/>
      <c r="KGC21" s="8"/>
      <c r="KGD21" s="8"/>
      <c r="KGE21" s="8"/>
      <c r="KGF21" s="8"/>
      <c r="KGG21" s="8"/>
      <c r="KGH21" s="8"/>
      <c r="KGI21" s="8"/>
      <c r="KGJ21" s="8"/>
      <c r="KGK21" s="8"/>
      <c r="KGL21" s="8"/>
      <c r="KGM21" s="8"/>
      <c r="KGN21" s="8"/>
      <c r="KGO21" s="8"/>
      <c r="KGP21" s="8"/>
      <c r="KGQ21" s="8"/>
      <c r="KGR21" s="8"/>
      <c r="KGS21" s="8"/>
      <c r="KGT21" s="8"/>
      <c r="KGU21" s="8"/>
      <c r="KGV21" s="8"/>
      <c r="KGW21" s="8"/>
      <c r="KGX21" s="8"/>
      <c r="KGY21" s="8"/>
      <c r="KGZ21" s="8"/>
      <c r="KHA21" s="8"/>
      <c r="KHB21" s="8"/>
      <c r="KHC21" s="8"/>
      <c r="KHD21" s="8"/>
      <c r="KHE21" s="8"/>
      <c r="KHF21" s="8"/>
      <c r="KHG21" s="8"/>
      <c r="KHH21" s="8"/>
      <c r="KHI21" s="8"/>
      <c r="KHJ21" s="8"/>
      <c r="KHK21" s="8"/>
      <c r="KHL21" s="8"/>
      <c r="KHM21" s="8"/>
      <c r="KHN21" s="8"/>
      <c r="KHO21" s="8"/>
      <c r="KHP21" s="8"/>
      <c r="KHQ21" s="8"/>
      <c r="KHR21" s="8"/>
      <c r="KHS21" s="8"/>
      <c r="KHT21" s="8"/>
      <c r="KHU21" s="8"/>
      <c r="KHV21" s="8"/>
      <c r="KHW21" s="8"/>
      <c r="KHX21" s="8"/>
      <c r="KHY21" s="8"/>
      <c r="KHZ21" s="8"/>
      <c r="KIA21" s="8"/>
      <c r="KIB21" s="8"/>
      <c r="KIC21" s="8"/>
      <c r="KID21" s="8"/>
      <c r="KIE21" s="8"/>
      <c r="KIF21" s="8"/>
      <c r="KIG21" s="8"/>
      <c r="KIH21" s="8"/>
      <c r="KII21" s="8"/>
      <c r="KIJ21" s="8"/>
      <c r="KIK21" s="8"/>
      <c r="KIL21" s="8"/>
      <c r="KIM21" s="8"/>
      <c r="KIN21" s="8"/>
      <c r="KIO21" s="8"/>
      <c r="KIP21" s="8"/>
      <c r="KIQ21" s="8"/>
      <c r="KIR21" s="8"/>
      <c r="KIS21" s="8"/>
      <c r="KIT21" s="8"/>
      <c r="KIU21" s="8"/>
      <c r="KIV21" s="8"/>
      <c r="KIW21" s="8"/>
      <c r="KIX21" s="8"/>
      <c r="KIY21" s="8"/>
      <c r="KIZ21" s="8"/>
      <c r="KJA21" s="8"/>
      <c r="KJB21" s="8"/>
      <c r="KJC21" s="8"/>
      <c r="KJD21" s="8"/>
      <c r="KJE21" s="8"/>
      <c r="KJF21" s="8"/>
      <c r="KJG21" s="8"/>
      <c r="KJH21" s="8"/>
      <c r="KJI21" s="8"/>
      <c r="KJJ21" s="8"/>
      <c r="KJK21" s="8"/>
      <c r="KJL21" s="8"/>
      <c r="KJM21" s="8"/>
      <c r="KJN21" s="8"/>
      <c r="KJO21" s="8"/>
      <c r="KJP21" s="8"/>
      <c r="KJQ21" s="8"/>
      <c r="KJR21" s="8"/>
      <c r="KJS21" s="8"/>
      <c r="KJT21" s="8"/>
      <c r="KJU21" s="8"/>
      <c r="KJV21" s="8"/>
      <c r="KJW21" s="8"/>
      <c r="KJX21" s="8"/>
      <c r="KJY21" s="8"/>
      <c r="KJZ21" s="8"/>
      <c r="KKA21" s="8"/>
      <c r="KKB21" s="8"/>
      <c r="KKC21" s="8"/>
      <c r="KKD21" s="8"/>
      <c r="KKE21" s="8"/>
      <c r="KKF21" s="8"/>
      <c r="KKG21" s="8"/>
      <c r="KKH21" s="8"/>
      <c r="KKI21" s="8"/>
      <c r="KKJ21" s="8"/>
      <c r="KKK21" s="8"/>
      <c r="KKL21" s="8"/>
      <c r="KKM21" s="8"/>
      <c r="KKN21" s="8"/>
      <c r="KKO21" s="8"/>
      <c r="KKP21" s="8"/>
      <c r="KKQ21" s="8"/>
      <c r="KKR21" s="8"/>
      <c r="KKS21" s="8"/>
      <c r="KKT21" s="8"/>
      <c r="KKU21" s="8"/>
      <c r="KKV21" s="8"/>
      <c r="KKW21" s="8"/>
      <c r="KKX21" s="8"/>
      <c r="KKY21" s="8"/>
      <c r="KKZ21" s="8"/>
      <c r="KLA21" s="8"/>
      <c r="KLB21" s="8"/>
      <c r="KLC21" s="8"/>
      <c r="KLD21" s="8"/>
      <c r="KLE21" s="8"/>
      <c r="KLF21" s="8"/>
      <c r="KLG21" s="8"/>
      <c r="KLH21" s="8"/>
      <c r="KLI21" s="8"/>
      <c r="KLJ21" s="8"/>
      <c r="KLK21" s="8"/>
      <c r="KLL21" s="8"/>
      <c r="KLM21" s="8"/>
      <c r="KLN21" s="8"/>
      <c r="KLO21" s="8"/>
      <c r="KLP21" s="8"/>
      <c r="KLQ21" s="8"/>
      <c r="KLR21" s="8"/>
      <c r="KLS21" s="8"/>
      <c r="KLT21" s="8"/>
      <c r="KLU21" s="8"/>
      <c r="KLV21" s="8"/>
      <c r="KLW21" s="8"/>
      <c r="KLX21" s="8"/>
      <c r="KLY21" s="8"/>
      <c r="KLZ21" s="8"/>
      <c r="KMA21" s="8"/>
      <c r="KMB21" s="8"/>
      <c r="KMC21" s="8"/>
      <c r="KMD21" s="8"/>
      <c r="KME21" s="8"/>
      <c r="KMF21" s="8"/>
      <c r="KMG21" s="8"/>
      <c r="KMH21" s="8"/>
      <c r="KMI21" s="8"/>
      <c r="KMJ21" s="8"/>
      <c r="KMK21" s="8"/>
      <c r="KML21" s="8"/>
      <c r="KMM21" s="8"/>
      <c r="KMN21" s="8"/>
      <c r="KMO21" s="8"/>
      <c r="KMP21" s="8"/>
      <c r="KMQ21" s="8"/>
      <c r="KMR21" s="8"/>
      <c r="KMS21" s="8"/>
      <c r="KMT21" s="8"/>
      <c r="KMU21" s="8"/>
      <c r="KMV21" s="8"/>
      <c r="KMW21" s="8"/>
      <c r="KMX21" s="8"/>
      <c r="KMY21" s="8"/>
      <c r="KMZ21" s="8"/>
      <c r="KNA21" s="8"/>
      <c r="KNB21" s="8"/>
      <c r="KNC21" s="8"/>
      <c r="KND21" s="8"/>
      <c r="KNE21" s="8"/>
      <c r="KNF21" s="8"/>
      <c r="KNG21" s="8"/>
      <c r="KNH21" s="8"/>
      <c r="KNI21" s="8"/>
      <c r="KNJ21" s="8"/>
      <c r="KNK21" s="8"/>
      <c r="KNL21" s="8"/>
      <c r="KNM21" s="8"/>
      <c r="KNN21" s="8"/>
      <c r="KNO21" s="8"/>
      <c r="KNP21" s="8"/>
      <c r="KNQ21" s="8"/>
      <c r="KNR21" s="8"/>
      <c r="KNS21" s="8"/>
      <c r="KNT21" s="8"/>
      <c r="KNU21" s="8"/>
      <c r="KNV21" s="8"/>
      <c r="KNW21" s="8"/>
      <c r="KNX21" s="8"/>
      <c r="KNY21" s="8"/>
      <c r="KNZ21" s="8"/>
      <c r="KOA21" s="8"/>
      <c r="KOB21" s="8"/>
      <c r="KOC21" s="8"/>
      <c r="KOD21" s="8"/>
      <c r="KOE21" s="8"/>
      <c r="KOF21" s="8"/>
      <c r="KOG21" s="8"/>
      <c r="KOH21" s="8"/>
      <c r="KOI21" s="8"/>
      <c r="KOJ21" s="8"/>
      <c r="KOK21" s="8"/>
      <c r="KOL21" s="8"/>
      <c r="KOM21" s="8"/>
      <c r="KON21" s="8"/>
      <c r="KOO21" s="8"/>
      <c r="KOP21" s="8"/>
      <c r="KOQ21" s="8"/>
      <c r="KOR21" s="8"/>
      <c r="KOS21" s="8"/>
      <c r="KOT21" s="8"/>
      <c r="KOU21" s="8"/>
      <c r="KOV21" s="8"/>
      <c r="KOW21" s="8"/>
      <c r="KOX21" s="8"/>
      <c r="KOY21" s="8"/>
      <c r="KOZ21" s="8"/>
      <c r="KPA21" s="8"/>
      <c r="KPB21" s="8"/>
      <c r="KPC21" s="8"/>
      <c r="KPD21" s="8"/>
      <c r="KPE21" s="8"/>
      <c r="KPF21" s="8"/>
      <c r="KPG21" s="8"/>
      <c r="KPH21" s="8"/>
      <c r="KPI21" s="8"/>
      <c r="KPJ21" s="8"/>
      <c r="KPK21" s="8"/>
      <c r="KPL21" s="8"/>
      <c r="KPM21" s="8"/>
      <c r="KPN21" s="8"/>
      <c r="KPO21" s="8"/>
      <c r="KPP21" s="8"/>
      <c r="KPQ21" s="8"/>
      <c r="KPR21" s="8"/>
      <c r="KPS21" s="8"/>
      <c r="KPT21" s="8"/>
      <c r="KPU21" s="8"/>
      <c r="KPV21" s="8"/>
      <c r="KPW21" s="8"/>
      <c r="KPX21" s="8"/>
      <c r="KPY21" s="8"/>
      <c r="KPZ21" s="8"/>
      <c r="KQA21" s="8"/>
      <c r="KQB21" s="8"/>
      <c r="KQC21" s="8"/>
      <c r="KQD21" s="8"/>
      <c r="KQE21" s="8"/>
      <c r="KQF21" s="8"/>
      <c r="KQG21" s="8"/>
      <c r="KQH21" s="8"/>
      <c r="KQI21" s="8"/>
      <c r="KQJ21" s="8"/>
      <c r="KQK21" s="8"/>
      <c r="KQL21" s="8"/>
      <c r="KQM21" s="8"/>
      <c r="KQN21" s="8"/>
      <c r="KQO21" s="8"/>
      <c r="KQP21" s="8"/>
      <c r="KQQ21" s="8"/>
      <c r="KQR21" s="8"/>
      <c r="KQS21" s="8"/>
      <c r="KQT21" s="8"/>
      <c r="KQU21" s="8"/>
      <c r="KQV21" s="8"/>
      <c r="KQW21" s="8"/>
      <c r="KQX21" s="8"/>
      <c r="KQY21" s="8"/>
      <c r="KQZ21" s="8"/>
      <c r="KRA21" s="8"/>
      <c r="KRB21" s="8"/>
      <c r="KRC21" s="8"/>
      <c r="KRD21" s="8"/>
      <c r="KRE21" s="8"/>
      <c r="KRF21" s="8"/>
      <c r="KRG21" s="8"/>
      <c r="KRH21" s="8"/>
      <c r="KRI21" s="8"/>
      <c r="KRJ21" s="8"/>
      <c r="KRK21" s="8"/>
      <c r="KRL21" s="8"/>
      <c r="KRM21" s="8"/>
      <c r="KRN21" s="8"/>
      <c r="KRO21" s="8"/>
      <c r="KRP21" s="8"/>
      <c r="KRQ21" s="8"/>
      <c r="KRR21" s="8"/>
      <c r="KRS21" s="8"/>
      <c r="KRT21" s="8"/>
      <c r="KRU21" s="8"/>
      <c r="KRV21" s="8"/>
      <c r="KRW21" s="8"/>
      <c r="KRX21" s="8"/>
      <c r="KRY21" s="8"/>
      <c r="KRZ21" s="8"/>
      <c r="KSA21" s="8"/>
      <c r="KSB21" s="8"/>
      <c r="KSC21" s="8"/>
      <c r="KSD21" s="8"/>
      <c r="KSE21" s="8"/>
      <c r="KSF21" s="8"/>
      <c r="KSG21" s="8"/>
      <c r="KSH21" s="8"/>
      <c r="KSI21" s="8"/>
      <c r="KSJ21" s="8"/>
      <c r="KSK21" s="8"/>
      <c r="KSL21" s="8"/>
      <c r="KSM21" s="8"/>
      <c r="KSN21" s="8"/>
      <c r="KSO21" s="8"/>
      <c r="KSP21" s="8"/>
      <c r="KSQ21" s="8"/>
      <c r="KSR21" s="8"/>
      <c r="KSS21" s="8"/>
      <c r="KST21" s="8"/>
      <c r="KSU21" s="8"/>
      <c r="KSV21" s="8"/>
      <c r="KSW21" s="8"/>
      <c r="KSX21" s="8"/>
      <c r="KSY21" s="8"/>
      <c r="KSZ21" s="8"/>
      <c r="KTA21" s="8"/>
      <c r="KTB21" s="8"/>
      <c r="KTC21" s="8"/>
      <c r="KTD21" s="8"/>
      <c r="KTE21" s="8"/>
      <c r="KTF21" s="8"/>
      <c r="KTG21" s="8"/>
      <c r="KTH21" s="8"/>
      <c r="KTI21" s="8"/>
      <c r="KTJ21" s="8"/>
      <c r="KTK21" s="8"/>
      <c r="KTL21" s="8"/>
      <c r="KTM21" s="8"/>
      <c r="KTN21" s="8"/>
      <c r="KTO21" s="8"/>
      <c r="KTP21" s="8"/>
      <c r="KTQ21" s="8"/>
      <c r="KTR21" s="8"/>
      <c r="KTS21" s="8"/>
      <c r="KTT21" s="8"/>
      <c r="KTU21" s="8"/>
      <c r="KTV21" s="8"/>
      <c r="KTW21" s="8"/>
      <c r="KTX21" s="8"/>
      <c r="KTY21" s="8"/>
      <c r="KTZ21" s="8"/>
      <c r="KUA21" s="8"/>
      <c r="KUB21" s="8"/>
      <c r="KUC21" s="8"/>
      <c r="KUD21" s="8"/>
      <c r="KUE21" s="8"/>
      <c r="KUF21" s="8"/>
      <c r="KUG21" s="8"/>
      <c r="KUH21" s="8"/>
      <c r="KUI21" s="8"/>
      <c r="KUJ21" s="8"/>
      <c r="KUK21" s="8"/>
      <c r="KUL21" s="8"/>
      <c r="KUM21" s="8"/>
      <c r="KUN21" s="8"/>
      <c r="KUO21" s="8"/>
      <c r="KUP21" s="8"/>
      <c r="KUQ21" s="8"/>
      <c r="KUR21" s="8"/>
      <c r="KUS21" s="8"/>
      <c r="KUT21" s="8"/>
      <c r="KUU21" s="8"/>
      <c r="KUV21" s="8"/>
      <c r="KUW21" s="8"/>
      <c r="KUX21" s="8"/>
      <c r="KUY21" s="8"/>
      <c r="KUZ21" s="8"/>
      <c r="KVA21" s="8"/>
      <c r="KVB21" s="8"/>
      <c r="KVC21" s="8"/>
      <c r="KVD21" s="8"/>
      <c r="KVE21" s="8"/>
      <c r="KVF21" s="8"/>
      <c r="KVG21" s="8"/>
      <c r="KVH21" s="8"/>
      <c r="KVI21" s="8"/>
      <c r="KVJ21" s="8"/>
      <c r="KVK21" s="8"/>
      <c r="KVL21" s="8"/>
      <c r="KVM21" s="8"/>
      <c r="KVN21" s="8"/>
      <c r="KVO21" s="8"/>
      <c r="KVP21" s="8"/>
      <c r="KVQ21" s="8"/>
      <c r="KVR21" s="8"/>
      <c r="KVS21" s="8"/>
      <c r="KVT21" s="8"/>
      <c r="KVU21" s="8"/>
      <c r="KVV21" s="8"/>
      <c r="KVW21" s="8"/>
      <c r="KVX21" s="8"/>
      <c r="KVY21" s="8"/>
      <c r="KVZ21" s="8"/>
      <c r="KWA21" s="8"/>
      <c r="KWB21" s="8"/>
      <c r="KWC21" s="8"/>
      <c r="KWD21" s="8"/>
      <c r="KWE21" s="8"/>
      <c r="KWF21" s="8"/>
      <c r="KWG21" s="8"/>
      <c r="KWH21" s="8"/>
      <c r="KWI21" s="8"/>
      <c r="KWJ21" s="8"/>
      <c r="KWK21" s="8"/>
      <c r="KWL21" s="8"/>
      <c r="KWM21" s="8"/>
      <c r="KWN21" s="8"/>
      <c r="KWO21" s="8"/>
      <c r="KWP21" s="8"/>
      <c r="KWQ21" s="8"/>
      <c r="KWR21" s="8"/>
      <c r="KWS21" s="8"/>
      <c r="KWT21" s="8"/>
      <c r="KWU21" s="8"/>
      <c r="KWV21" s="8"/>
      <c r="KWW21" s="8"/>
      <c r="KWX21" s="8"/>
      <c r="KWY21" s="8"/>
      <c r="KWZ21" s="8"/>
      <c r="KXA21" s="8"/>
      <c r="KXB21" s="8"/>
      <c r="KXC21" s="8"/>
      <c r="KXD21" s="8"/>
      <c r="KXE21" s="8"/>
      <c r="KXF21" s="8"/>
      <c r="KXG21" s="8"/>
      <c r="KXH21" s="8"/>
      <c r="KXI21" s="8"/>
      <c r="KXJ21" s="8"/>
      <c r="KXK21" s="8"/>
      <c r="KXL21" s="8"/>
      <c r="KXM21" s="8"/>
      <c r="KXN21" s="8"/>
      <c r="KXO21" s="8"/>
      <c r="KXP21" s="8"/>
      <c r="KXQ21" s="8"/>
      <c r="KXR21" s="8"/>
      <c r="KXS21" s="8"/>
      <c r="KXT21" s="8"/>
      <c r="KXU21" s="8"/>
      <c r="KXV21" s="8"/>
      <c r="KXW21" s="8"/>
      <c r="KXX21" s="8"/>
      <c r="KXY21" s="8"/>
      <c r="KXZ21" s="8"/>
      <c r="KYA21" s="8"/>
      <c r="KYB21" s="8"/>
      <c r="KYC21" s="8"/>
      <c r="KYD21" s="8"/>
      <c r="KYE21" s="8"/>
      <c r="KYF21" s="8"/>
      <c r="KYG21" s="8"/>
      <c r="KYH21" s="8"/>
      <c r="KYI21" s="8"/>
      <c r="KYJ21" s="8"/>
      <c r="KYK21" s="8"/>
      <c r="KYL21" s="8"/>
      <c r="KYM21" s="8"/>
      <c r="KYN21" s="8"/>
      <c r="KYO21" s="8"/>
      <c r="KYP21" s="8"/>
      <c r="KYQ21" s="8"/>
      <c r="KYR21" s="8"/>
      <c r="KYS21" s="8"/>
      <c r="KYT21" s="8"/>
      <c r="KYU21" s="8"/>
      <c r="KYV21" s="8"/>
      <c r="KYW21" s="8"/>
      <c r="KYX21" s="8"/>
      <c r="KYY21" s="8"/>
      <c r="KYZ21" s="8"/>
      <c r="KZA21" s="8"/>
      <c r="KZB21" s="8"/>
      <c r="KZC21" s="8"/>
      <c r="KZD21" s="8"/>
      <c r="KZE21" s="8"/>
      <c r="KZF21" s="8"/>
      <c r="KZG21" s="8"/>
      <c r="KZH21" s="8"/>
      <c r="KZI21" s="8"/>
      <c r="KZJ21" s="8"/>
      <c r="KZK21" s="8"/>
      <c r="KZL21" s="8"/>
      <c r="KZM21" s="8"/>
      <c r="KZN21" s="8"/>
      <c r="KZO21" s="8"/>
      <c r="KZP21" s="8"/>
      <c r="KZQ21" s="8"/>
      <c r="KZR21" s="8"/>
      <c r="KZS21" s="8"/>
      <c r="KZT21" s="8"/>
      <c r="KZU21" s="8"/>
      <c r="KZV21" s="8"/>
      <c r="KZW21" s="8"/>
      <c r="KZX21" s="8"/>
      <c r="KZY21" s="8"/>
      <c r="KZZ21" s="8"/>
      <c r="LAA21" s="8"/>
      <c r="LAB21" s="8"/>
      <c r="LAC21" s="8"/>
      <c r="LAD21" s="8"/>
      <c r="LAE21" s="8"/>
      <c r="LAF21" s="8"/>
      <c r="LAG21" s="8"/>
      <c r="LAH21" s="8"/>
      <c r="LAI21" s="8"/>
      <c r="LAJ21" s="8"/>
      <c r="LAK21" s="8"/>
      <c r="LAL21" s="8"/>
      <c r="LAM21" s="8"/>
      <c r="LAN21" s="8"/>
      <c r="LAO21" s="8"/>
      <c r="LAP21" s="8"/>
      <c r="LAQ21" s="8"/>
      <c r="LAR21" s="8"/>
      <c r="LAS21" s="8"/>
      <c r="LAT21" s="8"/>
      <c r="LAU21" s="8"/>
      <c r="LAV21" s="8"/>
      <c r="LAW21" s="8"/>
      <c r="LAX21" s="8"/>
      <c r="LAY21" s="8"/>
      <c r="LAZ21" s="8"/>
      <c r="LBA21" s="8"/>
      <c r="LBB21" s="8"/>
      <c r="LBC21" s="8"/>
      <c r="LBD21" s="8"/>
      <c r="LBE21" s="8"/>
      <c r="LBF21" s="8"/>
      <c r="LBG21" s="8"/>
      <c r="LBH21" s="8"/>
      <c r="LBI21" s="8"/>
      <c r="LBJ21" s="8"/>
      <c r="LBK21" s="8"/>
      <c r="LBL21" s="8"/>
      <c r="LBM21" s="8"/>
      <c r="LBN21" s="8"/>
      <c r="LBO21" s="8"/>
      <c r="LBP21" s="8"/>
      <c r="LBQ21" s="8"/>
      <c r="LBR21" s="8"/>
      <c r="LBS21" s="8"/>
      <c r="LBT21" s="8"/>
      <c r="LBU21" s="8"/>
      <c r="LBV21" s="8"/>
      <c r="LBW21" s="8"/>
      <c r="LBX21" s="8"/>
      <c r="LBY21" s="8"/>
      <c r="LBZ21" s="8"/>
      <c r="LCA21" s="8"/>
      <c r="LCB21" s="8"/>
      <c r="LCC21" s="8"/>
      <c r="LCD21" s="8"/>
      <c r="LCE21" s="8"/>
      <c r="LCF21" s="8"/>
      <c r="LCG21" s="8"/>
      <c r="LCH21" s="8"/>
      <c r="LCI21" s="8"/>
      <c r="LCJ21" s="8"/>
      <c r="LCK21" s="8"/>
      <c r="LCL21" s="8"/>
      <c r="LCM21" s="8"/>
      <c r="LCN21" s="8"/>
      <c r="LCO21" s="8"/>
      <c r="LCP21" s="8"/>
      <c r="LCQ21" s="8"/>
      <c r="LCR21" s="8"/>
      <c r="LCS21" s="8"/>
      <c r="LCT21" s="8"/>
      <c r="LCU21" s="8"/>
      <c r="LCV21" s="8"/>
      <c r="LCW21" s="8"/>
      <c r="LCX21" s="8"/>
      <c r="LCY21" s="8"/>
      <c r="LCZ21" s="8"/>
      <c r="LDA21" s="8"/>
      <c r="LDB21" s="8"/>
      <c r="LDC21" s="8"/>
      <c r="LDD21" s="8"/>
      <c r="LDE21" s="8"/>
      <c r="LDF21" s="8"/>
      <c r="LDG21" s="8"/>
      <c r="LDH21" s="8"/>
      <c r="LDI21" s="8"/>
      <c r="LDJ21" s="8"/>
      <c r="LDK21" s="8"/>
      <c r="LDL21" s="8"/>
      <c r="LDM21" s="8"/>
      <c r="LDN21" s="8"/>
      <c r="LDO21" s="8"/>
      <c r="LDP21" s="8"/>
      <c r="LDQ21" s="8"/>
      <c r="LDR21" s="8"/>
      <c r="LDS21" s="8"/>
      <c r="LDT21" s="8"/>
      <c r="LDU21" s="8"/>
      <c r="LDV21" s="8"/>
      <c r="LDW21" s="8"/>
      <c r="LDX21" s="8"/>
      <c r="LDY21" s="8"/>
      <c r="LDZ21" s="8"/>
      <c r="LEA21" s="8"/>
      <c r="LEB21" s="8"/>
      <c r="LEC21" s="8"/>
      <c r="LED21" s="8"/>
      <c r="LEE21" s="8"/>
      <c r="LEF21" s="8"/>
      <c r="LEG21" s="8"/>
      <c r="LEH21" s="8"/>
      <c r="LEI21" s="8"/>
      <c r="LEJ21" s="8"/>
      <c r="LEK21" s="8"/>
      <c r="LEL21" s="8"/>
      <c r="LEM21" s="8"/>
      <c r="LEN21" s="8"/>
      <c r="LEO21" s="8"/>
      <c r="LEP21" s="8"/>
      <c r="LEQ21" s="8"/>
      <c r="LER21" s="8"/>
      <c r="LES21" s="8"/>
      <c r="LET21" s="8"/>
      <c r="LEU21" s="8"/>
      <c r="LEV21" s="8"/>
      <c r="LEW21" s="8"/>
      <c r="LEX21" s="8"/>
      <c r="LEY21" s="8"/>
      <c r="LEZ21" s="8"/>
      <c r="LFA21" s="8"/>
      <c r="LFB21" s="8"/>
      <c r="LFC21" s="8"/>
      <c r="LFD21" s="8"/>
      <c r="LFE21" s="8"/>
      <c r="LFF21" s="8"/>
      <c r="LFG21" s="8"/>
      <c r="LFH21" s="8"/>
      <c r="LFI21" s="8"/>
      <c r="LFJ21" s="8"/>
      <c r="LFK21" s="8"/>
      <c r="LFL21" s="8"/>
      <c r="LFM21" s="8"/>
      <c r="LFN21" s="8"/>
      <c r="LFO21" s="8"/>
      <c r="LFP21" s="8"/>
      <c r="LFQ21" s="8"/>
      <c r="LFR21" s="8"/>
      <c r="LFS21" s="8"/>
      <c r="LFT21" s="8"/>
      <c r="LFU21" s="8"/>
      <c r="LFV21" s="8"/>
      <c r="LFW21" s="8"/>
      <c r="LFX21" s="8"/>
      <c r="LFY21" s="8"/>
      <c r="LFZ21" s="8"/>
      <c r="LGA21" s="8"/>
      <c r="LGB21" s="8"/>
      <c r="LGC21" s="8"/>
      <c r="LGD21" s="8"/>
      <c r="LGE21" s="8"/>
      <c r="LGF21" s="8"/>
      <c r="LGG21" s="8"/>
      <c r="LGH21" s="8"/>
      <c r="LGI21" s="8"/>
      <c r="LGJ21" s="8"/>
      <c r="LGK21" s="8"/>
      <c r="LGL21" s="8"/>
      <c r="LGM21" s="8"/>
      <c r="LGN21" s="8"/>
      <c r="LGO21" s="8"/>
      <c r="LGP21" s="8"/>
      <c r="LGQ21" s="8"/>
      <c r="LGR21" s="8"/>
      <c r="LGS21" s="8"/>
      <c r="LGT21" s="8"/>
      <c r="LGU21" s="8"/>
      <c r="LGV21" s="8"/>
      <c r="LGW21" s="8"/>
      <c r="LGX21" s="8"/>
      <c r="LGY21" s="8"/>
      <c r="LGZ21" s="8"/>
      <c r="LHA21" s="8"/>
      <c r="LHB21" s="8"/>
      <c r="LHC21" s="8"/>
      <c r="LHD21" s="8"/>
      <c r="LHE21" s="8"/>
      <c r="LHF21" s="8"/>
      <c r="LHG21" s="8"/>
      <c r="LHH21" s="8"/>
      <c r="LHI21" s="8"/>
      <c r="LHJ21" s="8"/>
      <c r="LHK21" s="8"/>
      <c r="LHL21" s="8"/>
      <c r="LHM21" s="8"/>
      <c r="LHN21" s="8"/>
      <c r="LHO21" s="8"/>
      <c r="LHP21" s="8"/>
      <c r="LHQ21" s="8"/>
      <c r="LHR21" s="8"/>
      <c r="LHS21" s="8"/>
      <c r="LHT21" s="8"/>
      <c r="LHU21" s="8"/>
      <c r="LHV21" s="8"/>
      <c r="LHW21" s="8"/>
      <c r="LHX21" s="8"/>
      <c r="LHY21" s="8"/>
      <c r="LHZ21" s="8"/>
      <c r="LIA21" s="8"/>
      <c r="LIB21" s="8"/>
      <c r="LIC21" s="8"/>
      <c r="LID21" s="8"/>
      <c r="LIE21" s="8"/>
      <c r="LIF21" s="8"/>
      <c r="LIG21" s="8"/>
      <c r="LIH21" s="8"/>
      <c r="LII21" s="8"/>
      <c r="LIJ21" s="8"/>
      <c r="LIK21" s="8"/>
      <c r="LIL21" s="8"/>
      <c r="LIM21" s="8"/>
      <c r="LIN21" s="8"/>
      <c r="LIO21" s="8"/>
      <c r="LIP21" s="8"/>
      <c r="LIQ21" s="8"/>
      <c r="LIR21" s="8"/>
      <c r="LIS21" s="8"/>
      <c r="LIT21" s="8"/>
      <c r="LIU21" s="8"/>
      <c r="LIV21" s="8"/>
      <c r="LIW21" s="8"/>
      <c r="LIX21" s="8"/>
      <c r="LIY21" s="8"/>
      <c r="LIZ21" s="8"/>
      <c r="LJA21" s="8"/>
      <c r="LJB21" s="8"/>
      <c r="LJC21" s="8"/>
      <c r="LJD21" s="8"/>
      <c r="LJE21" s="8"/>
      <c r="LJF21" s="8"/>
      <c r="LJG21" s="8"/>
      <c r="LJH21" s="8"/>
      <c r="LJI21" s="8"/>
      <c r="LJJ21" s="8"/>
      <c r="LJK21" s="8"/>
      <c r="LJL21" s="8"/>
      <c r="LJM21" s="8"/>
      <c r="LJN21" s="8"/>
      <c r="LJO21" s="8"/>
      <c r="LJP21" s="8"/>
      <c r="LJQ21" s="8"/>
      <c r="LJR21" s="8"/>
      <c r="LJS21" s="8"/>
      <c r="LJT21" s="8"/>
      <c r="LJU21" s="8"/>
      <c r="LJV21" s="8"/>
      <c r="LJW21" s="8"/>
      <c r="LJX21" s="8"/>
      <c r="LJY21" s="8"/>
      <c r="LJZ21" s="8"/>
      <c r="LKA21" s="8"/>
      <c r="LKB21" s="8"/>
      <c r="LKC21" s="8"/>
      <c r="LKD21" s="8"/>
      <c r="LKE21" s="8"/>
      <c r="LKF21" s="8"/>
      <c r="LKG21" s="8"/>
      <c r="LKH21" s="8"/>
      <c r="LKI21" s="8"/>
      <c r="LKJ21" s="8"/>
      <c r="LKK21" s="8"/>
      <c r="LKL21" s="8"/>
      <c r="LKM21" s="8"/>
      <c r="LKN21" s="8"/>
      <c r="LKO21" s="8"/>
      <c r="LKP21" s="8"/>
      <c r="LKQ21" s="8"/>
      <c r="LKR21" s="8"/>
      <c r="LKS21" s="8"/>
      <c r="LKT21" s="8"/>
      <c r="LKU21" s="8"/>
      <c r="LKV21" s="8"/>
      <c r="LKW21" s="8"/>
      <c r="LKX21" s="8"/>
      <c r="LKY21" s="8"/>
      <c r="LKZ21" s="8"/>
      <c r="LLA21" s="8"/>
      <c r="LLB21" s="8"/>
      <c r="LLC21" s="8"/>
      <c r="LLD21" s="8"/>
      <c r="LLE21" s="8"/>
      <c r="LLF21" s="8"/>
      <c r="LLG21" s="8"/>
      <c r="LLH21" s="8"/>
      <c r="LLI21" s="8"/>
      <c r="LLJ21" s="8"/>
      <c r="LLK21" s="8"/>
      <c r="LLL21" s="8"/>
      <c r="LLM21" s="8"/>
      <c r="LLN21" s="8"/>
      <c r="LLO21" s="8"/>
      <c r="LLP21" s="8"/>
      <c r="LLQ21" s="8"/>
      <c r="LLR21" s="8"/>
      <c r="LLS21" s="8"/>
      <c r="LLT21" s="8"/>
      <c r="LLU21" s="8"/>
      <c r="LLV21" s="8"/>
      <c r="LLW21" s="8"/>
      <c r="LLX21" s="8"/>
      <c r="LLY21" s="8"/>
      <c r="LLZ21" s="8"/>
      <c r="LMA21" s="8"/>
      <c r="LMB21" s="8"/>
      <c r="LMC21" s="8"/>
      <c r="LMD21" s="8"/>
      <c r="LME21" s="8"/>
      <c r="LMF21" s="8"/>
      <c r="LMG21" s="8"/>
      <c r="LMH21" s="8"/>
      <c r="LMI21" s="8"/>
      <c r="LMJ21" s="8"/>
      <c r="LMK21" s="8"/>
      <c r="LML21" s="8"/>
      <c r="LMM21" s="8"/>
      <c r="LMN21" s="8"/>
      <c r="LMO21" s="8"/>
      <c r="LMP21" s="8"/>
      <c r="LMQ21" s="8"/>
      <c r="LMR21" s="8"/>
      <c r="LMS21" s="8"/>
      <c r="LMT21" s="8"/>
      <c r="LMU21" s="8"/>
      <c r="LMV21" s="8"/>
      <c r="LMW21" s="8"/>
      <c r="LMX21" s="8"/>
      <c r="LMY21" s="8"/>
      <c r="LMZ21" s="8"/>
      <c r="LNA21" s="8"/>
      <c r="LNB21" s="8"/>
      <c r="LNC21" s="8"/>
      <c r="LND21" s="8"/>
      <c r="LNE21" s="8"/>
      <c r="LNF21" s="8"/>
      <c r="LNG21" s="8"/>
      <c r="LNH21" s="8"/>
      <c r="LNI21" s="8"/>
      <c r="LNJ21" s="8"/>
      <c r="LNK21" s="8"/>
      <c r="LNL21" s="8"/>
      <c r="LNM21" s="8"/>
      <c r="LNN21" s="8"/>
      <c r="LNO21" s="8"/>
      <c r="LNP21" s="8"/>
      <c r="LNQ21" s="8"/>
      <c r="LNR21" s="8"/>
      <c r="LNS21" s="8"/>
      <c r="LNT21" s="8"/>
      <c r="LNU21" s="8"/>
      <c r="LNV21" s="8"/>
      <c r="LNW21" s="8"/>
      <c r="LNX21" s="8"/>
      <c r="LNY21" s="8"/>
      <c r="LNZ21" s="8"/>
      <c r="LOA21" s="8"/>
      <c r="LOB21" s="8"/>
      <c r="LOC21" s="8"/>
      <c r="LOD21" s="8"/>
      <c r="LOE21" s="8"/>
      <c r="LOF21" s="8"/>
      <c r="LOG21" s="8"/>
      <c r="LOH21" s="8"/>
      <c r="LOI21" s="8"/>
      <c r="LOJ21" s="8"/>
      <c r="LOK21" s="8"/>
      <c r="LOL21" s="8"/>
      <c r="LOM21" s="8"/>
      <c r="LON21" s="8"/>
      <c r="LOO21" s="8"/>
      <c r="LOP21" s="8"/>
      <c r="LOQ21" s="8"/>
      <c r="LOR21" s="8"/>
      <c r="LOS21" s="8"/>
      <c r="LOT21" s="8"/>
      <c r="LOU21" s="8"/>
      <c r="LOV21" s="8"/>
      <c r="LOW21" s="8"/>
      <c r="LOX21" s="8"/>
      <c r="LOY21" s="8"/>
      <c r="LOZ21" s="8"/>
      <c r="LPA21" s="8"/>
      <c r="LPB21" s="8"/>
      <c r="LPC21" s="8"/>
      <c r="LPD21" s="8"/>
      <c r="LPE21" s="8"/>
      <c r="LPF21" s="8"/>
      <c r="LPG21" s="8"/>
      <c r="LPH21" s="8"/>
      <c r="LPI21" s="8"/>
      <c r="LPJ21" s="8"/>
      <c r="LPK21" s="8"/>
      <c r="LPL21" s="8"/>
      <c r="LPM21" s="8"/>
      <c r="LPN21" s="8"/>
      <c r="LPO21" s="8"/>
      <c r="LPP21" s="8"/>
      <c r="LPQ21" s="8"/>
      <c r="LPR21" s="8"/>
      <c r="LPS21" s="8"/>
      <c r="LPT21" s="8"/>
      <c r="LPU21" s="8"/>
      <c r="LPV21" s="8"/>
      <c r="LPW21" s="8"/>
      <c r="LPX21" s="8"/>
      <c r="LPY21" s="8"/>
      <c r="LPZ21" s="8"/>
      <c r="LQA21" s="8"/>
      <c r="LQB21" s="8"/>
      <c r="LQC21" s="8"/>
      <c r="LQD21" s="8"/>
      <c r="LQE21" s="8"/>
      <c r="LQF21" s="8"/>
      <c r="LQG21" s="8"/>
      <c r="LQH21" s="8"/>
      <c r="LQI21" s="8"/>
      <c r="LQJ21" s="8"/>
      <c r="LQK21" s="8"/>
      <c r="LQL21" s="8"/>
      <c r="LQM21" s="8"/>
      <c r="LQN21" s="8"/>
      <c r="LQO21" s="8"/>
      <c r="LQP21" s="8"/>
      <c r="LQQ21" s="8"/>
      <c r="LQR21" s="8"/>
      <c r="LQS21" s="8"/>
      <c r="LQT21" s="8"/>
      <c r="LQU21" s="8"/>
      <c r="LQV21" s="8"/>
      <c r="LQW21" s="8"/>
      <c r="LQX21" s="8"/>
      <c r="LQY21" s="8"/>
      <c r="LQZ21" s="8"/>
      <c r="LRA21" s="8"/>
      <c r="LRB21" s="8"/>
      <c r="LRC21" s="8"/>
      <c r="LRD21" s="8"/>
      <c r="LRE21" s="8"/>
      <c r="LRF21" s="8"/>
      <c r="LRG21" s="8"/>
      <c r="LRH21" s="8"/>
      <c r="LRI21" s="8"/>
      <c r="LRJ21" s="8"/>
      <c r="LRK21" s="8"/>
      <c r="LRL21" s="8"/>
      <c r="LRM21" s="8"/>
      <c r="LRN21" s="8"/>
      <c r="LRO21" s="8"/>
      <c r="LRP21" s="8"/>
      <c r="LRQ21" s="8"/>
      <c r="LRR21" s="8"/>
      <c r="LRS21" s="8"/>
      <c r="LRT21" s="8"/>
      <c r="LRU21" s="8"/>
      <c r="LRV21" s="8"/>
      <c r="LRW21" s="8"/>
      <c r="LRX21" s="8"/>
      <c r="LRY21" s="8"/>
      <c r="LRZ21" s="8"/>
      <c r="LSA21" s="8"/>
      <c r="LSB21" s="8"/>
      <c r="LSC21" s="8"/>
      <c r="LSD21" s="8"/>
      <c r="LSE21" s="8"/>
      <c r="LSF21" s="8"/>
      <c r="LSG21" s="8"/>
      <c r="LSH21" s="8"/>
      <c r="LSI21" s="8"/>
      <c r="LSJ21" s="8"/>
      <c r="LSK21" s="8"/>
      <c r="LSL21" s="8"/>
      <c r="LSM21" s="8"/>
      <c r="LSN21" s="8"/>
      <c r="LSO21" s="8"/>
      <c r="LSP21" s="8"/>
      <c r="LSQ21" s="8"/>
      <c r="LSR21" s="8"/>
      <c r="LSS21" s="8"/>
      <c r="LST21" s="8"/>
      <c r="LSU21" s="8"/>
      <c r="LSV21" s="8"/>
      <c r="LSW21" s="8"/>
      <c r="LSX21" s="8"/>
      <c r="LSY21" s="8"/>
      <c r="LSZ21" s="8"/>
      <c r="LTA21" s="8"/>
      <c r="LTB21" s="8"/>
      <c r="LTC21" s="8"/>
      <c r="LTD21" s="8"/>
      <c r="LTE21" s="8"/>
      <c r="LTF21" s="8"/>
      <c r="LTG21" s="8"/>
      <c r="LTH21" s="8"/>
      <c r="LTI21" s="8"/>
      <c r="LTJ21" s="8"/>
      <c r="LTK21" s="8"/>
      <c r="LTL21" s="8"/>
      <c r="LTM21" s="8"/>
      <c r="LTN21" s="8"/>
      <c r="LTO21" s="8"/>
      <c r="LTP21" s="8"/>
      <c r="LTQ21" s="8"/>
      <c r="LTR21" s="8"/>
      <c r="LTS21" s="8"/>
      <c r="LTT21" s="8"/>
      <c r="LTU21" s="8"/>
      <c r="LTV21" s="8"/>
      <c r="LTW21" s="8"/>
      <c r="LTX21" s="8"/>
      <c r="LTY21" s="8"/>
      <c r="LTZ21" s="8"/>
      <c r="LUA21" s="8"/>
      <c r="LUB21" s="8"/>
      <c r="LUC21" s="8"/>
      <c r="LUD21" s="8"/>
      <c r="LUE21" s="8"/>
      <c r="LUF21" s="8"/>
      <c r="LUG21" s="8"/>
      <c r="LUH21" s="8"/>
      <c r="LUI21" s="8"/>
      <c r="LUJ21" s="8"/>
      <c r="LUK21" s="8"/>
      <c r="LUL21" s="8"/>
      <c r="LUM21" s="8"/>
      <c r="LUN21" s="8"/>
      <c r="LUO21" s="8"/>
      <c r="LUP21" s="8"/>
      <c r="LUQ21" s="8"/>
      <c r="LUR21" s="8"/>
      <c r="LUS21" s="8"/>
      <c r="LUT21" s="8"/>
      <c r="LUU21" s="8"/>
      <c r="LUV21" s="8"/>
      <c r="LUW21" s="8"/>
      <c r="LUX21" s="8"/>
      <c r="LUY21" s="8"/>
      <c r="LUZ21" s="8"/>
      <c r="LVA21" s="8"/>
      <c r="LVB21" s="8"/>
      <c r="LVC21" s="8"/>
      <c r="LVD21" s="8"/>
      <c r="LVE21" s="8"/>
      <c r="LVF21" s="8"/>
      <c r="LVG21" s="8"/>
      <c r="LVH21" s="8"/>
      <c r="LVI21" s="8"/>
      <c r="LVJ21" s="8"/>
      <c r="LVK21" s="8"/>
      <c r="LVL21" s="8"/>
      <c r="LVM21" s="8"/>
      <c r="LVN21" s="8"/>
      <c r="LVO21" s="8"/>
      <c r="LVP21" s="8"/>
      <c r="LVQ21" s="8"/>
      <c r="LVR21" s="8"/>
      <c r="LVS21" s="8"/>
      <c r="LVT21" s="8"/>
      <c r="LVU21" s="8"/>
      <c r="LVV21" s="8"/>
      <c r="LVW21" s="8"/>
      <c r="LVX21" s="8"/>
      <c r="LVY21" s="8"/>
      <c r="LVZ21" s="8"/>
      <c r="LWA21" s="8"/>
      <c r="LWB21" s="8"/>
      <c r="LWC21" s="8"/>
      <c r="LWD21" s="8"/>
      <c r="LWE21" s="8"/>
      <c r="LWF21" s="8"/>
      <c r="LWG21" s="8"/>
      <c r="LWH21" s="8"/>
      <c r="LWI21" s="8"/>
      <c r="LWJ21" s="8"/>
      <c r="LWK21" s="8"/>
      <c r="LWL21" s="8"/>
      <c r="LWM21" s="8"/>
      <c r="LWN21" s="8"/>
      <c r="LWO21" s="8"/>
      <c r="LWP21" s="8"/>
      <c r="LWQ21" s="8"/>
      <c r="LWR21" s="8"/>
      <c r="LWS21" s="8"/>
      <c r="LWT21" s="8"/>
      <c r="LWU21" s="8"/>
      <c r="LWV21" s="8"/>
      <c r="LWW21" s="8"/>
      <c r="LWX21" s="8"/>
      <c r="LWY21" s="8"/>
      <c r="LWZ21" s="8"/>
      <c r="LXA21" s="8"/>
      <c r="LXB21" s="8"/>
      <c r="LXC21" s="8"/>
      <c r="LXD21" s="8"/>
      <c r="LXE21" s="8"/>
      <c r="LXF21" s="8"/>
      <c r="LXG21" s="8"/>
      <c r="LXH21" s="8"/>
      <c r="LXI21" s="8"/>
      <c r="LXJ21" s="8"/>
      <c r="LXK21" s="8"/>
      <c r="LXL21" s="8"/>
      <c r="LXM21" s="8"/>
      <c r="LXN21" s="8"/>
      <c r="LXO21" s="8"/>
      <c r="LXP21" s="8"/>
      <c r="LXQ21" s="8"/>
      <c r="LXR21" s="8"/>
      <c r="LXS21" s="8"/>
      <c r="LXT21" s="8"/>
      <c r="LXU21" s="8"/>
      <c r="LXV21" s="8"/>
      <c r="LXW21" s="8"/>
      <c r="LXX21" s="8"/>
      <c r="LXY21" s="8"/>
      <c r="LXZ21" s="8"/>
      <c r="LYA21" s="8"/>
      <c r="LYB21" s="8"/>
      <c r="LYC21" s="8"/>
      <c r="LYD21" s="8"/>
      <c r="LYE21" s="8"/>
      <c r="LYF21" s="8"/>
      <c r="LYG21" s="8"/>
      <c r="LYH21" s="8"/>
      <c r="LYI21" s="8"/>
      <c r="LYJ21" s="8"/>
      <c r="LYK21" s="8"/>
      <c r="LYL21" s="8"/>
      <c r="LYM21" s="8"/>
      <c r="LYN21" s="8"/>
      <c r="LYO21" s="8"/>
      <c r="LYP21" s="8"/>
      <c r="LYQ21" s="8"/>
      <c r="LYR21" s="8"/>
      <c r="LYS21" s="8"/>
      <c r="LYT21" s="8"/>
      <c r="LYU21" s="8"/>
      <c r="LYV21" s="8"/>
      <c r="LYW21" s="8"/>
      <c r="LYX21" s="8"/>
      <c r="LYY21" s="8"/>
      <c r="LYZ21" s="8"/>
      <c r="LZA21" s="8"/>
      <c r="LZB21" s="8"/>
      <c r="LZC21" s="8"/>
      <c r="LZD21" s="8"/>
      <c r="LZE21" s="8"/>
      <c r="LZF21" s="8"/>
      <c r="LZG21" s="8"/>
      <c r="LZH21" s="8"/>
      <c r="LZI21" s="8"/>
      <c r="LZJ21" s="8"/>
      <c r="LZK21" s="8"/>
      <c r="LZL21" s="8"/>
      <c r="LZM21" s="8"/>
      <c r="LZN21" s="8"/>
      <c r="LZO21" s="8"/>
      <c r="LZP21" s="8"/>
      <c r="LZQ21" s="8"/>
      <c r="LZR21" s="8"/>
      <c r="LZS21" s="8"/>
      <c r="LZT21" s="8"/>
      <c r="LZU21" s="8"/>
      <c r="LZV21" s="8"/>
      <c r="LZW21" s="8"/>
      <c r="LZX21" s="8"/>
      <c r="LZY21" s="8"/>
      <c r="LZZ21" s="8"/>
      <c r="MAA21" s="8"/>
      <c r="MAB21" s="8"/>
      <c r="MAC21" s="8"/>
      <c r="MAD21" s="8"/>
      <c r="MAE21" s="8"/>
      <c r="MAF21" s="8"/>
      <c r="MAG21" s="8"/>
      <c r="MAH21" s="8"/>
      <c r="MAI21" s="8"/>
      <c r="MAJ21" s="8"/>
      <c r="MAK21" s="8"/>
      <c r="MAL21" s="8"/>
      <c r="MAM21" s="8"/>
      <c r="MAN21" s="8"/>
      <c r="MAO21" s="8"/>
      <c r="MAP21" s="8"/>
      <c r="MAQ21" s="8"/>
      <c r="MAR21" s="8"/>
      <c r="MAS21" s="8"/>
      <c r="MAT21" s="8"/>
      <c r="MAU21" s="8"/>
      <c r="MAV21" s="8"/>
      <c r="MAW21" s="8"/>
      <c r="MAX21" s="8"/>
      <c r="MAY21" s="8"/>
      <c r="MAZ21" s="8"/>
      <c r="MBA21" s="8"/>
      <c r="MBB21" s="8"/>
      <c r="MBC21" s="8"/>
      <c r="MBD21" s="8"/>
      <c r="MBE21" s="8"/>
      <c r="MBF21" s="8"/>
      <c r="MBG21" s="8"/>
      <c r="MBH21" s="8"/>
      <c r="MBI21" s="8"/>
      <c r="MBJ21" s="8"/>
      <c r="MBK21" s="8"/>
      <c r="MBL21" s="8"/>
      <c r="MBM21" s="8"/>
      <c r="MBN21" s="8"/>
      <c r="MBO21" s="8"/>
      <c r="MBP21" s="8"/>
      <c r="MBQ21" s="8"/>
      <c r="MBR21" s="8"/>
      <c r="MBS21" s="8"/>
      <c r="MBT21" s="8"/>
      <c r="MBU21" s="8"/>
      <c r="MBV21" s="8"/>
      <c r="MBW21" s="8"/>
      <c r="MBX21" s="8"/>
      <c r="MBY21" s="8"/>
      <c r="MBZ21" s="8"/>
      <c r="MCA21" s="8"/>
      <c r="MCB21" s="8"/>
      <c r="MCC21" s="8"/>
      <c r="MCD21" s="8"/>
      <c r="MCE21" s="8"/>
      <c r="MCF21" s="8"/>
      <c r="MCG21" s="8"/>
      <c r="MCH21" s="8"/>
      <c r="MCI21" s="8"/>
      <c r="MCJ21" s="8"/>
      <c r="MCK21" s="8"/>
      <c r="MCL21" s="8"/>
      <c r="MCM21" s="8"/>
      <c r="MCN21" s="8"/>
      <c r="MCO21" s="8"/>
      <c r="MCP21" s="8"/>
      <c r="MCQ21" s="8"/>
      <c r="MCR21" s="8"/>
      <c r="MCS21" s="8"/>
      <c r="MCT21" s="8"/>
      <c r="MCU21" s="8"/>
      <c r="MCV21" s="8"/>
      <c r="MCW21" s="8"/>
      <c r="MCX21" s="8"/>
      <c r="MCY21" s="8"/>
      <c r="MCZ21" s="8"/>
      <c r="MDA21" s="8"/>
      <c r="MDB21" s="8"/>
      <c r="MDC21" s="8"/>
      <c r="MDD21" s="8"/>
      <c r="MDE21" s="8"/>
      <c r="MDF21" s="8"/>
      <c r="MDG21" s="8"/>
      <c r="MDH21" s="8"/>
      <c r="MDI21" s="8"/>
      <c r="MDJ21" s="8"/>
      <c r="MDK21" s="8"/>
      <c r="MDL21" s="8"/>
      <c r="MDM21" s="8"/>
      <c r="MDN21" s="8"/>
      <c r="MDO21" s="8"/>
      <c r="MDP21" s="8"/>
      <c r="MDQ21" s="8"/>
      <c r="MDR21" s="8"/>
      <c r="MDS21" s="8"/>
      <c r="MDT21" s="8"/>
      <c r="MDU21" s="8"/>
      <c r="MDV21" s="8"/>
      <c r="MDW21" s="8"/>
      <c r="MDX21" s="8"/>
      <c r="MDY21" s="8"/>
      <c r="MDZ21" s="8"/>
      <c r="MEA21" s="8"/>
      <c r="MEB21" s="8"/>
      <c r="MEC21" s="8"/>
      <c r="MED21" s="8"/>
      <c r="MEE21" s="8"/>
      <c r="MEF21" s="8"/>
      <c r="MEG21" s="8"/>
      <c r="MEH21" s="8"/>
      <c r="MEI21" s="8"/>
      <c r="MEJ21" s="8"/>
      <c r="MEK21" s="8"/>
      <c r="MEL21" s="8"/>
      <c r="MEM21" s="8"/>
      <c r="MEN21" s="8"/>
      <c r="MEO21" s="8"/>
      <c r="MEP21" s="8"/>
      <c r="MEQ21" s="8"/>
      <c r="MER21" s="8"/>
      <c r="MES21" s="8"/>
      <c r="MET21" s="8"/>
      <c r="MEU21" s="8"/>
      <c r="MEV21" s="8"/>
      <c r="MEW21" s="8"/>
      <c r="MEX21" s="8"/>
      <c r="MEY21" s="8"/>
      <c r="MEZ21" s="8"/>
      <c r="MFA21" s="8"/>
      <c r="MFB21" s="8"/>
      <c r="MFC21" s="8"/>
      <c r="MFD21" s="8"/>
      <c r="MFE21" s="8"/>
      <c r="MFF21" s="8"/>
      <c r="MFG21" s="8"/>
      <c r="MFH21" s="8"/>
      <c r="MFI21" s="8"/>
      <c r="MFJ21" s="8"/>
      <c r="MFK21" s="8"/>
      <c r="MFL21" s="8"/>
      <c r="MFM21" s="8"/>
      <c r="MFN21" s="8"/>
      <c r="MFO21" s="8"/>
      <c r="MFP21" s="8"/>
      <c r="MFQ21" s="8"/>
      <c r="MFR21" s="8"/>
      <c r="MFS21" s="8"/>
      <c r="MFT21" s="8"/>
      <c r="MFU21" s="8"/>
      <c r="MFV21" s="8"/>
      <c r="MFW21" s="8"/>
      <c r="MFX21" s="8"/>
      <c r="MFY21" s="8"/>
      <c r="MFZ21" s="8"/>
      <c r="MGA21" s="8"/>
      <c r="MGB21" s="8"/>
      <c r="MGC21" s="8"/>
      <c r="MGD21" s="8"/>
      <c r="MGE21" s="8"/>
      <c r="MGF21" s="8"/>
      <c r="MGG21" s="8"/>
      <c r="MGH21" s="8"/>
      <c r="MGI21" s="8"/>
      <c r="MGJ21" s="8"/>
      <c r="MGK21" s="8"/>
      <c r="MGL21" s="8"/>
      <c r="MGM21" s="8"/>
      <c r="MGN21" s="8"/>
      <c r="MGO21" s="8"/>
      <c r="MGP21" s="8"/>
      <c r="MGQ21" s="8"/>
      <c r="MGR21" s="8"/>
      <c r="MGS21" s="8"/>
      <c r="MGT21" s="8"/>
      <c r="MGU21" s="8"/>
      <c r="MGV21" s="8"/>
      <c r="MGW21" s="8"/>
      <c r="MGX21" s="8"/>
      <c r="MGY21" s="8"/>
      <c r="MGZ21" s="8"/>
      <c r="MHA21" s="8"/>
      <c r="MHB21" s="8"/>
      <c r="MHC21" s="8"/>
      <c r="MHD21" s="8"/>
      <c r="MHE21" s="8"/>
      <c r="MHF21" s="8"/>
      <c r="MHG21" s="8"/>
      <c r="MHH21" s="8"/>
      <c r="MHI21" s="8"/>
      <c r="MHJ21" s="8"/>
      <c r="MHK21" s="8"/>
      <c r="MHL21" s="8"/>
      <c r="MHM21" s="8"/>
      <c r="MHN21" s="8"/>
      <c r="MHO21" s="8"/>
      <c r="MHP21" s="8"/>
      <c r="MHQ21" s="8"/>
      <c r="MHR21" s="8"/>
      <c r="MHS21" s="8"/>
      <c r="MHT21" s="8"/>
      <c r="MHU21" s="8"/>
      <c r="MHV21" s="8"/>
      <c r="MHW21" s="8"/>
      <c r="MHX21" s="8"/>
      <c r="MHY21" s="8"/>
      <c r="MHZ21" s="8"/>
      <c r="MIA21" s="8"/>
      <c r="MIB21" s="8"/>
      <c r="MIC21" s="8"/>
      <c r="MID21" s="8"/>
      <c r="MIE21" s="8"/>
      <c r="MIF21" s="8"/>
      <c r="MIG21" s="8"/>
      <c r="MIH21" s="8"/>
      <c r="MII21" s="8"/>
      <c r="MIJ21" s="8"/>
      <c r="MIK21" s="8"/>
      <c r="MIL21" s="8"/>
      <c r="MIM21" s="8"/>
      <c r="MIN21" s="8"/>
      <c r="MIO21" s="8"/>
      <c r="MIP21" s="8"/>
      <c r="MIQ21" s="8"/>
      <c r="MIR21" s="8"/>
      <c r="MIS21" s="8"/>
      <c r="MIT21" s="8"/>
      <c r="MIU21" s="8"/>
      <c r="MIV21" s="8"/>
      <c r="MIW21" s="8"/>
      <c r="MIX21" s="8"/>
      <c r="MIY21" s="8"/>
      <c r="MIZ21" s="8"/>
      <c r="MJA21" s="8"/>
      <c r="MJB21" s="8"/>
      <c r="MJC21" s="8"/>
      <c r="MJD21" s="8"/>
      <c r="MJE21" s="8"/>
      <c r="MJF21" s="8"/>
      <c r="MJG21" s="8"/>
      <c r="MJH21" s="8"/>
      <c r="MJI21" s="8"/>
      <c r="MJJ21" s="8"/>
      <c r="MJK21" s="8"/>
      <c r="MJL21" s="8"/>
      <c r="MJM21" s="8"/>
      <c r="MJN21" s="8"/>
      <c r="MJO21" s="8"/>
      <c r="MJP21" s="8"/>
      <c r="MJQ21" s="8"/>
      <c r="MJR21" s="8"/>
      <c r="MJS21" s="8"/>
      <c r="MJT21" s="8"/>
      <c r="MJU21" s="8"/>
      <c r="MJV21" s="8"/>
      <c r="MJW21" s="8"/>
      <c r="MJX21" s="8"/>
      <c r="MJY21" s="8"/>
      <c r="MJZ21" s="8"/>
      <c r="MKA21" s="8"/>
      <c r="MKB21" s="8"/>
      <c r="MKC21" s="8"/>
      <c r="MKD21" s="8"/>
      <c r="MKE21" s="8"/>
      <c r="MKF21" s="8"/>
      <c r="MKG21" s="8"/>
      <c r="MKH21" s="8"/>
      <c r="MKI21" s="8"/>
      <c r="MKJ21" s="8"/>
      <c r="MKK21" s="8"/>
      <c r="MKL21" s="8"/>
      <c r="MKM21" s="8"/>
      <c r="MKN21" s="8"/>
      <c r="MKO21" s="8"/>
      <c r="MKP21" s="8"/>
      <c r="MKQ21" s="8"/>
      <c r="MKR21" s="8"/>
      <c r="MKS21" s="8"/>
      <c r="MKT21" s="8"/>
      <c r="MKU21" s="8"/>
      <c r="MKV21" s="8"/>
      <c r="MKW21" s="8"/>
      <c r="MKX21" s="8"/>
      <c r="MKY21" s="8"/>
      <c r="MKZ21" s="8"/>
      <c r="MLA21" s="8"/>
      <c r="MLB21" s="8"/>
      <c r="MLC21" s="8"/>
      <c r="MLD21" s="8"/>
      <c r="MLE21" s="8"/>
      <c r="MLF21" s="8"/>
      <c r="MLG21" s="8"/>
      <c r="MLH21" s="8"/>
      <c r="MLI21" s="8"/>
      <c r="MLJ21" s="8"/>
      <c r="MLK21" s="8"/>
      <c r="MLL21" s="8"/>
      <c r="MLM21" s="8"/>
      <c r="MLN21" s="8"/>
      <c r="MLO21" s="8"/>
      <c r="MLP21" s="8"/>
      <c r="MLQ21" s="8"/>
      <c r="MLR21" s="8"/>
      <c r="MLS21" s="8"/>
      <c r="MLT21" s="8"/>
      <c r="MLU21" s="8"/>
      <c r="MLV21" s="8"/>
      <c r="MLW21" s="8"/>
      <c r="MLX21" s="8"/>
      <c r="MLY21" s="8"/>
      <c r="MLZ21" s="8"/>
      <c r="MMA21" s="8"/>
      <c r="MMB21" s="8"/>
      <c r="MMC21" s="8"/>
      <c r="MMD21" s="8"/>
      <c r="MME21" s="8"/>
      <c r="MMF21" s="8"/>
      <c r="MMG21" s="8"/>
      <c r="MMH21" s="8"/>
      <c r="MMI21" s="8"/>
      <c r="MMJ21" s="8"/>
      <c r="MMK21" s="8"/>
      <c r="MML21" s="8"/>
      <c r="MMM21" s="8"/>
      <c r="MMN21" s="8"/>
      <c r="MMO21" s="8"/>
      <c r="MMP21" s="8"/>
      <c r="MMQ21" s="8"/>
      <c r="MMR21" s="8"/>
      <c r="MMS21" s="8"/>
      <c r="MMT21" s="8"/>
      <c r="MMU21" s="8"/>
      <c r="MMV21" s="8"/>
      <c r="MMW21" s="8"/>
      <c r="MMX21" s="8"/>
      <c r="MMY21" s="8"/>
      <c r="MMZ21" s="8"/>
      <c r="MNA21" s="8"/>
      <c r="MNB21" s="8"/>
      <c r="MNC21" s="8"/>
      <c r="MND21" s="8"/>
      <c r="MNE21" s="8"/>
      <c r="MNF21" s="8"/>
      <c r="MNG21" s="8"/>
      <c r="MNH21" s="8"/>
      <c r="MNI21" s="8"/>
      <c r="MNJ21" s="8"/>
      <c r="MNK21" s="8"/>
      <c r="MNL21" s="8"/>
      <c r="MNM21" s="8"/>
      <c r="MNN21" s="8"/>
      <c r="MNO21" s="8"/>
      <c r="MNP21" s="8"/>
      <c r="MNQ21" s="8"/>
      <c r="MNR21" s="8"/>
      <c r="MNS21" s="8"/>
      <c r="MNT21" s="8"/>
      <c r="MNU21" s="8"/>
      <c r="MNV21" s="8"/>
      <c r="MNW21" s="8"/>
      <c r="MNX21" s="8"/>
      <c r="MNY21" s="8"/>
      <c r="MNZ21" s="8"/>
      <c r="MOA21" s="8"/>
      <c r="MOB21" s="8"/>
      <c r="MOC21" s="8"/>
      <c r="MOD21" s="8"/>
      <c r="MOE21" s="8"/>
      <c r="MOF21" s="8"/>
      <c r="MOG21" s="8"/>
      <c r="MOH21" s="8"/>
      <c r="MOI21" s="8"/>
      <c r="MOJ21" s="8"/>
      <c r="MOK21" s="8"/>
      <c r="MOL21" s="8"/>
      <c r="MOM21" s="8"/>
      <c r="MON21" s="8"/>
      <c r="MOO21" s="8"/>
      <c r="MOP21" s="8"/>
      <c r="MOQ21" s="8"/>
      <c r="MOR21" s="8"/>
      <c r="MOS21" s="8"/>
      <c r="MOT21" s="8"/>
      <c r="MOU21" s="8"/>
      <c r="MOV21" s="8"/>
      <c r="MOW21" s="8"/>
      <c r="MOX21" s="8"/>
      <c r="MOY21" s="8"/>
      <c r="MOZ21" s="8"/>
      <c r="MPA21" s="8"/>
      <c r="MPB21" s="8"/>
      <c r="MPC21" s="8"/>
      <c r="MPD21" s="8"/>
      <c r="MPE21" s="8"/>
      <c r="MPF21" s="8"/>
      <c r="MPG21" s="8"/>
      <c r="MPH21" s="8"/>
      <c r="MPI21" s="8"/>
      <c r="MPJ21" s="8"/>
      <c r="MPK21" s="8"/>
      <c r="MPL21" s="8"/>
      <c r="MPM21" s="8"/>
      <c r="MPN21" s="8"/>
      <c r="MPO21" s="8"/>
      <c r="MPP21" s="8"/>
      <c r="MPQ21" s="8"/>
      <c r="MPR21" s="8"/>
      <c r="MPS21" s="8"/>
      <c r="MPT21" s="8"/>
      <c r="MPU21" s="8"/>
      <c r="MPV21" s="8"/>
      <c r="MPW21" s="8"/>
      <c r="MPX21" s="8"/>
      <c r="MPY21" s="8"/>
      <c r="MPZ21" s="8"/>
      <c r="MQA21" s="8"/>
      <c r="MQB21" s="8"/>
      <c r="MQC21" s="8"/>
      <c r="MQD21" s="8"/>
      <c r="MQE21" s="8"/>
      <c r="MQF21" s="8"/>
      <c r="MQG21" s="8"/>
      <c r="MQH21" s="8"/>
      <c r="MQI21" s="8"/>
      <c r="MQJ21" s="8"/>
      <c r="MQK21" s="8"/>
      <c r="MQL21" s="8"/>
      <c r="MQM21" s="8"/>
      <c r="MQN21" s="8"/>
      <c r="MQO21" s="8"/>
      <c r="MQP21" s="8"/>
      <c r="MQQ21" s="8"/>
      <c r="MQR21" s="8"/>
      <c r="MQS21" s="8"/>
      <c r="MQT21" s="8"/>
      <c r="MQU21" s="8"/>
      <c r="MQV21" s="8"/>
      <c r="MQW21" s="8"/>
      <c r="MQX21" s="8"/>
      <c r="MQY21" s="8"/>
      <c r="MQZ21" s="8"/>
      <c r="MRA21" s="8"/>
      <c r="MRB21" s="8"/>
      <c r="MRC21" s="8"/>
      <c r="MRD21" s="8"/>
      <c r="MRE21" s="8"/>
      <c r="MRF21" s="8"/>
      <c r="MRG21" s="8"/>
      <c r="MRH21" s="8"/>
      <c r="MRI21" s="8"/>
      <c r="MRJ21" s="8"/>
      <c r="MRK21" s="8"/>
      <c r="MRL21" s="8"/>
      <c r="MRM21" s="8"/>
      <c r="MRN21" s="8"/>
      <c r="MRO21" s="8"/>
      <c r="MRP21" s="8"/>
      <c r="MRQ21" s="8"/>
      <c r="MRR21" s="8"/>
      <c r="MRS21" s="8"/>
      <c r="MRT21" s="8"/>
      <c r="MRU21" s="8"/>
      <c r="MRV21" s="8"/>
      <c r="MRW21" s="8"/>
      <c r="MRX21" s="8"/>
      <c r="MRY21" s="8"/>
      <c r="MRZ21" s="8"/>
      <c r="MSA21" s="8"/>
      <c r="MSB21" s="8"/>
      <c r="MSC21" s="8"/>
      <c r="MSD21" s="8"/>
      <c r="MSE21" s="8"/>
      <c r="MSF21" s="8"/>
      <c r="MSG21" s="8"/>
      <c r="MSH21" s="8"/>
      <c r="MSI21" s="8"/>
      <c r="MSJ21" s="8"/>
      <c r="MSK21" s="8"/>
      <c r="MSL21" s="8"/>
      <c r="MSM21" s="8"/>
      <c r="MSN21" s="8"/>
      <c r="MSO21" s="8"/>
      <c r="MSP21" s="8"/>
      <c r="MSQ21" s="8"/>
      <c r="MSR21" s="8"/>
      <c r="MSS21" s="8"/>
      <c r="MST21" s="8"/>
      <c r="MSU21" s="8"/>
      <c r="MSV21" s="8"/>
      <c r="MSW21" s="8"/>
      <c r="MSX21" s="8"/>
      <c r="MSY21" s="8"/>
      <c r="MSZ21" s="8"/>
      <c r="MTA21" s="8"/>
      <c r="MTB21" s="8"/>
      <c r="MTC21" s="8"/>
      <c r="MTD21" s="8"/>
      <c r="MTE21" s="8"/>
      <c r="MTF21" s="8"/>
      <c r="MTG21" s="8"/>
      <c r="MTH21" s="8"/>
      <c r="MTI21" s="8"/>
      <c r="MTJ21" s="8"/>
      <c r="MTK21" s="8"/>
      <c r="MTL21" s="8"/>
      <c r="MTM21" s="8"/>
      <c r="MTN21" s="8"/>
      <c r="MTO21" s="8"/>
      <c r="MTP21" s="8"/>
      <c r="MTQ21" s="8"/>
      <c r="MTR21" s="8"/>
      <c r="MTS21" s="8"/>
      <c r="MTT21" s="8"/>
      <c r="MTU21" s="8"/>
      <c r="MTV21" s="8"/>
      <c r="MTW21" s="8"/>
      <c r="MTX21" s="8"/>
      <c r="MTY21" s="8"/>
      <c r="MTZ21" s="8"/>
      <c r="MUA21" s="8"/>
      <c r="MUB21" s="8"/>
      <c r="MUC21" s="8"/>
      <c r="MUD21" s="8"/>
      <c r="MUE21" s="8"/>
      <c r="MUF21" s="8"/>
      <c r="MUG21" s="8"/>
      <c r="MUH21" s="8"/>
      <c r="MUI21" s="8"/>
      <c r="MUJ21" s="8"/>
      <c r="MUK21" s="8"/>
      <c r="MUL21" s="8"/>
      <c r="MUM21" s="8"/>
      <c r="MUN21" s="8"/>
      <c r="MUO21" s="8"/>
      <c r="MUP21" s="8"/>
      <c r="MUQ21" s="8"/>
      <c r="MUR21" s="8"/>
      <c r="MUS21" s="8"/>
      <c r="MUT21" s="8"/>
      <c r="MUU21" s="8"/>
      <c r="MUV21" s="8"/>
      <c r="MUW21" s="8"/>
      <c r="MUX21" s="8"/>
      <c r="MUY21" s="8"/>
      <c r="MUZ21" s="8"/>
      <c r="MVA21" s="8"/>
      <c r="MVB21" s="8"/>
      <c r="MVC21" s="8"/>
      <c r="MVD21" s="8"/>
      <c r="MVE21" s="8"/>
      <c r="MVF21" s="8"/>
      <c r="MVG21" s="8"/>
      <c r="MVH21" s="8"/>
      <c r="MVI21" s="8"/>
      <c r="MVJ21" s="8"/>
      <c r="MVK21" s="8"/>
      <c r="MVL21" s="8"/>
      <c r="MVM21" s="8"/>
      <c r="MVN21" s="8"/>
      <c r="MVO21" s="8"/>
      <c r="MVP21" s="8"/>
      <c r="MVQ21" s="8"/>
      <c r="MVR21" s="8"/>
      <c r="MVS21" s="8"/>
      <c r="MVT21" s="8"/>
      <c r="MVU21" s="8"/>
      <c r="MVV21" s="8"/>
      <c r="MVW21" s="8"/>
      <c r="MVX21" s="8"/>
      <c r="MVY21" s="8"/>
      <c r="MVZ21" s="8"/>
      <c r="MWA21" s="8"/>
      <c r="MWB21" s="8"/>
      <c r="MWC21" s="8"/>
      <c r="MWD21" s="8"/>
      <c r="MWE21" s="8"/>
      <c r="MWF21" s="8"/>
      <c r="MWG21" s="8"/>
      <c r="MWH21" s="8"/>
      <c r="MWI21" s="8"/>
      <c r="MWJ21" s="8"/>
      <c r="MWK21" s="8"/>
      <c r="MWL21" s="8"/>
      <c r="MWM21" s="8"/>
      <c r="MWN21" s="8"/>
      <c r="MWO21" s="8"/>
      <c r="MWP21" s="8"/>
      <c r="MWQ21" s="8"/>
      <c r="MWR21" s="8"/>
      <c r="MWS21" s="8"/>
      <c r="MWT21" s="8"/>
      <c r="MWU21" s="8"/>
      <c r="MWV21" s="8"/>
      <c r="MWW21" s="8"/>
      <c r="MWX21" s="8"/>
      <c r="MWY21" s="8"/>
      <c r="MWZ21" s="8"/>
      <c r="MXA21" s="8"/>
      <c r="MXB21" s="8"/>
      <c r="MXC21" s="8"/>
      <c r="MXD21" s="8"/>
      <c r="MXE21" s="8"/>
      <c r="MXF21" s="8"/>
      <c r="MXG21" s="8"/>
      <c r="MXH21" s="8"/>
      <c r="MXI21" s="8"/>
      <c r="MXJ21" s="8"/>
      <c r="MXK21" s="8"/>
      <c r="MXL21" s="8"/>
      <c r="MXM21" s="8"/>
      <c r="MXN21" s="8"/>
      <c r="MXO21" s="8"/>
      <c r="MXP21" s="8"/>
      <c r="MXQ21" s="8"/>
      <c r="MXR21" s="8"/>
      <c r="MXS21" s="8"/>
      <c r="MXT21" s="8"/>
      <c r="MXU21" s="8"/>
      <c r="MXV21" s="8"/>
      <c r="MXW21" s="8"/>
      <c r="MXX21" s="8"/>
      <c r="MXY21" s="8"/>
      <c r="MXZ21" s="8"/>
      <c r="MYA21" s="8"/>
      <c r="MYB21" s="8"/>
      <c r="MYC21" s="8"/>
      <c r="MYD21" s="8"/>
      <c r="MYE21" s="8"/>
      <c r="MYF21" s="8"/>
      <c r="MYG21" s="8"/>
      <c r="MYH21" s="8"/>
      <c r="MYI21" s="8"/>
      <c r="MYJ21" s="8"/>
      <c r="MYK21" s="8"/>
      <c r="MYL21" s="8"/>
      <c r="MYM21" s="8"/>
      <c r="MYN21" s="8"/>
      <c r="MYO21" s="8"/>
      <c r="MYP21" s="8"/>
      <c r="MYQ21" s="8"/>
      <c r="MYR21" s="8"/>
      <c r="MYS21" s="8"/>
      <c r="MYT21" s="8"/>
      <c r="MYU21" s="8"/>
      <c r="MYV21" s="8"/>
      <c r="MYW21" s="8"/>
      <c r="MYX21" s="8"/>
      <c r="MYY21" s="8"/>
      <c r="MYZ21" s="8"/>
      <c r="MZA21" s="8"/>
      <c r="MZB21" s="8"/>
      <c r="MZC21" s="8"/>
      <c r="MZD21" s="8"/>
      <c r="MZE21" s="8"/>
      <c r="MZF21" s="8"/>
      <c r="MZG21" s="8"/>
      <c r="MZH21" s="8"/>
      <c r="MZI21" s="8"/>
      <c r="MZJ21" s="8"/>
      <c r="MZK21" s="8"/>
      <c r="MZL21" s="8"/>
      <c r="MZM21" s="8"/>
      <c r="MZN21" s="8"/>
      <c r="MZO21" s="8"/>
      <c r="MZP21" s="8"/>
      <c r="MZQ21" s="8"/>
      <c r="MZR21" s="8"/>
      <c r="MZS21" s="8"/>
      <c r="MZT21" s="8"/>
      <c r="MZU21" s="8"/>
      <c r="MZV21" s="8"/>
      <c r="MZW21" s="8"/>
      <c r="MZX21" s="8"/>
      <c r="MZY21" s="8"/>
      <c r="MZZ21" s="8"/>
      <c r="NAA21" s="8"/>
      <c r="NAB21" s="8"/>
      <c r="NAC21" s="8"/>
      <c r="NAD21" s="8"/>
      <c r="NAE21" s="8"/>
      <c r="NAF21" s="8"/>
      <c r="NAG21" s="8"/>
      <c r="NAH21" s="8"/>
      <c r="NAI21" s="8"/>
      <c r="NAJ21" s="8"/>
      <c r="NAK21" s="8"/>
      <c r="NAL21" s="8"/>
      <c r="NAM21" s="8"/>
      <c r="NAN21" s="8"/>
      <c r="NAO21" s="8"/>
      <c r="NAP21" s="8"/>
      <c r="NAQ21" s="8"/>
      <c r="NAR21" s="8"/>
      <c r="NAS21" s="8"/>
      <c r="NAT21" s="8"/>
      <c r="NAU21" s="8"/>
      <c r="NAV21" s="8"/>
      <c r="NAW21" s="8"/>
      <c r="NAX21" s="8"/>
      <c r="NAY21" s="8"/>
      <c r="NAZ21" s="8"/>
      <c r="NBA21" s="8"/>
      <c r="NBB21" s="8"/>
      <c r="NBC21" s="8"/>
      <c r="NBD21" s="8"/>
      <c r="NBE21" s="8"/>
      <c r="NBF21" s="8"/>
      <c r="NBG21" s="8"/>
      <c r="NBH21" s="8"/>
      <c r="NBI21" s="8"/>
      <c r="NBJ21" s="8"/>
      <c r="NBK21" s="8"/>
      <c r="NBL21" s="8"/>
      <c r="NBM21" s="8"/>
      <c r="NBN21" s="8"/>
      <c r="NBO21" s="8"/>
      <c r="NBP21" s="8"/>
      <c r="NBQ21" s="8"/>
      <c r="NBR21" s="8"/>
      <c r="NBS21" s="8"/>
      <c r="NBT21" s="8"/>
      <c r="NBU21" s="8"/>
      <c r="NBV21" s="8"/>
      <c r="NBW21" s="8"/>
      <c r="NBX21" s="8"/>
      <c r="NBY21" s="8"/>
      <c r="NBZ21" s="8"/>
      <c r="NCA21" s="8"/>
      <c r="NCB21" s="8"/>
      <c r="NCC21" s="8"/>
      <c r="NCD21" s="8"/>
      <c r="NCE21" s="8"/>
      <c r="NCF21" s="8"/>
      <c r="NCG21" s="8"/>
      <c r="NCH21" s="8"/>
      <c r="NCI21" s="8"/>
      <c r="NCJ21" s="8"/>
      <c r="NCK21" s="8"/>
      <c r="NCL21" s="8"/>
      <c r="NCM21" s="8"/>
      <c r="NCN21" s="8"/>
      <c r="NCO21" s="8"/>
      <c r="NCP21" s="8"/>
      <c r="NCQ21" s="8"/>
      <c r="NCR21" s="8"/>
      <c r="NCS21" s="8"/>
      <c r="NCT21" s="8"/>
      <c r="NCU21" s="8"/>
      <c r="NCV21" s="8"/>
      <c r="NCW21" s="8"/>
      <c r="NCX21" s="8"/>
      <c r="NCY21" s="8"/>
      <c r="NCZ21" s="8"/>
      <c r="NDA21" s="8"/>
      <c r="NDB21" s="8"/>
      <c r="NDC21" s="8"/>
      <c r="NDD21" s="8"/>
      <c r="NDE21" s="8"/>
      <c r="NDF21" s="8"/>
      <c r="NDG21" s="8"/>
      <c r="NDH21" s="8"/>
      <c r="NDI21" s="8"/>
      <c r="NDJ21" s="8"/>
      <c r="NDK21" s="8"/>
      <c r="NDL21" s="8"/>
      <c r="NDM21" s="8"/>
      <c r="NDN21" s="8"/>
      <c r="NDO21" s="8"/>
      <c r="NDP21" s="8"/>
      <c r="NDQ21" s="8"/>
      <c r="NDR21" s="8"/>
      <c r="NDS21" s="8"/>
      <c r="NDT21" s="8"/>
      <c r="NDU21" s="8"/>
      <c r="NDV21" s="8"/>
      <c r="NDW21" s="8"/>
      <c r="NDX21" s="8"/>
      <c r="NDY21" s="8"/>
      <c r="NDZ21" s="8"/>
      <c r="NEA21" s="8"/>
      <c r="NEB21" s="8"/>
      <c r="NEC21" s="8"/>
      <c r="NED21" s="8"/>
      <c r="NEE21" s="8"/>
      <c r="NEF21" s="8"/>
      <c r="NEG21" s="8"/>
      <c r="NEH21" s="8"/>
      <c r="NEI21" s="8"/>
      <c r="NEJ21" s="8"/>
      <c r="NEK21" s="8"/>
      <c r="NEL21" s="8"/>
      <c r="NEM21" s="8"/>
      <c r="NEN21" s="8"/>
      <c r="NEO21" s="8"/>
      <c r="NEP21" s="8"/>
      <c r="NEQ21" s="8"/>
      <c r="NER21" s="8"/>
      <c r="NES21" s="8"/>
      <c r="NET21" s="8"/>
      <c r="NEU21" s="8"/>
      <c r="NEV21" s="8"/>
      <c r="NEW21" s="8"/>
      <c r="NEX21" s="8"/>
      <c r="NEY21" s="8"/>
      <c r="NEZ21" s="8"/>
      <c r="NFA21" s="8"/>
      <c r="NFB21" s="8"/>
      <c r="NFC21" s="8"/>
      <c r="NFD21" s="8"/>
      <c r="NFE21" s="8"/>
      <c r="NFF21" s="8"/>
      <c r="NFG21" s="8"/>
      <c r="NFH21" s="8"/>
      <c r="NFI21" s="8"/>
      <c r="NFJ21" s="8"/>
      <c r="NFK21" s="8"/>
      <c r="NFL21" s="8"/>
      <c r="NFM21" s="8"/>
      <c r="NFN21" s="8"/>
      <c r="NFO21" s="8"/>
      <c r="NFP21" s="8"/>
      <c r="NFQ21" s="8"/>
      <c r="NFR21" s="8"/>
      <c r="NFS21" s="8"/>
      <c r="NFT21" s="8"/>
      <c r="NFU21" s="8"/>
      <c r="NFV21" s="8"/>
      <c r="NFW21" s="8"/>
      <c r="NFX21" s="8"/>
      <c r="NFY21" s="8"/>
      <c r="NFZ21" s="8"/>
      <c r="NGA21" s="8"/>
      <c r="NGB21" s="8"/>
      <c r="NGC21" s="8"/>
      <c r="NGD21" s="8"/>
      <c r="NGE21" s="8"/>
      <c r="NGF21" s="8"/>
      <c r="NGG21" s="8"/>
      <c r="NGH21" s="8"/>
      <c r="NGI21" s="8"/>
      <c r="NGJ21" s="8"/>
      <c r="NGK21" s="8"/>
      <c r="NGL21" s="8"/>
      <c r="NGM21" s="8"/>
      <c r="NGN21" s="8"/>
      <c r="NGO21" s="8"/>
      <c r="NGP21" s="8"/>
      <c r="NGQ21" s="8"/>
      <c r="NGR21" s="8"/>
      <c r="NGS21" s="8"/>
      <c r="NGT21" s="8"/>
      <c r="NGU21" s="8"/>
      <c r="NGV21" s="8"/>
      <c r="NGW21" s="8"/>
      <c r="NGX21" s="8"/>
      <c r="NGY21" s="8"/>
      <c r="NGZ21" s="8"/>
      <c r="NHA21" s="8"/>
      <c r="NHB21" s="8"/>
      <c r="NHC21" s="8"/>
      <c r="NHD21" s="8"/>
      <c r="NHE21" s="8"/>
      <c r="NHF21" s="8"/>
      <c r="NHG21" s="8"/>
      <c r="NHH21" s="8"/>
      <c r="NHI21" s="8"/>
      <c r="NHJ21" s="8"/>
      <c r="NHK21" s="8"/>
      <c r="NHL21" s="8"/>
      <c r="NHM21" s="8"/>
      <c r="NHN21" s="8"/>
      <c r="NHO21" s="8"/>
      <c r="NHP21" s="8"/>
      <c r="NHQ21" s="8"/>
      <c r="NHR21" s="8"/>
      <c r="NHS21" s="8"/>
      <c r="NHT21" s="8"/>
      <c r="NHU21" s="8"/>
      <c r="NHV21" s="8"/>
      <c r="NHW21" s="8"/>
      <c r="NHX21" s="8"/>
      <c r="NHY21" s="8"/>
      <c r="NHZ21" s="8"/>
      <c r="NIA21" s="8"/>
      <c r="NIB21" s="8"/>
      <c r="NIC21" s="8"/>
      <c r="NID21" s="8"/>
      <c r="NIE21" s="8"/>
      <c r="NIF21" s="8"/>
      <c r="NIG21" s="8"/>
      <c r="NIH21" s="8"/>
      <c r="NII21" s="8"/>
      <c r="NIJ21" s="8"/>
      <c r="NIK21" s="8"/>
      <c r="NIL21" s="8"/>
      <c r="NIM21" s="8"/>
      <c r="NIN21" s="8"/>
      <c r="NIO21" s="8"/>
      <c r="NIP21" s="8"/>
      <c r="NIQ21" s="8"/>
      <c r="NIR21" s="8"/>
      <c r="NIS21" s="8"/>
      <c r="NIT21" s="8"/>
      <c r="NIU21" s="8"/>
      <c r="NIV21" s="8"/>
      <c r="NIW21" s="8"/>
      <c r="NIX21" s="8"/>
      <c r="NIY21" s="8"/>
      <c r="NIZ21" s="8"/>
      <c r="NJA21" s="8"/>
      <c r="NJB21" s="8"/>
      <c r="NJC21" s="8"/>
      <c r="NJD21" s="8"/>
      <c r="NJE21" s="8"/>
      <c r="NJF21" s="8"/>
      <c r="NJG21" s="8"/>
      <c r="NJH21" s="8"/>
      <c r="NJI21" s="8"/>
      <c r="NJJ21" s="8"/>
      <c r="NJK21" s="8"/>
      <c r="NJL21" s="8"/>
      <c r="NJM21" s="8"/>
      <c r="NJN21" s="8"/>
      <c r="NJO21" s="8"/>
      <c r="NJP21" s="8"/>
      <c r="NJQ21" s="8"/>
      <c r="NJR21" s="8"/>
      <c r="NJS21" s="8"/>
      <c r="NJT21" s="8"/>
      <c r="NJU21" s="8"/>
      <c r="NJV21" s="8"/>
      <c r="NJW21" s="8"/>
      <c r="NJX21" s="8"/>
      <c r="NJY21" s="8"/>
      <c r="NJZ21" s="8"/>
      <c r="NKA21" s="8"/>
      <c r="NKB21" s="8"/>
      <c r="NKC21" s="8"/>
      <c r="NKD21" s="8"/>
      <c r="NKE21" s="8"/>
      <c r="NKF21" s="8"/>
      <c r="NKG21" s="8"/>
      <c r="NKH21" s="8"/>
      <c r="NKI21" s="8"/>
      <c r="NKJ21" s="8"/>
      <c r="NKK21" s="8"/>
      <c r="NKL21" s="8"/>
      <c r="NKM21" s="8"/>
      <c r="NKN21" s="8"/>
      <c r="NKO21" s="8"/>
      <c r="NKP21" s="8"/>
      <c r="NKQ21" s="8"/>
      <c r="NKR21" s="8"/>
      <c r="NKS21" s="8"/>
      <c r="NKT21" s="8"/>
      <c r="NKU21" s="8"/>
      <c r="NKV21" s="8"/>
      <c r="NKW21" s="8"/>
      <c r="NKX21" s="8"/>
      <c r="NKY21" s="8"/>
      <c r="NKZ21" s="8"/>
      <c r="NLA21" s="8"/>
      <c r="NLB21" s="8"/>
      <c r="NLC21" s="8"/>
      <c r="NLD21" s="8"/>
      <c r="NLE21" s="8"/>
      <c r="NLF21" s="8"/>
      <c r="NLG21" s="8"/>
      <c r="NLH21" s="8"/>
      <c r="NLI21" s="8"/>
      <c r="NLJ21" s="8"/>
      <c r="NLK21" s="8"/>
      <c r="NLL21" s="8"/>
      <c r="NLM21" s="8"/>
      <c r="NLN21" s="8"/>
      <c r="NLO21" s="8"/>
      <c r="NLP21" s="8"/>
      <c r="NLQ21" s="8"/>
      <c r="NLR21" s="8"/>
      <c r="NLS21" s="8"/>
      <c r="NLT21" s="8"/>
      <c r="NLU21" s="8"/>
      <c r="NLV21" s="8"/>
      <c r="NLW21" s="8"/>
      <c r="NLX21" s="8"/>
      <c r="NLY21" s="8"/>
      <c r="NLZ21" s="8"/>
      <c r="NMA21" s="8"/>
      <c r="NMB21" s="8"/>
      <c r="NMC21" s="8"/>
      <c r="NMD21" s="8"/>
      <c r="NME21" s="8"/>
      <c r="NMF21" s="8"/>
      <c r="NMG21" s="8"/>
      <c r="NMH21" s="8"/>
      <c r="NMI21" s="8"/>
      <c r="NMJ21" s="8"/>
      <c r="NMK21" s="8"/>
      <c r="NML21" s="8"/>
      <c r="NMM21" s="8"/>
      <c r="NMN21" s="8"/>
      <c r="NMO21" s="8"/>
      <c r="NMP21" s="8"/>
      <c r="NMQ21" s="8"/>
      <c r="NMR21" s="8"/>
      <c r="NMS21" s="8"/>
      <c r="NMT21" s="8"/>
      <c r="NMU21" s="8"/>
      <c r="NMV21" s="8"/>
      <c r="NMW21" s="8"/>
      <c r="NMX21" s="8"/>
      <c r="NMY21" s="8"/>
      <c r="NMZ21" s="8"/>
      <c r="NNA21" s="8"/>
      <c r="NNB21" s="8"/>
      <c r="NNC21" s="8"/>
      <c r="NND21" s="8"/>
      <c r="NNE21" s="8"/>
      <c r="NNF21" s="8"/>
      <c r="NNG21" s="8"/>
      <c r="NNH21" s="8"/>
      <c r="NNI21" s="8"/>
      <c r="NNJ21" s="8"/>
      <c r="NNK21" s="8"/>
      <c r="NNL21" s="8"/>
      <c r="NNM21" s="8"/>
      <c r="NNN21" s="8"/>
      <c r="NNO21" s="8"/>
      <c r="NNP21" s="8"/>
      <c r="NNQ21" s="8"/>
      <c r="NNR21" s="8"/>
      <c r="NNS21" s="8"/>
      <c r="NNT21" s="8"/>
      <c r="NNU21" s="8"/>
      <c r="NNV21" s="8"/>
      <c r="NNW21" s="8"/>
      <c r="NNX21" s="8"/>
      <c r="NNY21" s="8"/>
      <c r="NNZ21" s="8"/>
      <c r="NOA21" s="8"/>
      <c r="NOB21" s="8"/>
      <c r="NOC21" s="8"/>
      <c r="NOD21" s="8"/>
      <c r="NOE21" s="8"/>
      <c r="NOF21" s="8"/>
      <c r="NOG21" s="8"/>
      <c r="NOH21" s="8"/>
      <c r="NOI21" s="8"/>
      <c r="NOJ21" s="8"/>
      <c r="NOK21" s="8"/>
      <c r="NOL21" s="8"/>
      <c r="NOM21" s="8"/>
      <c r="NON21" s="8"/>
      <c r="NOO21" s="8"/>
      <c r="NOP21" s="8"/>
      <c r="NOQ21" s="8"/>
      <c r="NOR21" s="8"/>
      <c r="NOS21" s="8"/>
      <c r="NOT21" s="8"/>
      <c r="NOU21" s="8"/>
      <c r="NOV21" s="8"/>
      <c r="NOW21" s="8"/>
      <c r="NOX21" s="8"/>
      <c r="NOY21" s="8"/>
      <c r="NOZ21" s="8"/>
      <c r="NPA21" s="8"/>
      <c r="NPB21" s="8"/>
      <c r="NPC21" s="8"/>
      <c r="NPD21" s="8"/>
      <c r="NPE21" s="8"/>
      <c r="NPF21" s="8"/>
      <c r="NPG21" s="8"/>
      <c r="NPH21" s="8"/>
      <c r="NPI21" s="8"/>
      <c r="NPJ21" s="8"/>
      <c r="NPK21" s="8"/>
      <c r="NPL21" s="8"/>
      <c r="NPM21" s="8"/>
      <c r="NPN21" s="8"/>
      <c r="NPO21" s="8"/>
      <c r="NPP21" s="8"/>
      <c r="NPQ21" s="8"/>
      <c r="NPR21" s="8"/>
      <c r="NPS21" s="8"/>
      <c r="NPT21" s="8"/>
      <c r="NPU21" s="8"/>
      <c r="NPV21" s="8"/>
      <c r="NPW21" s="8"/>
      <c r="NPX21" s="8"/>
      <c r="NPY21" s="8"/>
      <c r="NPZ21" s="8"/>
      <c r="NQA21" s="8"/>
      <c r="NQB21" s="8"/>
      <c r="NQC21" s="8"/>
      <c r="NQD21" s="8"/>
      <c r="NQE21" s="8"/>
      <c r="NQF21" s="8"/>
      <c r="NQG21" s="8"/>
      <c r="NQH21" s="8"/>
      <c r="NQI21" s="8"/>
      <c r="NQJ21" s="8"/>
      <c r="NQK21" s="8"/>
      <c r="NQL21" s="8"/>
      <c r="NQM21" s="8"/>
      <c r="NQN21" s="8"/>
      <c r="NQO21" s="8"/>
      <c r="NQP21" s="8"/>
      <c r="NQQ21" s="8"/>
      <c r="NQR21" s="8"/>
      <c r="NQS21" s="8"/>
      <c r="NQT21" s="8"/>
      <c r="NQU21" s="8"/>
      <c r="NQV21" s="8"/>
      <c r="NQW21" s="8"/>
      <c r="NQX21" s="8"/>
      <c r="NQY21" s="8"/>
      <c r="NQZ21" s="8"/>
      <c r="NRA21" s="8"/>
      <c r="NRB21" s="8"/>
      <c r="NRC21" s="8"/>
      <c r="NRD21" s="8"/>
      <c r="NRE21" s="8"/>
      <c r="NRF21" s="8"/>
      <c r="NRG21" s="8"/>
      <c r="NRH21" s="8"/>
      <c r="NRI21" s="8"/>
      <c r="NRJ21" s="8"/>
      <c r="NRK21" s="8"/>
      <c r="NRL21" s="8"/>
      <c r="NRM21" s="8"/>
      <c r="NRN21" s="8"/>
      <c r="NRO21" s="8"/>
      <c r="NRP21" s="8"/>
      <c r="NRQ21" s="8"/>
      <c r="NRR21" s="8"/>
      <c r="NRS21" s="8"/>
      <c r="NRT21" s="8"/>
      <c r="NRU21" s="8"/>
      <c r="NRV21" s="8"/>
      <c r="NRW21" s="8"/>
      <c r="NRX21" s="8"/>
      <c r="NRY21" s="8"/>
      <c r="NRZ21" s="8"/>
      <c r="NSA21" s="8"/>
      <c r="NSB21" s="8"/>
      <c r="NSC21" s="8"/>
      <c r="NSD21" s="8"/>
      <c r="NSE21" s="8"/>
      <c r="NSF21" s="8"/>
      <c r="NSG21" s="8"/>
      <c r="NSH21" s="8"/>
      <c r="NSI21" s="8"/>
      <c r="NSJ21" s="8"/>
      <c r="NSK21" s="8"/>
      <c r="NSL21" s="8"/>
      <c r="NSM21" s="8"/>
      <c r="NSN21" s="8"/>
      <c r="NSO21" s="8"/>
      <c r="NSP21" s="8"/>
      <c r="NSQ21" s="8"/>
      <c r="NSR21" s="8"/>
      <c r="NSS21" s="8"/>
      <c r="NST21" s="8"/>
      <c r="NSU21" s="8"/>
      <c r="NSV21" s="8"/>
      <c r="NSW21" s="8"/>
      <c r="NSX21" s="8"/>
      <c r="NSY21" s="8"/>
      <c r="NSZ21" s="8"/>
      <c r="NTA21" s="8"/>
      <c r="NTB21" s="8"/>
      <c r="NTC21" s="8"/>
      <c r="NTD21" s="8"/>
      <c r="NTE21" s="8"/>
      <c r="NTF21" s="8"/>
      <c r="NTG21" s="8"/>
      <c r="NTH21" s="8"/>
      <c r="NTI21" s="8"/>
      <c r="NTJ21" s="8"/>
      <c r="NTK21" s="8"/>
      <c r="NTL21" s="8"/>
      <c r="NTM21" s="8"/>
      <c r="NTN21" s="8"/>
      <c r="NTO21" s="8"/>
      <c r="NTP21" s="8"/>
      <c r="NTQ21" s="8"/>
      <c r="NTR21" s="8"/>
      <c r="NTS21" s="8"/>
      <c r="NTT21" s="8"/>
      <c r="NTU21" s="8"/>
      <c r="NTV21" s="8"/>
      <c r="NTW21" s="8"/>
      <c r="NTX21" s="8"/>
      <c r="NTY21" s="8"/>
      <c r="NTZ21" s="8"/>
      <c r="NUA21" s="8"/>
      <c r="NUB21" s="8"/>
      <c r="NUC21" s="8"/>
      <c r="NUD21" s="8"/>
      <c r="NUE21" s="8"/>
      <c r="NUF21" s="8"/>
      <c r="NUG21" s="8"/>
      <c r="NUH21" s="8"/>
      <c r="NUI21" s="8"/>
      <c r="NUJ21" s="8"/>
      <c r="NUK21" s="8"/>
      <c r="NUL21" s="8"/>
      <c r="NUM21" s="8"/>
      <c r="NUN21" s="8"/>
      <c r="NUO21" s="8"/>
      <c r="NUP21" s="8"/>
      <c r="NUQ21" s="8"/>
      <c r="NUR21" s="8"/>
      <c r="NUS21" s="8"/>
      <c r="NUT21" s="8"/>
      <c r="NUU21" s="8"/>
      <c r="NUV21" s="8"/>
      <c r="NUW21" s="8"/>
      <c r="NUX21" s="8"/>
      <c r="NUY21" s="8"/>
      <c r="NUZ21" s="8"/>
      <c r="NVA21" s="8"/>
      <c r="NVB21" s="8"/>
      <c r="NVC21" s="8"/>
      <c r="NVD21" s="8"/>
      <c r="NVE21" s="8"/>
      <c r="NVF21" s="8"/>
      <c r="NVG21" s="8"/>
      <c r="NVH21" s="8"/>
      <c r="NVI21" s="8"/>
      <c r="NVJ21" s="8"/>
      <c r="NVK21" s="8"/>
      <c r="NVL21" s="8"/>
      <c r="NVM21" s="8"/>
      <c r="NVN21" s="8"/>
      <c r="NVO21" s="8"/>
      <c r="NVP21" s="8"/>
      <c r="NVQ21" s="8"/>
      <c r="NVR21" s="8"/>
      <c r="NVS21" s="8"/>
      <c r="NVT21" s="8"/>
      <c r="NVU21" s="8"/>
      <c r="NVV21" s="8"/>
      <c r="NVW21" s="8"/>
      <c r="NVX21" s="8"/>
      <c r="NVY21" s="8"/>
      <c r="NVZ21" s="8"/>
      <c r="NWA21" s="8"/>
      <c r="NWB21" s="8"/>
      <c r="NWC21" s="8"/>
      <c r="NWD21" s="8"/>
      <c r="NWE21" s="8"/>
      <c r="NWF21" s="8"/>
      <c r="NWG21" s="8"/>
      <c r="NWH21" s="8"/>
      <c r="NWI21" s="8"/>
      <c r="NWJ21" s="8"/>
      <c r="NWK21" s="8"/>
      <c r="NWL21" s="8"/>
      <c r="NWM21" s="8"/>
      <c r="NWN21" s="8"/>
      <c r="NWO21" s="8"/>
      <c r="NWP21" s="8"/>
      <c r="NWQ21" s="8"/>
      <c r="NWR21" s="8"/>
      <c r="NWS21" s="8"/>
      <c r="NWT21" s="8"/>
      <c r="NWU21" s="8"/>
      <c r="NWV21" s="8"/>
      <c r="NWW21" s="8"/>
      <c r="NWX21" s="8"/>
      <c r="NWY21" s="8"/>
      <c r="NWZ21" s="8"/>
      <c r="NXA21" s="8"/>
      <c r="NXB21" s="8"/>
      <c r="NXC21" s="8"/>
      <c r="NXD21" s="8"/>
      <c r="NXE21" s="8"/>
      <c r="NXF21" s="8"/>
      <c r="NXG21" s="8"/>
      <c r="NXH21" s="8"/>
      <c r="NXI21" s="8"/>
      <c r="NXJ21" s="8"/>
      <c r="NXK21" s="8"/>
      <c r="NXL21" s="8"/>
      <c r="NXM21" s="8"/>
      <c r="NXN21" s="8"/>
      <c r="NXO21" s="8"/>
      <c r="NXP21" s="8"/>
      <c r="NXQ21" s="8"/>
      <c r="NXR21" s="8"/>
      <c r="NXS21" s="8"/>
      <c r="NXT21" s="8"/>
      <c r="NXU21" s="8"/>
      <c r="NXV21" s="8"/>
      <c r="NXW21" s="8"/>
      <c r="NXX21" s="8"/>
      <c r="NXY21" s="8"/>
      <c r="NXZ21" s="8"/>
      <c r="NYA21" s="8"/>
      <c r="NYB21" s="8"/>
      <c r="NYC21" s="8"/>
      <c r="NYD21" s="8"/>
      <c r="NYE21" s="8"/>
      <c r="NYF21" s="8"/>
      <c r="NYG21" s="8"/>
      <c r="NYH21" s="8"/>
      <c r="NYI21" s="8"/>
      <c r="NYJ21" s="8"/>
      <c r="NYK21" s="8"/>
      <c r="NYL21" s="8"/>
      <c r="NYM21" s="8"/>
      <c r="NYN21" s="8"/>
      <c r="NYO21" s="8"/>
      <c r="NYP21" s="8"/>
      <c r="NYQ21" s="8"/>
      <c r="NYR21" s="8"/>
      <c r="NYS21" s="8"/>
      <c r="NYT21" s="8"/>
      <c r="NYU21" s="8"/>
      <c r="NYV21" s="8"/>
      <c r="NYW21" s="8"/>
      <c r="NYX21" s="8"/>
      <c r="NYY21" s="8"/>
      <c r="NYZ21" s="8"/>
      <c r="NZA21" s="8"/>
      <c r="NZB21" s="8"/>
      <c r="NZC21" s="8"/>
      <c r="NZD21" s="8"/>
      <c r="NZE21" s="8"/>
      <c r="NZF21" s="8"/>
      <c r="NZG21" s="8"/>
      <c r="NZH21" s="8"/>
      <c r="NZI21" s="8"/>
      <c r="NZJ21" s="8"/>
      <c r="NZK21" s="8"/>
      <c r="NZL21" s="8"/>
      <c r="NZM21" s="8"/>
      <c r="NZN21" s="8"/>
      <c r="NZO21" s="8"/>
      <c r="NZP21" s="8"/>
      <c r="NZQ21" s="8"/>
      <c r="NZR21" s="8"/>
      <c r="NZS21" s="8"/>
      <c r="NZT21" s="8"/>
      <c r="NZU21" s="8"/>
      <c r="NZV21" s="8"/>
      <c r="NZW21" s="8"/>
      <c r="NZX21" s="8"/>
      <c r="NZY21" s="8"/>
      <c r="NZZ21" s="8"/>
      <c r="OAA21" s="8"/>
      <c r="OAB21" s="8"/>
      <c r="OAC21" s="8"/>
      <c r="OAD21" s="8"/>
      <c r="OAE21" s="8"/>
      <c r="OAF21" s="8"/>
      <c r="OAG21" s="8"/>
      <c r="OAH21" s="8"/>
      <c r="OAI21" s="8"/>
      <c r="OAJ21" s="8"/>
      <c r="OAK21" s="8"/>
      <c r="OAL21" s="8"/>
      <c r="OAM21" s="8"/>
      <c r="OAN21" s="8"/>
      <c r="OAO21" s="8"/>
      <c r="OAP21" s="8"/>
      <c r="OAQ21" s="8"/>
      <c r="OAR21" s="8"/>
      <c r="OAS21" s="8"/>
      <c r="OAT21" s="8"/>
      <c r="OAU21" s="8"/>
      <c r="OAV21" s="8"/>
      <c r="OAW21" s="8"/>
      <c r="OAX21" s="8"/>
      <c r="OAY21" s="8"/>
      <c r="OAZ21" s="8"/>
      <c r="OBA21" s="8"/>
      <c r="OBB21" s="8"/>
      <c r="OBC21" s="8"/>
      <c r="OBD21" s="8"/>
      <c r="OBE21" s="8"/>
      <c r="OBF21" s="8"/>
      <c r="OBG21" s="8"/>
      <c r="OBH21" s="8"/>
      <c r="OBI21" s="8"/>
      <c r="OBJ21" s="8"/>
      <c r="OBK21" s="8"/>
      <c r="OBL21" s="8"/>
      <c r="OBM21" s="8"/>
      <c r="OBN21" s="8"/>
      <c r="OBO21" s="8"/>
      <c r="OBP21" s="8"/>
      <c r="OBQ21" s="8"/>
      <c r="OBR21" s="8"/>
      <c r="OBS21" s="8"/>
      <c r="OBT21" s="8"/>
      <c r="OBU21" s="8"/>
      <c r="OBV21" s="8"/>
      <c r="OBW21" s="8"/>
      <c r="OBX21" s="8"/>
      <c r="OBY21" s="8"/>
      <c r="OBZ21" s="8"/>
      <c r="OCA21" s="8"/>
      <c r="OCB21" s="8"/>
      <c r="OCC21" s="8"/>
      <c r="OCD21" s="8"/>
      <c r="OCE21" s="8"/>
      <c r="OCF21" s="8"/>
      <c r="OCG21" s="8"/>
      <c r="OCH21" s="8"/>
      <c r="OCI21" s="8"/>
      <c r="OCJ21" s="8"/>
      <c r="OCK21" s="8"/>
      <c r="OCL21" s="8"/>
      <c r="OCM21" s="8"/>
      <c r="OCN21" s="8"/>
      <c r="OCO21" s="8"/>
      <c r="OCP21" s="8"/>
      <c r="OCQ21" s="8"/>
      <c r="OCR21" s="8"/>
      <c r="OCS21" s="8"/>
      <c r="OCT21" s="8"/>
      <c r="OCU21" s="8"/>
      <c r="OCV21" s="8"/>
      <c r="OCW21" s="8"/>
      <c r="OCX21" s="8"/>
      <c r="OCY21" s="8"/>
      <c r="OCZ21" s="8"/>
      <c r="ODA21" s="8"/>
      <c r="ODB21" s="8"/>
      <c r="ODC21" s="8"/>
      <c r="ODD21" s="8"/>
      <c r="ODE21" s="8"/>
      <c r="ODF21" s="8"/>
      <c r="ODG21" s="8"/>
      <c r="ODH21" s="8"/>
      <c r="ODI21" s="8"/>
      <c r="ODJ21" s="8"/>
      <c r="ODK21" s="8"/>
      <c r="ODL21" s="8"/>
      <c r="ODM21" s="8"/>
      <c r="ODN21" s="8"/>
      <c r="ODO21" s="8"/>
      <c r="ODP21" s="8"/>
      <c r="ODQ21" s="8"/>
      <c r="ODR21" s="8"/>
      <c r="ODS21" s="8"/>
      <c r="ODT21" s="8"/>
      <c r="ODU21" s="8"/>
      <c r="ODV21" s="8"/>
      <c r="ODW21" s="8"/>
      <c r="ODX21" s="8"/>
      <c r="ODY21" s="8"/>
      <c r="ODZ21" s="8"/>
      <c r="OEA21" s="8"/>
      <c r="OEB21" s="8"/>
      <c r="OEC21" s="8"/>
      <c r="OED21" s="8"/>
      <c r="OEE21" s="8"/>
      <c r="OEF21" s="8"/>
      <c r="OEG21" s="8"/>
      <c r="OEH21" s="8"/>
      <c r="OEI21" s="8"/>
      <c r="OEJ21" s="8"/>
      <c r="OEK21" s="8"/>
      <c r="OEL21" s="8"/>
      <c r="OEM21" s="8"/>
      <c r="OEN21" s="8"/>
      <c r="OEO21" s="8"/>
      <c r="OEP21" s="8"/>
      <c r="OEQ21" s="8"/>
      <c r="OER21" s="8"/>
      <c r="OES21" s="8"/>
      <c r="OET21" s="8"/>
      <c r="OEU21" s="8"/>
      <c r="OEV21" s="8"/>
      <c r="OEW21" s="8"/>
      <c r="OEX21" s="8"/>
      <c r="OEY21" s="8"/>
      <c r="OEZ21" s="8"/>
      <c r="OFA21" s="8"/>
      <c r="OFB21" s="8"/>
      <c r="OFC21" s="8"/>
      <c r="OFD21" s="8"/>
      <c r="OFE21" s="8"/>
      <c r="OFF21" s="8"/>
      <c r="OFG21" s="8"/>
      <c r="OFH21" s="8"/>
      <c r="OFI21" s="8"/>
      <c r="OFJ21" s="8"/>
      <c r="OFK21" s="8"/>
      <c r="OFL21" s="8"/>
      <c r="OFM21" s="8"/>
      <c r="OFN21" s="8"/>
      <c r="OFO21" s="8"/>
      <c r="OFP21" s="8"/>
      <c r="OFQ21" s="8"/>
      <c r="OFR21" s="8"/>
      <c r="OFS21" s="8"/>
      <c r="OFT21" s="8"/>
      <c r="OFU21" s="8"/>
      <c r="OFV21" s="8"/>
      <c r="OFW21" s="8"/>
      <c r="OFX21" s="8"/>
      <c r="OFY21" s="8"/>
      <c r="OFZ21" s="8"/>
      <c r="OGA21" s="8"/>
      <c r="OGB21" s="8"/>
      <c r="OGC21" s="8"/>
      <c r="OGD21" s="8"/>
      <c r="OGE21" s="8"/>
      <c r="OGF21" s="8"/>
      <c r="OGG21" s="8"/>
      <c r="OGH21" s="8"/>
      <c r="OGI21" s="8"/>
      <c r="OGJ21" s="8"/>
      <c r="OGK21" s="8"/>
      <c r="OGL21" s="8"/>
      <c r="OGM21" s="8"/>
      <c r="OGN21" s="8"/>
      <c r="OGO21" s="8"/>
      <c r="OGP21" s="8"/>
      <c r="OGQ21" s="8"/>
      <c r="OGR21" s="8"/>
      <c r="OGS21" s="8"/>
      <c r="OGT21" s="8"/>
      <c r="OGU21" s="8"/>
      <c r="OGV21" s="8"/>
      <c r="OGW21" s="8"/>
      <c r="OGX21" s="8"/>
      <c r="OGY21" s="8"/>
      <c r="OGZ21" s="8"/>
      <c r="OHA21" s="8"/>
      <c r="OHB21" s="8"/>
      <c r="OHC21" s="8"/>
      <c r="OHD21" s="8"/>
      <c r="OHE21" s="8"/>
      <c r="OHF21" s="8"/>
      <c r="OHG21" s="8"/>
      <c r="OHH21" s="8"/>
      <c r="OHI21" s="8"/>
      <c r="OHJ21" s="8"/>
      <c r="OHK21" s="8"/>
      <c r="OHL21" s="8"/>
      <c r="OHM21" s="8"/>
      <c r="OHN21" s="8"/>
      <c r="OHO21" s="8"/>
      <c r="OHP21" s="8"/>
      <c r="OHQ21" s="8"/>
      <c r="OHR21" s="8"/>
      <c r="OHS21" s="8"/>
      <c r="OHT21" s="8"/>
      <c r="OHU21" s="8"/>
      <c r="OHV21" s="8"/>
      <c r="OHW21" s="8"/>
      <c r="OHX21" s="8"/>
      <c r="OHY21" s="8"/>
      <c r="OHZ21" s="8"/>
      <c r="OIA21" s="8"/>
      <c r="OIB21" s="8"/>
      <c r="OIC21" s="8"/>
      <c r="OID21" s="8"/>
      <c r="OIE21" s="8"/>
      <c r="OIF21" s="8"/>
      <c r="OIG21" s="8"/>
      <c r="OIH21" s="8"/>
      <c r="OII21" s="8"/>
      <c r="OIJ21" s="8"/>
      <c r="OIK21" s="8"/>
      <c r="OIL21" s="8"/>
      <c r="OIM21" s="8"/>
      <c r="OIN21" s="8"/>
      <c r="OIO21" s="8"/>
      <c r="OIP21" s="8"/>
      <c r="OIQ21" s="8"/>
      <c r="OIR21" s="8"/>
      <c r="OIS21" s="8"/>
      <c r="OIT21" s="8"/>
      <c r="OIU21" s="8"/>
      <c r="OIV21" s="8"/>
      <c r="OIW21" s="8"/>
      <c r="OIX21" s="8"/>
      <c r="OIY21" s="8"/>
      <c r="OIZ21" s="8"/>
      <c r="OJA21" s="8"/>
      <c r="OJB21" s="8"/>
      <c r="OJC21" s="8"/>
      <c r="OJD21" s="8"/>
      <c r="OJE21" s="8"/>
      <c r="OJF21" s="8"/>
      <c r="OJG21" s="8"/>
      <c r="OJH21" s="8"/>
      <c r="OJI21" s="8"/>
      <c r="OJJ21" s="8"/>
      <c r="OJK21" s="8"/>
      <c r="OJL21" s="8"/>
      <c r="OJM21" s="8"/>
      <c r="OJN21" s="8"/>
      <c r="OJO21" s="8"/>
      <c r="OJP21" s="8"/>
      <c r="OJQ21" s="8"/>
      <c r="OJR21" s="8"/>
      <c r="OJS21" s="8"/>
      <c r="OJT21" s="8"/>
      <c r="OJU21" s="8"/>
      <c r="OJV21" s="8"/>
      <c r="OJW21" s="8"/>
      <c r="OJX21" s="8"/>
      <c r="OJY21" s="8"/>
      <c r="OJZ21" s="8"/>
      <c r="OKA21" s="8"/>
      <c r="OKB21" s="8"/>
      <c r="OKC21" s="8"/>
      <c r="OKD21" s="8"/>
      <c r="OKE21" s="8"/>
      <c r="OKF21" s="8"/>
      <c r="OKG21" s="8"/>
      <c r="OKH21" s="8"/>
      <c r="OKI21" s="8"/>
      <c r="OKJ21" s="8"/>
      <c r="OKK21" s="8"/>
      <c r="OKL21" s="8"/>
      <c r="OKM21" s="8"/>
      <c r="OKN21" s="8"/>
      <c r="OKO21" s="8"/>
      <c r="OKP21" s="8"/>
      <c r="OKQ21" s="8"/>
      <c r="OKR21" s="8"/>
      <c r="OKS21" s="8"/>
      <c r="OKT21" s="8"/>
      <c r="OKU21" s="8"/>
      <c r="OKV21" s="8"/>
      <c r="OKW21" s="8"/>
      <c r="OKX21" s="8"/>
      <c r="OKY21" s="8"/>
      <c r="OKZ21" s="8"/>
      <c r="OLA21" s="8"/>
      <c r="OLB21" s="8"/>
      <c r="OLC21" s="8"/>
      <c r="OLD21" s="8"/>
      <c r="OLE21" s="8"/>
      <c r="OLF21" s="8"/>
      <c r="OLG21" s="8"/>
      <c r="OLH21" s="8"/>
      <c r="OLI21" s="8"/>
      <c r="OLJ21" s="8"/>
      <c r="OLK21" s="8"/>
      <c r="OLL21" s="8"/>
      <c r="OLM21" s="8"/>
      <c r="OLN21" s="8"/>
      <c r="OLO21" s="8"/>
      <c r="OLP21" s="8"/>
      <c r="OLQ21" s="8"/>
      <c r="OLR21" s="8"/>
      <c r="OLS21" s="8"/>
      <c r="OLT21" s="8"/>
      <c r="OLU21" s="8"/>
      <c r="OLV21" s="8"/>
      <c r="OLW21" s="8"/>
      <c r="OLX21" s="8"/>
      <c r="OLY21" s="8"/>
      <c r="OLZ21" s="8"/>
      <c r="OMA21" s="8"/>
      <c r="OMB21" s="8"/>
      <c r="OMC21" s="8"/>
      <c r="OMD21" s="8"/>
      <c r="OME21" s="8"/>
      <c r="OMF21" s="8"/>
      <c r="OMG21" s="8"/>
      <c r="OMH21" s="8"/>
      <c r="OMI21" s="8"/>
      <c r="OMJ21" s="8"/>
      <c r="OMK21" s="8"/>
      <c r="OML21" s="8"/>
      <c r="OMM21" s="8"/>
      <c r="OMN21" s="8"/>
      <c r="OMO21" s="8"/>
      <c r="OMP21" s="8"/>
      <c r="OMQ21" s="8"/>
      <c r="OMR21" s="8"/>
      <c r="OMS21" s="8"/>
      <c r="OMT21" s="8"/>
      <c r="OMU21" s="8"/>
      <c r="OMV21" s="8"/>
      <c r="OMW21" s="8"/>
      <c r="OMX21" s="8"/>
      <c r="OMY21" s="8"/>
      <c r="OMZ21" s="8"/>
      <c r="ONA21" s="8"/>
      <c r="ONB21" s="8"/>
      <c r="ONC21" s="8"/>
      <c r="OND21" s="8"/>
      <c r="ONE21" s="8"/>
      <c r="ONF21" s="8"/>
      <c r="ONG21" s="8"/>
      <c r="ONH21" s="8"/>
      <c r="ONI21" s="8"/>
      <c r="ONJ21" s="8"/>
      <c r="ONK21" s="8"/>
      <c r="ONL21" s="8"/>
      <c r="ONM21" s="8"/>
      <c r="ONN21" s="8"/>
      <c r="ONO21" s="8"/>
      <c r="ONP21" s="8"/>
      <c r="ONQ21" s="8"/>
      <c r="ONR21" s="8"/>
      <c r="ONS21" s="8"/>
      <c r="ONT21" s="8"/>
      <c r="ONU21" s="8"/>
      <c r="ONV21" s="8"/>
      <c r="ONW21" s="8"/>
      <c r="ONX21" s="8"/>
      <c r="ONY21" s="8"/>
      <c r="ONZ21" s="8"/>
      <c r="OOA21" s="8"/>
      <c r="OOB21" s="8"/>
      <c r="OOC21" s="8"/>
      <c r="OOD21" s="8"/>
      <c r="OOE21" s="8"/>
      <c r="OOF21" s="8"/>
      <c r="OOG21" s="8"/>
      <c r="OOH21" s="8"/>
      <c r="OOI21" s="8"/>
      <c r="OOJ21" s="8"/>
      <c r="OOK21" s="8"/>
      <c r="OOL21" s="8"/>
      <c r="OOM21" s="8"/>
      <c r="OON21" s="8"/>
      <c r="OOO21" s="8"/>
      <c r="OOP21" s="8"/>
      <c r="OOQ21" s="8"/>
      <c r="OOR21" s="8"/>
      <c r="OOS21" s="8"/>
      <c r="OOT21" s="8"/>
      <c r="OOU21" s="8"/>
      <c r="OOV21" s="8"/>
      <c r="OOW21" s="8"/>
      <c r="OOX21" s="8"/>
      <c r="OOY21" s="8"/>
      <c r="OOZ21" s="8"/>
      <c r="OPA21" s="8"/>
      <c r="OPB21" s="8"/>
      <c r="OPC21" s="8"/>
      <c r="OPD21" s="8"/>
      <c r="OPE21" s="8"/>
      <c r="OPF21" s="8"/>
      <c r="OPG21" s="8"/>
      <c r="OPH21" s="8"/>
      <c r="OPI21" s="8"/>
      <c r="OPJ21" s="8"/>
      <c r="OPK21" s="8"/>
      <c r="OPL21" s="8"/>
      <c r="OPM21" s="8"/>
      <c r="OPN21" s="8"/>
      <c r="OPO21" s="8"/>
      <c r="OPP21" s="8"/>
      <c r="OPQ21" s="8"/>
      <c r="OPR21" s="8"/>
      <c r="OPS21" s="8"/>
      <c r="OPT21" s="8"/>
      <c r="OPU21" s="8"/>
      <c r="OPV21" s="8"/>
      <c r="OPW21" s="8"/>
      <c r="OPX21" s="8"/>
      <c r="OPY21" s="8"/>
      <c r="OPZ21" s="8"/>
      <c r="OQA21" s="8"/>
      <c r="OQB21" s="8"/>
      <c r="OQC21" s="8"/>
      <c r="OQD21" s="8"/>
      <c r="OQE21" s="8"/>
      <c r="OQF21" s="8"/>
      <c r="OQG21" s="8"/>
      <c r="OQH21" s="8"/>
      <c r="OQI21" s="8"/>
      <c r="OQJ21" s="8"/>
      <c r="OQK21" s="8"/>
      <c r="OQL21" s="8"/>
      <c r="OQM21" s="8"/>
      <c r="OQN21" s="8"/>
      <c r="OQO21" s="8"/>
      <c r="OQP21" s="8"/>
      <c r="OQQ21" s="8"/>
      <c r="OQR21" s="8"/>
      <c r="OQS21" s="8"/>
      <c r="OQT21" s="8"/>
      <c r="OQU21" s="8"/>
      <c r="OQV21" s="8"/>
      <c r="OQW21" s="8"/>
      <c r="OQX21" s="8"/>
      <c r="OQY21" s="8"/>
      <c r="OQZ21" s="8"/>
      <c r="ORA21" s="8"/>
      <c r="ORB21" s="8"/>
      <c r="ORC21" s="8"/>
      <c r="ORD21" s="8"/>
      <c r="ORE21" s="8"/>
      <c r="ORF21" s="8"/>
      <c r="ORG21" s="8"/>
      <c r="ORH21" s="8"/>
      <c r="ORI21" s="8"/>
      <c r="ORJ21" s="8"/>
      <c r="ORK21" s="8"/>
      <c r="ORL21" s="8"/>
      <c r="ORM21" s="8"/>
      <c r="ORN21" s="8"/>
      <c r="ORO21" s="8"/>
      <c r="ORP21" s="8"/>
      <c r="ORQ21" s="8"/>
      <c r="ORR21" s="8"/>
      <c r="ORS21" s="8"/>
      <c r="ORT21" s="8"/>
      <c r="ORU21" s="8"/>
      <c r="ORV21" s="8"/>
      <c r="ORW21" s="8"/>
      <c r="ORX21" s="8"/>
      <c r="ORY21" s="8"/>
      <c r="ORZ21" s="8"/>
      <c r="OSA21" s="8"/>
      <c r="OSB21" s="8"/>
      <c r="OSC21" s="8"/>
      <c r="OSD21" s="8"/>
      <c r="OSE21" s="8"/>
      <c r="OSF21" s="8"/>
      <c r="OSG21" s="8"/>
      <c r="OSH21" s="8"/>
      <c r="OSI21" s="8"/>
      <c r="OSJ21" s="8"/>
      <c r="OSK21" s="8"/>
      <c r="OSL21" s="8"/>
      <c r="OSM21" s="8"/>
      <c r="OSN21" s="8"/>
      <c r="OSO21" s="8"/>
      <c r="OSP21" s="8"/>
      <c r="OSQ21" s="8"/>
      <c r="OSR21" s="8"/>
      <c r="OSS21" s="8"/>
      <c r="OST21" s="8"/>
      <c r="OSU21" s="8"/>
      <c r="OSV21" s="8"/>
      <c r="OSW21" s="8"/>
      <c r="OSX21" s="8"/>
      <c r="OSY21" s="8"/>
      <c r="OSZ21" s="8"/>
      <c r="OTA21" s="8"/>
      <c r="OTB21" s="8"/>
      <c r="OTC21" s="8"/>
      <c r="OTD21" s="8"/>
      <c r="OTE21" s="8"/>
      <c r="OTF21" s="8"/>
      <c r="OTG21" s="8"/>
      <c r="OTH21" s="8"/>
      <c r="OTI21" s="8"/>
      <c r="OTJ21" s="8"/>
      <c r="OTK21" s="8"/>
      <c r="OTL21" s="8"/>
      <c r="OTM21" s="8"/>
      <c r="OTN21" s="8"/>
      <c r="OTO21" s="8"/>
      <c r="OTP21" s="8"/>
      <c r="OTQ21" s="8"/>
      <c r="OTR21" s="8"/>
      <c r="OTS21" s="8"/>
      <c r="OTT21" s="8"/>
      <c r="OTU21" s="8"/>
      <c r="OTV21" s="8"/>
      <c r="OTW21" s="8"/>
      <c r="OTX21" s="8"/>
      <c r="OTY21" s="8"/>
      <c r="OTZ21" s="8"/>
      <c r="OUA21" s="8"/>
      <c r="OUB21" s="8"/>
      <c r="OUC21" s="8"/>
      <c r="OUD21" s="8"/>
      <c r="OUE21" s="8"/>
      <c r="OUF21" s="8"/>
      <c r="OUG21" s="8"/>
      <c r="OUH21" s="8"/>
      <c r="OUI21" s="8"/>
      <c r="OUJ21" s="8"/>
      <c r="OUK21" s="8"/>
      <c r="OUL21" s="8"/>
      <c r="OUM21" s="8"/>
      <c r="OUN21" s="8"/>
      <c r="OUO21" s="8"/>
      <c r="OUP21" s="8"/>
      <c r="OUQ21" s="8"/>
      <c r="OUR21" s="8"/>
      <c r="OUS21" s="8"/>
      <c r="OUT21" s="8"/>
      <c r="OUU21" s="8"/>
      <c r="OUV21" s="8"/>
      <c r="OUW21" s="8"/>
      <c r="OUX21" s="8"/>
      <c r="OUY21" s="8"/>
      <c r="OUZ21" s="8"/>
      <c r="OVA21" s="8"/>
      <c r="OVB21" s="8"/>
      <c r="OVC21" s="8"/>
      <c r="OVD21" s="8"/>
      <c r="OVE21" s="8"/>
      <c r="OVF21" s="8"/>
      <c r="OVG21" s="8"/>
      <c r="OVH21" s="8"/>
      <c r="OVI21" s="8"/>
      <c r="OVJ21" s="8"/>
      <c r="OVK21" s="8"/>
      <c r="OVL21" s="8"/>
      <c r="OVM21" s="8"/>
      <c r="OVN21" s="8"/>
      <c r="OVO21" s="8"/>
      <c r="OVP21" s="8"/>
      <c r="OVQ21" s="8"/>
      <c r="OVR21" s="8"/>
      <c r="OVS21" s="8"/>
      <c r="OVT21" s="8"/>
      <c r="OVU21" s="8"/>
      <c r="OVV21" s="8"/>
      <c r="OVW21" s="8"/>
      <c r="OVX21" s="8"/>
      <c r="OVY21" s="8"/>
      <c r="OVZ21" s="8"/>
      <c r="OWA21" s="8"/>
      <c r="OWB21" s="8"/>
      <c r="OWC21" s="8"/>
      <c r="OWD21" s="8"/>
      <c r="OWE21" s="8"/>
      <c r="OWF21" s="8"/>
      <c r="OWG21" s="8"/>
      <c r="OWH21" s="8"/>
      <c r="OWI21" s="8"/>
      <c r="OWJ21" s="8"/>
      <c r="OWK21" s="8"/>
      <c r="OWL21" s="8"/>
      <c r="OWM21" s="8"/>
      <c r="OWN21" s="8"/>
      <c r="OWO21" s="8"/>
      <c r="OWP21" s="8"/>
      <c r="OWQ21" s="8"/>
      <c r="OWR21" s="8"/>
      <c r="OWS21" s="8"/>
      <c r="OWT21" s="8"/>
      <c r="OWU21" s="8"/>
      <c r="OWV21" s="8"/>
      <c r="OWW21" s="8"/>
      <c r="OWX21" s="8"/>
      <c r="OWY21" s="8"/>
      <c r="OWZ21" s="8"/>
      <c r="OXA21" s="8"/>
      <c r="OXB21" s="8"/>
      <c r="OXC21" s="8"/>
      <c r="OXD21" s="8"/>
      <c r="OXE21" s="8"/>
      <c r="OXF21" s="8"/>
      <c r="OXG21" s="8"/>
      <c r="OXH21" s="8"/>
      <c r="OXI21" s="8"/>
      <c r="OXJ21" s="8"/>
      <c r="OXK21" s="8"/>
      <c r="OXL21" s="8"/>
      <c r="OXM21" s="8"/>
      <c r="OXN21" s="8"/>
      <c r="OXO21" s="8"/>
      <c r="OXP21" s="8"/>
      <c r="OXQ21" s="8"/>
      <c r="OXR21" s="8"/>
      <c r="OXS21" s="8"/>
      <c r="OXT21" s="8"/>
      <c r="OXU21" s="8"/>
      <c r="OXV21" s="8"/>
      <c r="OXW21" s="8"/>
      <c r="OXX21" s="8"/>
      <c r="OXY21" s="8"/>
      <c r="OXZ21" s="8"/>
      <c r="OYA21" s="8"/>
      <c r="OYB21" s="8"/>
      <c r="OYC21" s="8"/>
      <c r="OYD21" s="8"/>
      <c r="OYE21" s="8"/>
      <c r="OYF21" s="8"/>
      <c r="OYG21" s="8"/>
      <c r="OYH21" s="8"/>
      <c r="OYI21" s="8"/>
      <c r="OYJ21" s="8"/>
      <c r="OYK21" s="8"/>
      <c r="OYL21" s="8"/>
      <c r="OYM21" s="8"/>
      <c r="OYN21" s="8"/>
      <c r="OYO21" s="8"/>
      <c r="OYP21" s="8"/>
      <c r="OYQ21" s="8"/>
      <c r="OYR21" s="8"/>
      <c r="OYS21" s="8"/>
      <c r="OYT21" s="8"/>
      <c r="OYU21" s="8"/>
      <c r="OYV21" s="8"/>
      <c r="OYW21" s="8"/>
      <c r="OYX21" s="8"/>
      <c r="OYY21" s="8"/>
      <c r="OYZ21" s="8"/>
      <c r="OZA21" s="8"/>
      <c r="OZB21" s="8"/>
      <c r="OZC21" s="8"/>
      <c r="OZD21" s="8"/>
      <c r="OZE21" s="8"/>
      <c r="OZF21" s="8"/>
      <c r="OZG21" s="8"/>
      <c r="OZH21" s="8"/>
      <c r="OZI21" s="8"/>
      <c r="OZJ21" s="8"/>
      <c r="OZK21" s="8"/>
      <c r="OZL21" s="8"/>
      <c r="OZM21" s="8"/>
      <c r="OZN21" s="8"/>
      <c r="OZO21" s="8"/>
      <c r="OZP21" s="8"/>
      <c r="OZQ21" s="8"/>
      <c r="OZR21" s="8"/>
      <c r="OZS21" s="8"/>
      <c r="OZT21" s="8"/>
      <c r="OZU21" s="8"/>
      <c r="OZV21" s="8"/>
      <c r="OZW21" s="8"/>
      <c r="OZX21" s="8"/>
      <c r="OZY21" s="8"/>
      <c r="OZZ21" s="8"/>
      <c r="PAA21" s="8"/>
      <c r="PAB21" s="8"/>
      <c r="PAC21" s="8"/>
      <c r="PAD21" s="8"/>
      <c r="PAE21" s="8"/>
      <c r="PAF21" s="8"/>
      <c r="PAG21" s="8"/>
      <c r="PAH21" s="8"/>
      <c r="PAI21" s="8"/>
      <c r="PAJ21" s="8"/>
      <c r="PAK21" s="8"/>
      <c r="PAL21" s="8"/>
      <c r="PAM21" s="8"/>
      <c r="PAN21" s="8"/>
      <c r="PAO21" s="8"/>
      <c r="PAP21" s="8"/>
      <c r="PAQ21" s="8"/>
      <c r="PAR21" s="8"/>
      <c r="PAS21" s="8"/>
      <c r="PAT21" s="8"/>
      <c r="PAU21" s="8"/>
      <c r="PAV21" s="8"/>
      <c r="PAW21" s="8"/>
      <c r="PAX21" s="8"/>
      <c r="PAY21" s="8"/>
      <c r="PAZ21" s="8"/>
      <c r="PBA21" s="8"/>
      <c r="PBB21" s="8"/>
      <c r="PBC21" s="8"/>
      <c r="PBD21" s="8"/>
      <c r="PBE21" s="8"/>
      <c r="PBF21" s="8"/>
      <c r="PBG21" s="8"/>
      <c r="PBH21" s="8"/>
      <c r="PBI21" s="8"/>
      <c r="PBJ21" s="8"/>
      <c r="PBK21" s="8"/>
      <c r="PBL21" s="8"/>
      <c r="PBM21" s="8"/>
      <c r="PBN21" s="8"/>
      <c r="PBO21" s="8"/>
      <c r="PBP21" s="8"/>
      <c r="PBQ21" s="8"/>
      <c r="PBR21" s="8"/>
      <c r="PBS21" s="8"/>
      <c r="PBT21" s="8"/>
      <c r="PBU21" s="8"/>
      <c r="PBV21" s="8"/>
      <c r="PBW21" s="8"/>
      <c r="PBX21" s="8"/>
      <c r="PBY21" s="8"/>
      <c r="PBZ21" s="8"/>
      <c r="PCA21" s="8"/>
      <c r="PCB21" s="8"/>
      <c r="PCC21" s="8"/>
      <c r="PCD21" s="8"/>
      <c r="PCE21" s="8"/>
      <c r="PCF21" s="8"/>
      <c r="PCG21" s="8"/>
      <c r="PCH21" s="8"/>
      <c r="PCI21" s="8"/>
      <c r="PCJ21" s="8"/>
      <c r="PCK21" s="8"/>
      <c r="PCL21" s="8"/>
      <c r="PCM21" s="8"/>
      <c r="PCN21" s="8"/>
      <c r="PCO21" s="8"/>
      <c r="PCP21" s="8"/>
      <c r="PCQ21" s="8"/>
      <c r="PCR21" s="8"/>
      <c r="PCS21" s="8"/>
      <c r="PCT21" s="8"/>
      <c r="PCU21" s="8"/>
      <c r="PCV21" s="8"/>
      <c r="PCW21" s="8"/>
      <c r="PCX21" s="8"/>
      <c r="PCY21" s="8"/>
      <c r="PCZ21" s="8"/>
      <c r="PDA21" s="8"/>
      <c r="PDB21" s="8"/>
      <c r="PDC21" s="8"/>
      <c r="PDD21" s="8"/>
      <c r="PDE21" s="8"/>
      <c r="PDF21" s="8"/>
      <c r="PDG21" s="8"/>
      <c r="PDH21" s="8"/>
      <c r="PDI21" s="8"/>
      <c r="PDJ21" s="8"/>
      <c r="PDK21" s="8"/>
      <c r="PDL21" s="8"/>
      <c r="PDM21" s="8"/>
      <c r="PDN21" s="8"/>
      <c r="PDO21" s="8"/>
      <c r="PDP21" s="8"/>
      <c r="PDQ21" s="8"/>
      <c r="PDR21" s="8"/>
      <c r="PDS21" s="8"/>
      <c r="PDT21" s="8"/>
      <c r="PDU21" s="8"/>
      <c r="PDV21" s="8"/>
      <c r="PDW21" s="8"/>
      <c r="PDX21" s="8"/>
      <c r="PDY21" s="8"/>
      <c r="PDZ21" s="8"/>
      <c r="PEA21" s="8"/>
      <c r="PEB21" s="8"/>
      <c r="PEC21" s="8"/>
      <c r="PED21" s="8"/>
      <c r="PEE21" s="8"/>
      <c r="PEF21" s="8"/>
      <c r="PEG21" s="8"/>
      <c r="PEH21" s="8"/>
      <c r="PEI21" s="8"/>
      <c r="PEJ21" s="8"/>
      <c r="PEK21" s="8"/>
      <c r="PEL21" s="8"/>
      <c r="PEM21" s="8"/>
      <c r="PEN21" s="8"/>
      <c r="PEO21" s="8"/>
      <c r="PEP21" s="8"/>
      <c r="PEQ21" s="8"/>
      <c r="PER21" s="8"/>
      <c r="PES21" s="8"/>
      <c r="PET21" s="8"/>
      <c r="PEU21" s="8"/>
      <c r="PEV21" s="8"/>
      <c r="PEW21" s="8"/>
      <c r="PEX21" s="8"/>
      <c r="PEY21" s="8"/>
      <c r="PEZ21" s="8"/>
      <c r="PFA21" s="8"/>
      <c r="PFB21" s="8"/>
      <c r="PFC21" s="8"/>
      <c r="PFD21" s="8"/>
      <c r="PFE21" s="8"/>
      <c r="PFF21" s="8"/>
      <c r="PFG21" s="8"/>
      <c r="PFH21" s="8"/>
      <c r="PFI21" s="8"/>
      <c r="PFJ21" s="8"/>
      <c r="PFK21" s="8"/>
      <c r="PFL21" s="8"/>
      <c r="PFM21" s="8"/>
      <c r="PFN21" s="8"/>
      <c r="PFO21" s="8"/>
      <c r="PFP21" s="8"/>
      <c r="PFQ21" s="8"/>
      <c r="PFR21" s="8"/>
      <c r="PFS21" s="8"/>
      <c r="PFT21" s="8"/>
      <c r="PFU21" s="8"/>
      <c r="PFV21" s="8"/>
      <c r="PFW21" s="8"/>
      <c r="PFX21" s="8"/>
      <c r="PFY21" s="8"/>
      <c r="PFZ21" s="8"/>
      <c r="PGA21" s="8"/>
      <c r="PGB21" s="8"/>
      <c r="PGC21" s="8"/>
      <c r="PGD21" s="8"/>
      <c r="PGE21" s="8"/>
      <c r="PGF21" s="8"/>
      <c r="PGG21" s="8"/>
      <c r="PGH21" s="8"/>
      <c r="PGI21" s="8"/>
      <c r="PGJ21" s="8"/>
      <c r="PGK21" s="8"/>
      <c r="PGL21" s="8"/>
      <c r="PGM21" s="8"/>
      <c r="PGN21" s="8"/>
      <c r="PGO21" s="8"/>
      <c r="PGP21" s="8"/>
      <c r="PGQ21" s="8"/>
      <c r="PGR21" s="8"/>
      <c r="PGS21" s="8"/>
      <c r="PGT21" s="8"/>
      <c r="PGU21" s="8"/>
      <c r="PGV21" s="8"/>
      <c r="PGW21" s="8"/>
      <c r="PGX21" s="8"/>
      <c r="PGY21" s="8"/>
      <c r="PGZ21" s="8"/>
      <c r="PHA21" s="8"/>
      <c r="PHB21" s="8"/>
      <c r="PHC21" s="8"/>
      <c r="PHD21" s="8"/>
      <c r="PHE21" s="8"/>
      <c r="PHF21" s="8"/>
      <c r="PHG21" s="8"/>
      <c r="PHH21" s="8"/>
      <c r="PHI21" s="8"/>
      <c r="PHJ21" s="8"/>
      <c r="PHK21" s="8"/>
      <c r="PHL21" s="8"/>
      <c r="PHM21" s="8"/>
      <c r="PHN21" s="8"/>
      <c r="PHO21" s="8"/>
      <c r="PHP21" s="8"/>
      <c r="PHQ21" s="8"/>
      <c r="PHR21" s="8"/>
      <c r="PHS21" s="8"/>
      <c r="PHT21" s="8"/>
      <c r="PHU21" s="8"/>
      <c r="PHV21" s="8"/>
      <c r="PHW21" s="8"/>
      <c r="PHX21" s="8"/>
      <c r="PHY21" s="8"/>
      <c r="PHZ21" s="8"/>
      <c r="PIA21" s="8"/>
      <c r="PIB21" s="8"/>
      <c r="PIC21" s="8"/>
      <c r="PID21" s="8"/>
      <c r="PIE21" s="8"/>
      <c r="PIF21" s="8"/>
      <c r="PIG21" s="8"/>
      <c r="PIH21" s="8"/>
      <c r="PII21" s="8"/>
      <c r="PIJ21" s="8"/>
      <c r="PIK21" s="8"/>
      <c r="PIL21" s="8"/>
      <c r="PIM21" s="8"/>
      <c r="PIN21" s="8"/>
      <c r="PIO21" s="8"/>
      <c r="PIP21" s="8"/>
      <c r="PIQ21" s="8"/>
      <c r="PIR21" s="8"/>
      <c r="PIS21" s="8"/>
      <c r="PIT21" s="8"/>
      <c r="PIU21" s="8"/>
      <c r="PIV21" s="8"/>
      <c r="PIW21" s="8"/>
      <c r="PIX21" s="8"/>
      <c r="PIY21" s="8"/>
      <c r="PIZ21" s="8"/>
      <c r="PJA21" s="8"/>
      <c r="PJB21" s="8"/>
      <c r="PJC21" s="8"/>
      <c r="PJD21" s="8"/>
      <c r="PJE21" s="8"/>
      <c r="PJF21" s="8"/>
      <c r="PJG21" s="8"/>
      <c r="PJH21" s="8"/>
      <c r="PJI21" s="8"/>
      <c r="PJJ21" s="8"/>
      <c r="PJK21" s="8"/>
      <c r="PJL21" s="8"/>
      <c r="PJM21" s="8"/>
      <c r="PJN21" s="8"/>
      <c r="PJO21" s="8"/>
      <c r="PJP21" s="8"/>
      <c r="PJQ21" s="8"/>
      <c r="PJR21" s="8"/>
      <c r="PJS21" s="8"/>
      <c r="PJT21" s="8"/>
      <c r="PJU21" s="8"/>
      <c r="PJV21" s="8"/>
      <c r="PJW21" s="8"/>
      <c r="PJX21" s="8"/>
      <c r="PJY21" s="8"/>
      <c r="PJZ21" s="8"/>
      <c r="PKA21" s="8"/>
      <c r="PKB21" s="8"/>
      <c r="PKC21" s="8"/>
      <c r="PKD21" s="8"/>
      <c r="PKE21" s="8"/>
      <c r="PKF21" s="8"/>
      <c r="PKG21" s="8"/>
      <c r="PKH21" s="8"/>
      <c r="PKI21" s="8"/>
      <c r="PKJ21" s="8"/>
      <c r="PKK21" s="8"/>
      <c r="PKL21" s="8"/>
      <c r="PKM21" s="8"/>
      <c r="PKN21" s="8"/>
      <c r="PKO21" s="8"/>
      <c r="PKP21" s="8"/>
      <c r="PKQ21" s="8"/>
      <c r="PKR21" s="8"/>
      <c r="PKS21" s="8"/>
      <c r="PKT21" s="8"/>
      <c r="PKU21" s="8"/>
      <c r="PKV21" s="8"/>
      <c r="PKW21" s="8"/>
      <c r="PKX21" s="8"/>
      <c r="PKY21" s="8"/>
      <c r="PKZ21" s="8"/>
      <c r="PLA21" s="8"/>
      <c r="PLB21" s="8"/>
      <c r="PLC21" s="8"/>
      <c r="PLD21" s="8"/>
      <c r="PLE21" s="8"/>
      <c r="PLF21" s="8"/>
      <c r="PLG21" s="8"/>
      <c r="PLH21" s="8"/>
      <c r="PLI21" s="8"/>
      <c r="PLJ21" s="8"/>
      <c r="PLK21" s="8"/>
      <c r="PLL21" s="8"/>
      <c r="PLM21" s="8"/>
      <c r="PLN21" s="8"/>
      <c r="PLO21" s="8"/>
      <c r="PLP21" s="8"/>
      <c r="PLQ21" s="8"/>
      <c r="PLR21" s="8"/>
      <c r="PLS21" s="8"/>
      <c r="PLT21" s="8"/>
      <c r="PLU21" s="8"/>
      <c r="PLV21" s="8"/>
      <c r="PLW21" s="8"/>
      <c r="PLX21" s="8"/>
      <c r="PLY21" s="8"/>
      <c r="PLZ21" s="8"/>
      <c r="PMA21" s="8"/>
      <c r="PMB21" s="8"/>
      <c r="PMC21" s="8"/>
      <c r="PMD21" s="8"/>
      <c r="PME21" s="8"/>
      <c r="PMF21" s="8"/>
      <c r="PMG21" s="8"/>
      <c r="PMH21" s="8"/>
      <c r="PMI21" s="8"/>
      <c r="PMJ21" s="8"/>
      <c r="PMK21" s="8"/>
      <c r="PML21" s="8"/>
      <c r="PMM21" s="8"/>
      <c r="PMN21" s="8"/>
      <c r="PMO21" s="8"/>
      <c r="PMP21" s="8"/>
      <c r="PMQ21" s="8"/>
      <c r="PMR21" s="8"/>
      <c r="PMS21" s="8"/>
      <c r="PMT21" s="8"/>
      <c r="PMU21" s="8"/>
      <c r="PMV21" s="8"/>
      <c r="PMW21" s="8"/>
      <c r="PMX21" s="8"/>
      <c r="PMY21" s="8"/>
      <c r="PMZ21" s="8"/>
      <c r="PNA21" s="8"/>
      <c r="PNB21" s="8"/>
      <c r="PNC21" s="8"/>
      <c r="PND21" s="8"/>
      <c r="PNE21" s="8"/>
      <c r="PNF21" s="8"/>
      <c r="PNG21" s="8"/>
      <c r="PNH21" s="8"/>
      <c r="PNI21" s="8"/>
      <c r="PNJ21" s="8"/>
      <c r="PNK21" s="8"/>
      <c r="PNL21" s="8"/>
      <c r="PNM21" s="8"/>
      <c r="PNN21" s="8"/>
      <c r="PNO21" s="8"/>
      <c r="PNP21" s="8"/>
      <c r="PNQ21" s="8"/>
      <c r="PNR21" s="8"/>
      <c r="PNS21" s="8"/>
      <c r="PNT21" s="8"/>
      <c r="PNU21" s="8"/>
      <c r="PNV21" s="8"/>
      <c r="PNW21" s="8"/>
      <c r="PNX21" s="8"/>
      <c r="PNY21" s="8"/>
      <c r="PNZ21" s="8"/>
      <c r="POA21" s="8"/>
      <c r="POB21" s="8"/>
      <c r="POC21" s="8"/>
      <c r="POD21" s="8"/>
      <c r="POE21" s="8"/>
      <c r="POF21" s="8"/>
      <c r="POG21" s="8"/>
      <c r="POH21" s="8"/>
      <c r="POI21" s="8"/>
      <c r="POJ21" s="8"/>
      <c r="POK21" s="8"/>
      <c r="POL21" s="8"/>
      <c r="POM21" s="8"/>
      <c r="PON21" s="8"/>
      <c r="POO21" s="8"/>
      <c r="POP21" s="8"/>
      <c r="POQ21" s="8"/>
      <c r="POR21" s="8"/>
      <c r="POS21" s="8"/>
      <c r="POT21" s="8"/>
      <c r="POU21" s="8"/>
      <c r="POV21" s="8"/>
      <c r="POW21" s="8"/>
      <c r="POX21" s="8"/>
      <c r="POY21" s="8"/>
      <c r="POZ21" s="8"/>
      <c r="PPA21" s="8"/>
      <c r="PPB21" s="8"/>
      <c r="PPC21" s="8"/>
      <c r="PPD21" s="8"/>
      <c r="PPE21" s="8"/>
      <c r="PPF21" s="8"/>
      <c r="PPG21" s="8"/>
      <c r="PPH21" s="8"/>
      <c r="PPI21" s="8"/>
      <c r="PPJ21" s="8"/>
      <c r="PPK21" s="8"/>
      <c r="PPL21" s="8"/>
      <c r="PPM21" s="8"/>
      <c r="PPN21" s="8"/>
      <c r="PPO21" s="8"/>
      <c r="PPP21" s="8"/>
      <c r="PPQ21" s="8"/>
      <c r="PPR21" s="8"/>
      <c r="PPS21" s="8"/>
      <c r="PPT21" s="8"/>
      <c r="PPU21" s="8"/>
      <c r="PPV21" s="8"/>
      <c r="PPW21" s="8"/>
      <c r="PPX21" s="8"/>
      <c r="PPY21" s="8"/>
      <c r="PPZ21" s="8"/>
      <c r="PQA21" s="8"/>
      <c r="PQB21" s="8"/>
      <c r="PQC21" s="8"/>
      <c r="PQD21" s="8"/>
      <c r="PQE21" s="8"/>
      <c r="PQF21" s="8"/>
      <c r="PQG21" s="8"/>
      <c r="PQH21" s="8"/>
      <c r="PQI21" s="8"/>
      <c r="PQJ21" s="8"/>
      <c r="PQK21" s="8"/>
      <c r="PQL21" s="8"/>
      <c r="PQM21" s="8"/>
      <c r="PQN21" s="8"/>
      <c r="PQO21" s="8"/>
      <c r="PQP21" s="8"/>
      <c r="PQQ21" s="8"/>
      <c r="PQR21" s="8"/>
      <c r="PQS21" s="8"/>
      <c r="PQT21" s="8"/>
      <c r="PQU21" s="8"/>
      <c r="PQV21" s="8"/>
      <c r="PQW21" s="8"/>
      <c r="PQX21" s="8"/>
      <c r="PQY21" s="8"/>
      <c r="PQZ21" s="8"/>
      <c r="PRA21" s="8"/>
      <c r="PRB21" s="8"/>
      <c r="PRC21" s="8"/>
      <c r="PRD21" s="8"/>
      <c r="PRE21" s="8"/>
      <c r="PRF21" s="8"/>
      <c r="PRG21" s="8"/>
      <c r="PRH21" s="8"/>
      <c r="PRI21" s="8"/>
      <c r="PRJ21" s="8"/>
      <c r="PRK21" s="8"/>
      <c r="PRL21" s="8"/>
      <c r="PRM21" s="8"/>
      <c r="PRN21" s="8"/>
      <c r="PRO21" s="8"/>
      <c r="PRP21" s="8"/>
      <c r="PRQ21" s="8"/>
      <c r="PRR21" s="8"/>
      <c r="PRS21" s="8"/>
      <c r="PRT21" s="8"/>
      <c r="PRU21" s="8"/>
      <c r="PRV21" s="8"/>
      <c r="PRW21" s="8"/>
      <c r="PRX21" s="8"/>
      <c r="PRY21" s="8"/>
      <c r="PRZ21" s="8"/>
      <c r="PSA21" s="8"/>
      <c r="PSB21" s="8"/>
      <c r="PSC21" s="8"/>
      <c r="PSD21" s="8"/>
      <c r="PSE21" s="8"/>
      <c r="PSF21" s="8"/>
      <c r="PSG21" s="8"/>
      <c r="PSH21" s="8"/>
      <c r="PSI21" s="8"/>
      <c r="PSJ21" s="8"/>
      <c r="PSK21" s="8"/>
      <c r="PSL21" s="8"/>
      <c r="PSM21" s="8"/>
      <c r="PSN21" s="8"/>
      <c r="PSO21" s="8"/>
      <c r="PSP21" s="8"/>
      <c r="PSQ21" s="8"/>
      <c r="PSR21" s="8"/>
      <c r="PSS21" s="8"/>
      <c r="PST21" s="8"/>
      <c r="PSU21" s="8"/>
      <c r="PSV21" s="8"/>
      <c r="PSW21" s="8"/>
      <c r="PSX21" s="8"/>
      <c r="PSY21" s="8"/>
      <c r="PSZ21" s="8"/>
      <c r="PTA21" s="8"/>
      <c r="PTB21" s="8"/>
      <c r="PTC21" s="8"/>
      <c r="PTD21" s="8"/>
      <c r="PTE21" s="8"/>
      <c r="PTF21" s="8"/>
      <c r="PTG21" s="8"/>
      <c r="PTH21" s="8"/>
      <c r="PTI21" s="8"/>
      <c r="PTJ21" s="8"/>
      <c r="PTK21" s="8"/>
      <c r="PTL21" s="8"/>
      <c r="PTM21" s="8"/>
      <c r="PTN21" s="8"/>
      <c r="PTO21" s="8"/>
      <c r="PTP21" s="8"/>
      <c r="PTQ21" s="8"/>
      <c r="PTR21" s="8"/>
      <c r="PTS21" s="8"/>
      <c r="PTT21" s="8"/>
      <c r="PTU21" s="8"/>
      <c r="PTV21" s="8"/>
      <c r="PTW21" s="8"/>
      <c r="PTX21" s="8"/>
      <c r="PTY21" s="8"/>
      <c r="PTZ21" s="8"/>
      <c r="PUA21" s="8"/>
      <c r="PUB21" s="8"/>
      <c r="PUC21" s="8"/>
      <c r="PUD21" s="8"/>
      <c r="PUE21" s="8"/>
      <c r="PUF21" s="8"/>
      <c r="PUG21" s="8"/>
      <c r="PUH21" s="8"/>
      <c r="PUI21" s="8"/>
      <c r="PUJ21" s="8"/>
      <c r="PUK21" s="8"/>
      <c r="PUL21" s="8"/>
      <c r="PUM21" s="8"/>
      <c r="PUN21" s="8"/>
      <c r="PUO21" s="8"/>
      <c r="PUP21" s="8"/>
      <c r="PUQ21" s="8"/>
      <c r="PUR21" s="8"/>
      <c r="PUS21" s="8"/>
      <c r="PUT21" s="8"/>
      <c r="PUU21" s="8"/>
      <c r="PUV21" s="8"/>
      <c r="PUW21" s="8"/>
      <c r="PUX21" s="8"/>
      <c r="PUY21" s="8"/>
      <c r="PUZ21" s="8"/>
      <c r="PVA21" s="8"/>
      <c r="PVB21" s="8"/>
      <c r="PVC21" s="8"/>
      <c r="PVD21" s="8"/>
      <c r="PVE21" s="8"/>
      <c r="PVF21" s="8"/>
      <c r="PVG21" s="8"/>
      <c r="PVH21" s="8"/>
      <c r="PVI21" s="8"/>
      <c r="PVJ21" s="8"/>
      <c r="PVK21" s="8"/>
      <c r="PVL21" s="8"/>
      <c r="PVM21" s="8"/>
      <c r="PVN21" s="8"/>
      <c r="PVO21" s="8"/>
      <c r="PVP21" s="8"/>
      <c r="PVQ21" s="8"/>
      <c r="PVR21" s="8"/>
      <c r="PVS21" s="8"/>
      <c r="PVT21" s="8"/>
      <c r="PVU21" s="8"/>
      <c r="PVV21" s="8"/>
      <c r="PVW21" s="8"/>
      <c r="PVX21" s="8"/>
      <c r="PVY21" s="8"/>
      <c r="PVZ21" s="8"/>
      <c r="PWA21" s="8"/>
      <c r="PWB21" s="8"/>
      <c r="PWC21" s="8"/>
      <c r="PWD21" s="8"/>
      <c r="PWE21" s="8"/>
      <c r="PWF21" s="8"/>
      <c r="PWG21" s="8"/>
      <c r="PWH21" s="8"/>
      <c r="PWI21" s="8"/>
      <c r="PWJ21" s="8"/>
      <c r="PWK21" s="8"/>
      <c r="PWL21" s="8"/>
      <c r="PWM21" s="8"/>
      <c r="PWN21" s="8"/>
      <c r="PWO21" s="8"/>
      <c r="PWP21" s="8"/>
      <c r="PWQ21" s="8"/>
      <c r="PWR21" s="8"/>
      <c r="PWS21" s="8"/>
      <c r="PWT21" s="8"/>
      <c r="PWU21" s="8"/>
      <c r="PWV21" s="8"/>
      <c r="PWW21" s="8"/>
      <c r="PWX21" s="8"/>
      <c r="PWY21" s="8"/>
      <c r="PWZ21" s="8"/>
      <c r="PXA21" s="8"/>
      <c r="PXB21" s="8"/>
      <c r="PXC21" s="8"/>
      <c r="PXD21" s="8"/>
      <c r="PXE21" s="8"/>
      <c r="PXF21" s="8"/>
      <c r="PXG21" s="8"/>
      <c r="PXH21" s="8"/>
      <c r="PXI21" s="8"/>
      <c r="PXJ21" s="8"/>
      <c r="PXK21" s="8"/>
      <c r="PXL21" s="8"/>
      <c r="PXM21" s="8"/>
      <c r="PXN21" s="8"/>
      <c r="PXO21" s="8"/>
      <c r="PXP21" s="8"/>
      <c r="PXQ21" s="8"/>
      <c r="PXR21" s="8"/>
      <c r="PXS21" s="8"/>
      <c r="PXT21" s="8"/>
      <c r="PXU21" s="8"/>
      <c r="PXV21" s="8"/>
      <c r="PXW21" s="8"/>
      <c r="PXX21" s="8"/>
      <c r="PXY21" s="8"/>
      <c r="PXZ21" s="8"/>
      <c r="PYA21" s="8"/>
      <c r="PYB21" s="8"/>
      <c r="PYC21" s="8"/>
      <c r="PYD21" s="8"/>
      <c r="PYE21" s="8"/>
      <c r="PYF21" s="8"/>
      <c r="PYG21" s="8"/>
      <c r="PYH21" s="8"/>
      <c r="PYI21" s="8"/>
      <c r="PYJ21" s="8"/>
      <c r="PYK21" s="8"/>
      <c r="PYL21" s="8"/>
      <c r="PYM21" s="8"/>
      <c r="PYN21" s="8"/>
      <c r="PYO21" s="8"/>
      <c r="PYP21" s="8"/>
      <c r="PYQ21" s="8"/>
      <c r="PYR21" s="8"/>
      <c r="PYS21" s="8"/>
      <c r="PYT21" s="8"/>
      <c r="PYU21" s="8"/>
      <c r="PYV21" s="8"/>
      <c r="PYW21" s="8"/>
      <c r="PYX21" s="8"/>
      <c r="PYY21" s="8"/>
      <c r="PYZ21" s="8"/>
      <c r="PZA21" s="8"/>
      <c r="PZB21" s="8"/>
      <c r="PZC21" s="8"/>
      <c r="PZD21" s="8"/>
      <c r="PZE21" s="8"/>
      <c r="PZF21" s="8"/>
      <c r="PZG21" s="8"/>
      <c r="PZH21" s="8"/>
      <c r="PZI21" s="8"/>
      <c r="PZJ21" s="8"/>
      <c r="PZK21" s="8"/>
      <c r="PZL21" s="8"/>
      <c r="PZM21" s="8"/>
      <c r="PZN21" s="8"/>
      <c r="PZO21" s="8"/>
      <c r="PZP21" s="8"/>
      <c r="PZQ21" s="8"/>
      <c r="PZR21" s="8"/>
      <c r="PZS21" s="8"/>
      <c r="PZT21" s="8"/>
      <c r="PZU21" s="8"/>
      <c r="PZV21" s="8"/>
      <c r="PZW21" s="8"/>
      <c r="PZX21" s="8"/>
      <c r="PZY21" s="8"/>
      <c r="PZZ21" s="8"/>
      <c r="QAA21" s="8"/>
      <c r="QAB21" s="8"/>
      <c r="QAC21" s="8"/>
      <c r="QAD21" s="8"/>
      <c r="QAE21" s="8"/>
      <c r="QAF21" s="8"/>
      <c r="QAG21" s="8"/>
      <c r="QAH21" s="8"/>
      <c r="QAI21" s="8"/>
      <c r="QAJ21" s="8"/>
      <c r="QAK21" s="8"/>
      <c r="QAL21" s="8"/>
      <c r="QAM21" s="8"/>
      <c r="QAN21" s="8"/>
      <c r="QAO21" s="8"/>
      <c r="QAP21" s="8"/>
      <c r="QAQ21" s="8"/>
      <c r="QAR21" s="8"/>
      <c r="QAS21" s="8"/>
      <c r="QAT21" s="8"/>
      <c r="QAU21" s="8"/>
      <c r="QAV21" s="8"/>
      <c r="QAW21" s="8"/>
      <c r="QAX21" s="8"/>
      <c r="QAY21" s="8"/>
      <c r="QAZ21" s="8"/>
      <c r="QBA21" s="8"/>
      <c r="QBB21" s="8"/>
      <c r="QBC21" s="8"/>
      <c r="QBD21" s="8"/>
      <c r="QBE21" s="8"/>
      <c r="QBF21" s="8"/>
      <c r="QBG21" s="8"/>
      <c r="QBH21" s="8"/>
      <c r="QBI21" s="8"/>
      <c r="QBJ21" s="8"/>
      <c r="QBK21" s="8"/>
      <c r="QBL21" s="8"/>
      <c r="QBM21" s="8"/>
      <c r="QBN21" s="8"/>
      <c r="QBO21" s="8"/>
      <c r="QBP21" s="8"/>
      <c r="QBQ21" s="8"/>
      <c r="QBR21" s="8"/>
      <c r="QBS21" s="8"/>
      <c r="QBT21" s="8"/>
      <c r="QBU21" s="8"/>
      <c r="QBV21" s="8"/>
      <c r="QBW21" s="8"/>
      <c r="QBX21" s="8"/>
      <c r="QBY21" s="8"/>
      <c r="QBZ21" s="8"/>
      <c r="QCA21" s="8"/>
      <c r="QCB21" s="8"/>
      <c r="QCC21" s="8"/>
      <c r="QCD21" s="8"/>
      <c r="QCE21" s="8"/>
      <c r="QCF21" s="8"/>
      <c r="QCG21" s="8"/>
      <c r="QCH21" s="8"/>
      <c r="QCI21" s="8"/>
      <c r="QCJ21" s="8"/>
      <c r="QCK21" s="8"/>
      <c r="QCL21" s="8"/>
      <c r="QCM21" s="8"/>
      <c r="QCN21" s="8"/>
      <c r="QCO21" s="8"/>
      <c r="QCP21" s="8"/>
      <c r="QCQ21" s="8"/>
      <c r="QCR21" s="8"/>
      <c r="QCS21" s="8"/>
      <c r="QCT21" s="8"/>
      <c r="QCU21" s="8"/>
      <c r="QCV21" s="8"/>
      <c r="QCW21" s="8"/>
      <c r="QCX21" s="8"/>
      <c r="QCY21" s="8"/>
      <c r="QCZ21" s="8"/>
      <c r="QDA21" s="8"/>
      <c r="QDB21" s="8"/>
      <c r="QDC21" s="8"/>
      <c r="QDD21" s="8"/>
      <c r="QDE21" s="8"/>
      <c r="QDF21" s="8"/>
      <c r="QDG21" s="8"/>
      <c r="QDH21" s="8"/>
      <c r="QDI21" s="8"/>
      <c r="QDJ21" s="8"/>
      <c r="QDK21" s="8"/>
      <c r="QDL21" s="8"/>
      <c r="QDM21" s="8"/>
      <c r="QDN21" s="8"/>
      <c r="QDO21" s="8"/>
      <c r="QDP21" s="8"/>
      <c r="QDQ21" s="8"/>
      <c r="QDR21" s="8"/>
      <c r="QDS21" s="8"/>
      <c r="QDT21" s="8"/>
      <c r="QDU21" s="8"/>
      <c r="QDV21" s="8"/>
      <c r="QDW21" s="8"/>
      <c r="QDX21" s="8"/>
      <c r="QDY21" s="8"/>
      <c r="QDZ21" s="8"/>
      <c r="QEA21" s="8"/>
      <c r="QEB21" s="8"/>
      <c r="QEC21" s="8"/>
      <c r="QED21" s="8"/>
      <c r="QEE21" s="8"/>
      <c r="QEF21" s="8"/>
      <c r="QEG21" s="8"/>
      <c r="QEH21" s="8"/>
      <c r="QEI21" s="8"/>
      <c r="QEJ21" s="8"/>
      <c r="QEK21" s="8"/>
      <c r="QEL21" s="8"/>
      <c r="QEM21" s="8"/>
      <c r="QEN21" s="8"/>
      <c r="QEO21" s="8"/>
      <c r="QEP21" s="8"/>
      <c r="QEQ21" s="8"/>
      <c r="QER21" s="8"/>
      <c r="QES21" s="8"/>
      <c r="QET21" s="8"/>
      <c r="QEU21" s="8"/>
      <c r="QEV21" s="8"/>
      <c r="QEW21" s="8"/>
      <c r="QEX21" s="8"/>
      <c r="QEY21" s="8"/>
      <c r="QEZ21" s="8"/>
      <c r="QFA21" s="8"/>
      <c r="QFB21" s="8"/>
      <c r="QFC21" s="8"/>
      <c r="QFD21" s="8"/>
      <c r="QFE21" s="8"/>
      <c r="QFF21" s="8"/>
      <c r="QFG21" s="8"/>
      <c r="QFH21" s="8"/>
      <c r="QFI21" s="8"/>
      <c r="QFJ21" s="8"/>
      <c r="QFK21" s="8"/>
      <c r="QFL21" s="8"/>
      <c r="QFM21" s="8"/>
      <c r="QFN21" s="8"/>
      <c r="QFO21" s="8"/>
      <c r="QFP21" s="8"/>
      <c r="QFQ21" s="8"/>
      <c r="QFR21" s="8"/>
      <c r="QFS21" s="8"/>
      <c r="QFT21" s="8"/>
      <c r="QFU21" s="8"/>
      <c r="QFV21" s="8"/>
      <c r="QFW21" s="8"/>
      <c r="QFX21" s="8"/>
      <c r="QFY21" s="8"/>
      <c r="QFZ21" s="8"/>
      <c r="QGA21" s="8"/>
      <c r="QGB21" s="8"/>
      <c r="QGC21" s="8"/>
      <c r="QGD21" s="8"/>
      <c r="QGE21" s="8"/>
      <c r="QGF21" s="8"/>
      <c r="QGG21" s="8"/>
      <c r="QGH21" s="8"/>
      <c r="QGI21" s="8"/>
      <c r="QGJ21" s="8"/>
      <c r="QGK21" s="8"/>
      <c r="QGL21" s="8"/>
      <c r="QGM21" s="8"/>
      <c r="QGN21" s="8"/>
      <c r="QGO21" s="8"/>
      <c r="QGP21" s="8"/>
      <c r="QGQ21" s="8"/>
      <c r="QGR21" s="8"/>
      <c r="QGS21" s="8"/>
      <c r="QGT21" s="8"/>
      <c r="QGU21" s="8"/>
      <c r="QGV21" s="8"/>
      <c r="QGW21" s="8"/>
      <c r="QGX21" s="8"/>
      <c r="QGY21" s="8"/>
      <c r="QGZ21" s="8"/>
      <c r="QHA21" s="8"/>
      <c r="QHB21" s="8"/>
      <c r="QHC21" s="8"/>
      <c r="QHD21" s="8"/>
      <c r="QHE21" s="8"/>
      <c r="QHF21" s="8"/>
      <c r="QHG21" s="8"/>
      <c r="QHH21" s="8"/>
      <c r="QHI21" s="8"/>
      <c r="QHJ21" s="8"/>
      <c r="QHK21" s="8"/>
      <c r="QHL21" s="8"/>
      <c r="QHM21" s="8"/>
      <c r="QHN21" s="8"/>
      <c r="QHO21" s="8"/>
      <c r="QHP21" s="8"/>
      <c r="QHQ21" s="8"/>
      <c r="QHR21" s="8"/>
      <c r="QHS21" s="8"/>
      <c r="QHT21" s="8"/>
      <c r="QHU21" s="8"/>
      <c r="QHV21" s="8"/>
      <c r="QHW21" s="8"/>
      <c r="QHX21" s="8"/>
      <c r="QHY21" s="8"/>
      <c r="QHZ21" s="8"/>
      <c r="QIA21" s="8"/>
      <c r="QIB21" s="8"/>
      <c r="QIC21" s="8"/>
      <c r="QID21" s="8"/>
      <c r="QIE21" s="8"/>
      <c r="QIF21" s="8"/>
      <c r="QIG21" s="8"/>
      <c r="QIH21" s="8"/>
      <c r="QII21" s="8"/>
      <c r="QIJ21" s="8"/>
      <c r="QIK21" s="8"/>
      <c r="QIL21" s="8"/>
      <c r="QIM21" s="8"/>
      <c r="QIN21" s="8"/>
      <c r="QIO21" s="8"/>
      <c r="QIP21" s="8"/>
      <c r="QIQ21" s="8"/>
      <c r="QIR21" s="8"/>
      <c r="QIS21" s="8"/>
      <c r="QIT21" s="8"/>
      <c r="QIU21" s="8"/>
      <c r="QIV21" s="8"/>
      <c r="QIW21" s="8"/>
      <c r="QIX21" s="8"/>
      <c r="QIY21" s="8"/>
      <c r="QIZ21" s="8"/>
      <c r="QJA21" s="8"/>
      <c r="QJB21" s="8"/>
      <c r="QJC21" s="8"/>
      <c r="QJD21" s="8"/>
      <c r="QJE21" s="8"/>
      <c r="QJF21" s="8"/>
      <c r="QJG21" s="8"/>
      <c r="QJH21" s="8"/>
      <c r="QJI21" s="8"/>
      <c r="QJJ21" s="8"/>
      <c r="QJK21" s="8"/>
      <c r="QJL21" s="8"/>
      <c r="QJM21" s="8"/>
      <c r="QJN21" s="8"/>
      <c r="QJO21" s="8"/>
      <c r="QJP21" s="8"/>
      <c r="QJQ21" s="8"/>
      <c r="QJR21" s="8"/>
      <c r="QJS21" s="8"/>
      <c r="QJT21" s="8"/>
      <c r="QJU21" s="8"/>
      <c r="QJV21" s="8"/>
      <c r="QJW21" s="8"/>
      <c r="QJX21" s="8"/>
      <c r="QJY21" s="8"/>
      <c r="QJZ21" s="8"/>
      <c r="QKA21" s="8"/>
      <c r="QKB21" s="8"/>
      <c r="QKC21" s="8"/>
      <c r="QKD21" s="8"/>
      <c r="QKE21" s="8"/>
      <c r="QKF21" s="8"/>
      <c r="QKG21" s="8"/>
      <c r="QKH21" s="8"/>
      <c r="QKI21" s="8"/>
      <c r="QKJ21" s="8"/>
      <c r="QKK21" s="8"/>
      <c r="QKL21" s="8"/>
      <c r="QKM21" s="8"/>
      <c r="QKN21" s="8"/>
      <c r="QKO21" s="8"/>
      <c r="QKP21" s="8"/>
      <c r="QKQ21" s="8"/>
      <c r="QKR21" s="8"/>
      <c r="QKS21" s="8"/>
      <c r="QKT21" s="8"/>
      <c r="QKU21" s="8"/>
      <c r="QKV21" s="8"/>
      <c r="QKW21" s="8"/>
      <c r="QKX21" s="8"/>
      <c r="QKY21" s="8"/>
      <c r="QKZ21" s="8"/>
      <c r="QLA21" s="8"/>
      <c r="QLB21" s="8"/>
      <c r="QLC21" s="8"/>
      <c r="QLD21" s="8"/>
      <c r="QLE21" s="8"/>
      <c r="QLF21" s="8"/>
      <c r="QLG21" s="8"/>
      <c r="QLH21" s="8"/>
      <c r="QLI21" s="8"/>
      <c r="QLJ21" s="8"/>
      <c r="QLK21" s="8"/>
      <c r="QLL21" s="8"/>
      <c r="QLM21" s="8"/>
      <c r="QLN21" s="8"/>
      <c r="QLO21" s="8"/>
      <c r="QLP21" s="8"/>
      <c r="QLQ21" s="8"/>
      <c r="QLR21" s="8"/>
      <c r="QLS21" s="8"/>
      <c r="QLT21" s="8"/>
      <c r="QLU21" s="8"/>
      <c r="QLV21" s="8"/>
      <c r="QLW21" s="8"/>
      <c r="QLX21" s="8"/>
      <c r="QLY21" s="8"/>
      <c r="QLZ21" s="8"/>
      <c r="QMA21" s="8"/>
      <c r="QMB21" s="8"/>
      <c r="QMC21" s="8"/>
      <c r="QMD21" s="8"/>
      <c r="QME21" s="8"/>
      <c r="QMF21" s="8"/>
      <c r="QMG21" s="8"/>
      <c r="QMH21" s="8"/>
      <c r="QMI21" s="8"/>
      <c r="QMJ21" s="8"/>
      <c r="QMK21" s="8"/>
      <c r="QML21" s="8"/>
      <c r="QMM21" s="8"/>
      <c r="QMN21" s="8"/>
      <c r="QMO21" s="8"/>
      <c r="QMP21" s="8"/>
      <c r="QMQ21" s="8"/>
      <c r="QMR21" s="8"/>
      <c r="QMS21" s="8"/>
      <c r="QMT21" s="8"/>
      <c r="QMU21" s="8"/>
      <c r="QMV21" s="8"/>
      <c r="QMW21" s="8"/>
      <c r="QMX21" s="8"/>
      <c r="QMY21" s="8"/>
      <c r="QMZ21" s="8"/>
      <c r="QNA21" s="8"/>
      <c r="QNB21" s="8"/>
      <c r="QNC21" s="8"/>
      <c r="QND21" s="8"/>
      <c r="QNE21" s="8"/>
      <c r="QNF21" s="8"/>
      <c r="QNG21" s="8"/>
      <c r="QNH21" s="8"/>
      <c r="QNI21" s="8"/>
      <c r="QNJ21" s="8"/>
      <c r="QNK21" s="8"/>
      <c r="QNL21" s="8"/>
      <c r="QNM21" s="8"/>
      <c r="QNN21" s="8"/>
      <c r="QNO21" s="8"/>
      <c r="QNP21" s="8"/>
      <c r="QNQ21" s="8"/>
      <c r="QNR21" s="8"/>
      <c r="QNS21" s="8"/>
      <c r="QNT21" s="8"/>
      <c r="QNU21" s="8"/>
      <c r="QNV21" s="8"/>
      <c r="QNW21" s="8"/>
      <c r="QNX21" s="8"/>
      <c r="QNY21" s="8"/>
      <c r="QNZ21" s="8"/>
      <c r="QOA21" s="8"/>
      <c r="QOB21" s="8"/>
      <c r="QOC21" s="8"/>
      <c r="QOD21" s="8"/>
      <c r="QOE21" s="8"/>
      <c r="QOF21" s="8"/>
      <c r="QOG21" s="8"/>
      <c r="QOH21" s="8"/>
      <c r="QOI21" s="8"/>
      <c r="QOJ21" s="8"/>
      <c r="QOK21" s="8"/>
      <c r="QOL21" s="8"/>
      <c r="QOM21" s="8"/>
      <c r="QON21" s="8"/>
      <c r="QOO21" s="8"/>
      <c r="QOP21" s="8"/>
      <c r="QOQ21" s="8"/>
      <c r="QOR21" s="8"/>
      <c r="QOS21" s="8"/>
      <c r="QOT21" s="8"/>
      <c r="QOU21" s="8"/>
      <c r="QOV21" s="8"/>
      <c r="QOW21" s="8"/>
      <c r="QOX21" s="8"/>
      <c r="QOY21" s="8"/>
      <c r="QOZ21" s="8"/>
      <c r="QPA21" s="8"/>
      <c r="QPB21" s="8"/>
      <c r="QPC21" s="8"/>
      <c r="QPD21" s="8"/>
      <c r="QPE21" s="8"/>
      <c r="QPF21" s="8"/>
      <c r="QPG21" s="8"/>
      <c r="QPH21" s="8"/>
      <c r="QPI21" s="8"/>
      <c r="QPJ21" s="8"/>
      <c r="QPK21" s="8"/>
      <c r="QPL21" s="8"/>
      <c r="QPM21" s="8"/>
      <c r="QPN21" s="8"/>
      <c r="QPO21" s="8"/>
      <c r="QPP21" s="8"/>
      <c r="QPQ21" s="8"/>
      <c r="QPR21" s="8"/>
      <c r="QPS21" s="8"/>
      <c r="QPT21" s="8"/>
      <c r="QPU21" s="8"/>
      <c r="QPV21" s="8"/>
      <c r="QPW21" s="8"/>
      <c r="QPX21" s="8"/>
      <c r="QPY21" s="8"/>
      <c r="QPZ21" s="8"/>
      <c r="QQA21" s="8"/>
      <c r="QQB21" s="8"/>
      <c r="QQC21" s="8"/>
      <c r="QQD21" s="8"/>
      <c r="QQE21" s="8"/>
      <c r="QQF21" s="8"/>
      <c r="QQG21" s="8"/>
      <c r="QQH21" s="8"/>
      <c r="QQI21" s="8"/>
      <c r="QQJ21" s="8"/>
      <c r="QQK21" s="8"/>
      <c r="QQL21" s="8"/>
      <c r="QQM21" s="8"/>
      <c r="QQN21" s="8"/>
      <c r="QQO21" s="8"/>
      <c r="QQP21" s="8"/>
      <c r="QQQ21" s="8"/>
      <c r="QQR21" s="8"/>
      <c r="QQS21" s="8"/>
      <c r="QQT21" s="8"/>
      <c r="QQU21" s="8"/>
      <c r="QQV21" s="8"/>
      <c r="QQW21" s="8"/>
      <c r="QQX21" s="8"/>
      <c r="QQY21" s="8"/>
      <c r="QQZ21" s="8"/>
      <c r="QRA21" s="8"/>
      <c r="QRB21" s="8"/>
      <c r="QRC21" s="8"/>
      <c r="QRD21" s="8"/>
      <c r="QRE21" s="8"/>
      <c r="QRF21" s="8"/>
      <c r="QRG21" s="8"/>
      <c r="QRH21" s="8"/>
      <c r="QRI21" s="8"/>
      <c r="QRJ21" s="8"/>
      <c r="QRK21" s="8"/>
      <c r="QRL21" s="8"/>
      <c r="QRM21" s="8"/>
      <c r="QRN21" s="8"/>
      <c r="QRO21" s="8"/>
      <c r="QRP21" s="8"/>
      <c r="QRQ21" s="8"/>
      <c r="QRR21" s="8"/>
      <c r="QRS21" s="8"/>
      <c r="QRT21" s="8"/>
      <c r="QRU21" s="8"/>
      <c r="QRV21" s="8"/>
      <c r="QRW21" s="8"/>
      <c r="QRX21" s="8"/>
      <c r="QRY21" s="8"/>
      <c r="QRZ21" s="8"/>
      <c r="QSA21" s="8"/>
      <c r="QSB21" s="8"/>
      <c r="QSC21" s="8"/>
      <c r="QSD21" s="8"/>
      <c r="QSE21" s="8"/>
      <c r="QSF21" s="8"/>
      <c r="QSG21" s="8"/>
      <c r="QSH21" s="8"/>
      <c r="QSI21" s="8"/>
      <c r="QSJ21" s="8"/>
      <c r="QSK21" s="8"/>
      <c r="QSL21" s="8"/>
      <c r="QSM21" s="8"/>
      <c r="QSN21" s="8"/>
      <c r="QSO21" s="8"/>
      <c r="QSP21" s="8"/>
      <c r="QSQ21" s="8"/>
      <c r="QSR21" s="8"/>
      <c r="QSS21" s="8"/>
      <c r="QST21" s="8"/>
      <c r="QSU21" s="8"/>
      <c r="QSV21" s="8"/>
      <c r="QSW21" s="8"/>
      <c r="QSX21" s="8"/>
      <c r="QSY21" s="8"/>
      <c r="QSZ21" s="8"/>
      <c r="QTA21" s="8"/>
      <c r="QTB21" s="8"/>
      <c r="QTC21" s="8"/>
      <c r="QTD21" s="8"/>
      <c r="QTE21" s="8"/>
      <c r="QTF21" s="8"/>
      <c r="QTG21" s="8"/>
      <c r="QTH21" s="8"/>
      <c r="QTI21" s="8"/>
      <c r="QTJ21" s="8"/>
      <c r="QTK21" s="8"/>
      <c r="QTL21" s="8"/>
      <c r="QTM21" s="8"/>
      <c r="QTN21" s="8"/>
      <c r="QTO21" s="8"/>
      <c r="QTP21" s="8"/>
      <c r="QTQ21" s="8"/>
      <c r="QTR21" s="8"/>
      <c r="QTS21" s="8"/>
      <c r="QTT21" s="8"/>
      <c r="QTU21" s="8"/>
      <c r="QTV21" s="8"/>
      <c r="QTW21" s="8"/>
      <c r="QTX21" s="8"/>
      <c r="QTY21" s="8"/>
      <c r="QTZ21" s="8"/>
      <c r="QUA21" s="8"/>
      <c r="QUB21" s="8"/>
      <c r="QUC21" s="8"/>
      <c r="QUD21" s="8"/>
      <c r="QUE21" s="8"/>
      <c r="QUF21" s="8"/>
      <c r="QUG21" s="8"/>
      <c r="QUH21" s="8"/>
      <c r="QUI21" s="8"/>
      <c r="QUJ21" s="8"/>
      <c r="QUK21" s="8"/>
      <c r="QUL21" s="8"/>
      <c r="QUM21" s="8"/>
      <c r="QUN21" s="8"/>
      <c r="QUO21" s="8"/>
      <c r="QUP21" s="8"/>
      <c r="QUQ21" s="8"/>
      <c r="QUR21" s="8"/>
      <c r="QUS21" s="8"/>
      <c r="QUT21" s="8"/>
      <c r="QUU21" s="8"/>
      <c r="QUV21" s="8"/>
      <c r="QUW21" s="8"/>
      <c r="QUX21" s="8"/>
      <c r="QUY21" s="8"/>
      <c r="QUZ21" s="8"/>
      <c r="QVA21" s="8"/>
      <c r="QVB21" s="8"/>
      <c r="QVC21" s="8"/>
      <c r="QVD21" s="8"/>
      <c r="QVE21" s="8"/>
      <c r="QVF21" s="8"/>
      <c r="QVG21" s="8"/>
      <c r="QVH21" s="8"/>
      <c r="QVI21" s="8"/>
      <c r="QVJ21" s="8"/>
      <c r="QVK21" s="8"/>
      <c r="QVL21" s="8"/>
      <c r="QVM21" s="8"/>
      <c r="QVN21" s="8"/>
      <c r="QVO21" s="8"/>
      <c r="QVP21" s="8"/>
      <c r="QVQ21" s="8"/>
      <c r="QVR21" s="8"/>
      <c r="QVS21" s="8"/>
      <c r="QVT21" s="8"/>
      <c r="QVU21" s="8"/>
      <c r="QVV21" s="8"/>
      <c r="QVW21" s="8"/>
      <c r="QVX21" s="8"/>
      <c r="QVY21" s="8"/>
      <c r="QVZ21" s="8"/>
      <c r="QWA21" s="8"/>
      <c r="QWB21" s="8"/>
      <c r="QWC21" s="8"/>
      <c r="QWD21" s="8"/>
      <c r="QWE21" s="8"/>
      <c r="QWF21" s="8"/>
      <c r="QWG21" s="8"/>
      <c r="QWH21" s="8"/>
      <c r="QWI21" s="8"/>
      <c r="QWJ21" s="8"/>
      <c r="QWK21" s="8"/>
      <c r="QWL21" s="8"/>
      <c r="QWM21" s="8"/>
      <c r="QWN21" s="8"/>
      <c r="QWO21" s="8"/>
      <c r="QWP21" s="8"/>
      <c r="QWQ21" s="8"/>
      <c r="QWR21" s="8"/>
      <c r="QWS21" s="8"/>
      <c r="QWT21" s="8"/>
      <c r="QWU21" s="8"/>
      <c r="QWV21" s="8"/>
      <c r="QWW21" s="8"/>
      <c r="QWX21" s="8"/>
      <c r="QWY21" s="8"/>
      <c r="QWZ21" s="8"/>
      <c r="QXA21" s="8"/>
      <c r="QXB21" s="8"/>
      <c r="QXC21" s="8"/>
      <c r="QXD21" s="8"/>
      <c r="QXE21" s="8"/>
      <c r="QXF21" s="8"/>
      <c r="QXG21" s="8"/>
      <c r="QXH21" s="8"/>
      <c r="QXI21" s="8"/>
      <c r="QXJ21" s="8"/>
      <c r="QXK21" s="8"/>
      <c r="QXL21" s="8"/>
      <c r="QXM21" s="8"/>
      <c r="QXN21" s="8"/>
      <c r="QXO21" s="8"/>
      <c r="QXP21" s="8"/>
      <c r="QXQ21" s="8"/>
      <c r="QXR21" s="8"/>
      <c r="QXS21" s="8"/>
      <c r="QXT21" s="8"/>
      <c r="QXU21" s="8"/>
      <c r="QXV21" s="8"/>
      <c r="QXW21" s="8"/>
      <c r="QXX21" s="8"/>
      <c r="QXY21" s="8"/>
      <c r="QXZ21" s="8"/>
      <c r="QYA21" s="8"/>
      <c r="QYB21" s="8"/>
      <c r="QYC21" s="8"/>
      <c r="QYD21" s="8"/>
      <c r="QYE21" s="8"/>
      <c r="QYF21" s="8"/>
      <c r="QYG21" s="8"/>
      <c r="QYH21" s="8"/>
      <c r="QYI21" s="8"/>
      <c r="QYJ21" s="8"/>
      <c r="QYK21" s="8"/>
      <c r="QYL21" s="8"/>
      <c r="QYM21" s="8"/>
      <c r="QYN21" s="8"/>
      <c r="QYO21" s="8"/>
      <c r="QYP21" s="8"/>
      <c r="QYQ21" s="8"/>
      <c r="QYR21" s="8"/>
      <c r="QYS21" s="8"/>
      <c r="QYT21" s="8"/>
      <c r="QYU21" s="8"/>
      <c r="QYV21" s="8"/>
      <c r="QYW21" s="8"/>
      <c r="QYX21" s="8"/>
      <c r="QYY21" s="8"/>
      <c r="QYZ21" s="8"/>
      <c r="QZA21" s="8"/>
      <c r="QZB21" s="8"/>
      <c r="QZC21" s="8"/>
      <c r="QZD21" s="8"/>
      <c r="QZE21" s="8"/>
      <c r="QZF21" s="8"/>
      <c r="QZG21" s="8"/>
      <c r="QZH21" s="8"/>
      <c r="QZI21" s="8"/>
      <c r="QZJ21" s="8"/>
      <c r="QZK21" s="8"/>
      <c r="QZL21" s="8"/>
      <c r="QZM21" s="8"/>
      <c r="QZN21" s="8"/>
      <c r="QZO21" s="8"/>
      <c r="QZP21" s="8"/>
      <c r="QZQ21" s="8"/>
      <c r="QZR21" s="8"/>
      <c r="QZS21" s="8"/>
      <c r="QZT21" s="8"/>
      <c r="QZU21" s="8"/>
      <c r="QZV21" s="8"/>
      <c r="QZW21" s="8"/>
      <c r="QZX21" s="8"/>
      <c r="QZY21" s="8"/>
      <c r="QZZ21" s="8"/>
      <c r="RAA21" s="8"/>
      <c r="RAB21" s="8"/>
      <c r="RAC21" s="8"/>
      <c r="RAD21" s="8"/>
      <c r="RAE21" s="8"/>
      <c r="RAF21" s="8"/>
      <c r="RAG21" s="8"/>
      <c r="RAH21" s="8"/>
      <c r="RAI21" s="8"/>
      <c r="RAJ21" s="8"/>
      <c r="RAK21" s="8"/>
      <c r="RAL21" s="8"/>
      <c r="RAM21" s="8"/>
      <c r="RAN21" s="8"/>
      <c r="RAO21" s="8"/>
      <c r="RAP21" s="8"/>
      <c r="RAQ21" s="8"/>
      <c r="RAR21" s="8"/>
      <c r="RAS21" s="8"/>
      <c r="RAT21" s="8"/>
      <c r="RAU21" s="8"/>
      <c r="RAV21" s="8"/>
      <c r="RAW21" s="8"/>
      <c r="RAX21" s="8"/>
      <c r="RAY21" s="8"/>
      <c r="RAZ21" s="8"/>
      <c r="RBA21" s="8"/>
      <c r="RBB21" s="8"/>
      <c r="RBC21" s="8"/>
      <c r="RBD21" s="8"/>
      <c r="RBE21" s="8"/>
      <c r="RBF21" s="8"/>
      <c r="RBG21" s="8"/>
      <c r="RBH21" s="8"/>
      <c r="RBI21" s="8"/>
      <c r="RBJ21" s="8"/>
      <c r="RBK21" s="8"/>
      <c r="RBL21" s="8"/>
      <c r="RBM21" s="8"/>
      <c r="RBN21" s="8"/>
      <c r="RBO21" s="8"/>
      <c r="RBP21" s="8"/>
      <c r="RBQ21" s="8"/>
      <c r="RBR21" s="8"/>
      <c r="RBS21" s="8"/>
      <c r="RBT21" s="8"/>
      <c r="RBU21" s="8"/>
      <c r="RBV21" s="8"/>
      <c r="RBW21" s="8"/>
      <c r="RBX21" s="8"/>
      <c r="RBY21" s="8"/>
      <c r="RBZ21" s="8"/>
      <c r="RCA21" s="8"/>
      <c r="RCB21" s="8"/>
      <c r="RCC21" s="8"/>
      <c r="RCD21" s="8"/>
      <c r="RCE21" s="8"/>
      <c r="RCF21" s="8"/>
      <c r="RCG21" s="8"/>
      <c r="RCH21" s="8"/>
      <c r="RCI21" s="8"/>
      <c r="RCJ21" s="8"/>
      <c r="RCK21" s="8"/>
      <c r="RCL21" s="8"/>
      <c r="RCM21" s="8"/>
      <c r="RCN21" s="8"/>
      <c r="RCO21" s="8"/>
      <c r="RCP21" s="8"/>
      <c r="RCQ21" s="8"/>
      <c r="RCR21" s="8"/>
      <c r="RCS21" s="8"/>
      <c r="RCT21" s="8"/>
      <c r="RCU21" s="8"/>
      <c r="RCV21" s="8"/>
      <c r="RCW21" s="8"/>
      <c r="RCX21" s="8"/>
      <c r="RCY21" s="8"/>
      <c r="RCZ21" s="8"/>
      <c r="RDA21" s="8"/>
      <c r="RDB21" s="8"/>
      <c r="RDC21" s="8"/>
      <c r="RDD21" s="8"/>
      <c r="RDE21" s="8"/>
      <c r="RDF21" s="8"/>
      <c r="RDG21" s="8"/>
      <c r="RDH21" s="8"/>
      <c r="RDI21" s="8"/>
      <c r="RDJ21" s="8"/>
      <c r="RDK21" s="8"/>
      <c r="RDL21" s="8"/>
      <c r="RDM21" s="8"/>
      <c r="RDN21" s="8"/>
      <c r="RDO21" s="8"/>
      <c r="RDP21" s="8"/>
      <c r="RDQ21" s="8"/>
      <c r="RDR21" s="8"/>
      <c r="RDS21" s="8"/>
      <c r="RDT21" s="8"/>
      <c r="RDU21" s="8"/>
      <c r="RDV21" s="8"/>
      <c r="RDW21" s="8"/>
      <c r="RDX21" s="8"/>
      <c r="RDY21" s="8"/>
      <c r="RDZ21" s="8"/>
      <c r="REA21" s="8"/>
      <c r="REB21" s="8"/>
      <c r="REC21" s="8"/>
      <c r="RED21" s="8"/>
      <c r="REE21" s="8"/>
      <c r="REF21" s="8"/>
      <c r="REG21" s="8"/>
      <c r="REH21" s="8"/>
      <c r="REI21" s="8"/>
      <c r="REJ21" s="8"/>
      <c r="REK21" s="8"/>
      <c r="REL21" s="8"/>
      <c r="REM21" s="8"/>
      <c r="REN21" s="8"/>
      <c r="REO21" s="8"/>
      <c r="REP21" s="8"/>
      <c r="REQ21" s="8"/>
      <c r="RER21" s="8"/>
      <c r="RES21" s="8"/>
      <c r="RET21" s="8"/>
      <c r="REU21" s="8"/>
      <c r="REV21" s="8"/>
      <c r="REW21" s="8"/>
      <c r="REX21" s="8"/>
      <c r="REY21" s="8"/>
      <c r="REZ21" s="8"/>
      <c r="RFA21" s="8"/>
      <c r="RFB21" s="8"/>
      <c r="RFC21" s="8"/>
      <c r="RFD21" s="8"/>
      <c r="RFE21" s="8"/>
      <c r="RFF21" s="8"/>
      <c r="RFG21" s="8"/>
      <c r="RFH21" s="8"/>
      <c r="RFI21" s="8"/>
      <c r="RFJ21" s="8"/>
      <c r="RFK21" s="8"/>
      <c r="RFL21" s="8"/>
      <c r="RFM21" s="8"/>
      <c r="RFN21" s="8"/>
      <c r="RFO21" s="8"/>
      <c r="RFP21" s="8"/>
      <c r="RFQ21" s="8"/>
      <c r="RFR21" s="8"/>
      <c r="RFS21" s="8"/>
      <c r="RFT21" s="8"/>
      <c r="RFU21" s="8"/>
      <c r="RFV21" s="8"/>
      <c r="RFW21" s="8"/>
      <c r="RFX21" s="8"/>
      <c r="RFY21" s="8"/>
      <c r="RFZ21" s="8"/>
      <c r="RGA21" s="8"/>
      <c r="RGB21" s="8"/>
      <c r="RGC21" s="8"/>
      <c r="RGD21" s="8"/>
      <c r="RGE21" s="8"/>
      <c r="RGF21" s="8"/>
      <c r="RGG21" s="8"/>
      <c r="RGH21" s="8"/>
      <c r="RGI21" s="8"/>
      <c r="RGJ21" s="8"/>
      <c r="RGK21" s="8"/>
      <c r="RGL21" s="8"/>
      <c r="RGM21" s="8"/>
      <c r="RGN21" s="8"/>
      <c r="RGO21" s="8"/>
      <c r="RGP21" s="8"/>
      <c r="RGQ21" s="8"/>
      <c r="RGR21" s="8"/>
      <c r="RGS21" s="8"/>
      <c r="RGT21" s="8"/>
      <c r="RGU21" s="8"/>
      <c r="RGV21" s="8"/>
      <c r="RGW21" s="8"/>
      <c r="RGX21" s="8"/>
      <c r="RGY21" s="8"/>
      <c r="RGZ21" s="8"/>
      <c r="RHA21" s="8"/>
      <c r="RHB21" s="8"/>
      <c r="RHC21" s="8"/>
      <c r="RHD21" s="8"/>
      <c r="RHE21" s="8"/>
      <c r="RHF21" s="8"/>
      <c r="RHG21" s="8"/>
      <c r="RHH21" s="8"/>
      <c r="RHI21" s="8"/>
      <c r="RHJ21" s="8"/>
      <c r="RHK21" s="8"/>
      <c r="RHL21" s="8"/>
      <c r="RHM21" s="8"/>
      <c r="RHN21" s="8"/>
      <c r="RHO21" s="8"/>
      <c r="RHP21" s="8"/>
      <c r="RHQ21" s="8"/>
      <c r="RHR21" s="8"/>
      <c r="RHS21" s="8"/>
      <c r="RHT21" s="8"/>
      <c r="RHU21" s="8"/>
      <c r="RHV21" s="8"/>
      <c r="RHW21" s="8"/>
      <c r="RHX21" s="8"/>
      <c r="RHY21" s="8"/>
      <c r="RHZ21" s="8"/>
      <c r="RIA21" s="8"/>
      <c r="RIB21" s="8"/>
      <c r="RIC21" s="8"/>
      <c r="RID21" s="8"/>
      <c r="RIE21" s="8"/>
      <c r="RIF21" s="8"/>
      <c r="RIG21" s="8"/>
      <c r="RIH21" s="8"/>
      <c r="RII21" s="8"/>
      <c r="RIJ21" s="8"/>
      <c r="RIK21" s="8"/>
      <c r="RIL21" s="8"/>
      <c r="RIM21" s="8"/>
      <c r="RIN21" s="8"/>
      <c r="RIO21" s="8"/>
      <c r="RIP21" s="8"/>
      <c r="RIQ21" s="8"/>
      <c r="RIR21" s="8"/>
      <c r="RIS21" s="8"/>
      <c r="RIT21" s="8"/>
      <c r="RIU21" s="8"/>
      <c r="RIV21" s="8"/>
      <c r="RIW21" s="8"/>
      <c r="RIX21" s="8"/>
      <c r="RIY21" s="8"/>
      <c r="RIZ21" s="8"/>
      <c r="RJA21" s="8"/>
      <c r="RJB21" s="8"/>
      <c r="RJC21" s="8"/>
      <c r="RJD21" s="8"/>
      <c r="RJE21" s="8"/>
      <c r="RJF21" s="8"/>
      <c r="RJG21" s="8"/>
      <c r="RJH21" s="8"/>
      <c r="RJI21" s="8"/>
      <c r="RJJ21" s="8"/>
      <c r="RJK21" s="8"/>
      <c r="RJL21" s="8"/>
      <c r="RJM21" s="8"/>
      <c r="RJN21" s="8"/>
      <c r="RJO21" s="8"/>
      <c r="RJP21" s="8"/>
      <c r="RJQ21" s="8"/>
      <c r="RJR21" s="8"/>
      <c r="RJS21" s="8"/>
      <c r="RJT21" s="8"/>
      <c r="RJU21" s="8"/>
      <c r="RJV21" s="8"/>
      <c r="RJW21" s="8"/>
      <c r="RJX21" s="8"/>
      <c r="RJY21" s="8"/>
      <c r="RJZ21" s="8"/>
      <c r="RKA21" s="8"/>
      <c r="RKB21" s="8"/>
      <c r="RKC21" s="8"/>
      <c r="RKD21" s="8"/>
      <c r="RKE21" s="8"/>
      <c r="RKF21" s="8"/>
      <c r="RKG21" s="8"/>
      <c r="RKH21" s="8"/>
      <c r="RKI21" s="8"/>
      <c r="RKJ21" s="8"/>
      <c r="RKK21" s="8"/>
      <c r="RKL21" s="8"/>
      <c r="RKM21" s="8"/>
      <c r="RKN21" s="8"/>
      <c r="RKO21" s="8"/>
      <c r="RKP21" s="8"/>
      <c r="RKQ21" s="8"/>
      <c r="RKR21" s="8"/>
      <c r="RKS21" s="8"/>
      <c r="RKT21" s="8"/>
      <c r="RKU21" s="8"/>
      <c r="RKV21" s="8"/>
      <c r="RKW21" s="8"/>
      <c r="RKX21" s="8"/>
      <c r="RKY21" s="8"/>
      <c r="RKZ21" s="8"/>
      <c r="RLA21" s="8"/>
      <c r="RLB21" s="8"/>
      <c r="RLC21" s="8"/>
      <c r="RLD21" s="8"/>
      <c r="RLE21" s="8"/>
      <c r="RLF21" s="8"/>
      <c r="RLG21" s="8"/>
      <c r="RLH21" s="8"/>
      <c r="RLI21" s="8"/>
      <c r="RLJ21" s="8"/>
      <c r="RLK21" s="8"/>
      <c r="RLL21" s="8"/>
      <c r="RLM21" s="8"/>
      <c r="RLN21" s="8"/>
      <c r="RLO21" s="8"/>
      <c r="RLP21" s="8"/>
      <c r="RLQ21" s="8"/>
      <c r="RLR21" s="8"/>
      <c r="RLS21" s="8"/>
      <c r="RLT21" s="8"/>
      <c r="RLU21" s="8"/>
      <c r="RLV21" s="8"/>
      <c r="RLW21" s="8"/>
      <c r="RLX21" s="8"/>
      <c r="RLY21" s="8"/>
      <c r="RLZ21" s="8"/>
      <c r="RMA21" s="8"/>
      <c r="RMB21" s="8"/>
      <c r="RMC21" s="8"/>
      <c r="RMD21" s="8"/>
      <c r="RME21" s="8"/>
      <c r="RMF21" s="8"/>
      <c r="RMG21" s="8"/>
      <c r="RMH21" s="8"/>
      <c r="RMI21" s="8"/>
      <c r="RMJ21" s="8"/>
      <c r="RMK21" s="8"/>
      <c r="RML21" s="8"/>
      <c r="RMM21" s="8"/>
      <c r="RMN21" s="8"/>
      <c r="RMO21" s="8"/>
      <c r="RMP21" s="8"/>
      <c r="RMQ21" s="8"/>
      <c r="RMR21" s="8"/>
      <c r="RMS21" s="8"/>
      <c r="RMT21" s="8"/>
      <c r="RMU21" s="8"/>
      <c r="RMV21" s="8"/>
      <c r="RMW21" s="8"/>
      <c r="RMX21" s="8"/>
      <c r="RMY21" s="8"/>
      <c r="RMZ21" s="8"/>
      <c r="RNA21" s="8"/>
      <c r="RNB21" s="8"/>
      <c r="RNC21" s="8"/>
      <c r="RND21" s="8"/>
      <c r="RNE21" s="8"/>
      <c r="RNF21" s="8"/>
      <c r="RNG21" s="8"/>
      <c r="RNH21" s="8"/>
      <c r="RNI21" s="8"/>
      <c r="RNJ21" s="8"/>
      <c r="RNK21" s="8"/>
      <c r="RNL21" s="8"/>
      <c r="RNM21" s="8"/>
      <c r="RNN21" s="8"/>
      <c r="RNO21" s="8"/>
      <c r="RNP21" s="8"/>
      <c r="RNQ21" s="8"/>
      <c r="RNR21" s="8"/>
      <c r="RNS21" s="8"/>
      <c r="RNT21" s="8"/>
      <c r="RNU21" s="8"/>
      <c r="RNV21" s="8"/>
      <c r="RNW21" s="8"/>
      <c r="RNX21" s="8"/>
      <c r="RNY21" s="8"/>
      <c r="RNZ21" s="8"/>
      <c r="ROA21" s="8"/>
      <c r="ROB21" s="8"/>
      <c r="ROC21" s="8"/>
      <c r="ROD21" s="8"/>
      <c r="ROE21" s="8"/>
      <c r="ROF21" s="8"/>
      <c r="ROG21" s="8"/>
      <c r="ROH21" s="8"/>
      <c r="ROI21" s="8"/>
      <c r="ROJ21" s="8"/>
      <c r="ROK21" s="8"/>
      <c r="ROL21" s="8"/>
      <c r="ROM21" s="8"/>
      <c r="RON21" s="8"/>
      <c r="ROO21" s="8"/>
      <c r="ROP21" s="8"/>
      <c r="ROQ21" s="8"/>
      <c r="ROR21" s="8"/>
      <c r="ROS21" s="8"/>
      <c r="ROT21" s="8"/>
      <c r="ROU21" s="8"/>
      <c r="ROV21" s="8"/>
      <c r="ROW21" s="8"/>
      <c r="ROX21" s="8"/>
      <c r="ROY21" s="8"/>
      <c r="ROZ21" s="8"/>
      <c r="RPA21" s="8"/>
      <c r="RPB21" s="8"/>
      <c r="RPC21" s="8"/>
      <c r="RPD21" s="8"/>
      <c r="RPE21" s="8"/>
      <c r="RPF21" s="8"/>
      <c r="RPG21" s="8"/>
      <c r="RPH21" s="8"/>
      <c r="RPI21" s="8"/>
      <c r="RPJ21" s="8"/>
      <c r="RPK21" s="8"/>
      <c r="RPL21" s="8"/>
      <c r="RPM21" s="8"/>
      <c r="RPN21" s="8"/>
      <c r="RPO21" s="8"/>
      <c r="RPP21" s="8"/>
      <c r="RPQ21" s="8"/>
      <c r="RPR21" s="8"/>
      <c r="RPS21" s="8"/>
      <c r="RPT21" s="8"/>
      <c r="RPU21" s="8"/>
      <c r="RPV21" s="8"/>
      <c r="RPW21" s="8"/>
      <c r="RPX21" s="8"/>
      <c r="RPY21" s="8"/>
      <c r="RPZ21" s="8"/>
      <c r="RQA21" s="8"/>
      <c r="RQB21" s="8"/>
      <c r="RQC21" s="8"/>
      <c r="RQD21" s="8"/>
      <c r="RQE21" s="8"/>
      <c r="RQF21" s="8"/>
      <c r="RQG21" s="8"/>
      <c r="RQH21" s="8"/>
      <c r="RQI21" s="8"/>
      <c r="RQJ21" s="8"/>
      <c r="RQK21" s="8"/>
      <c r="RQL21" s="8"/>
      <c r="RQM21" s="8"/>
      <c r="RQN21" s="8"/>
      <c r="RQO21" s="8"/>
      <c r="RQP21" s="8"/>
      <c r="RQQ21" s="8"/>
      <c r="RQR21" s="8"/>
      <c r="RQS21" s="8"/>
      <c r="RQT21" s="8"/>
      <c r="RQU21" s="8"/>
      <c r="RQV21" s="8"/>
      <c r="RQW21" s="8"/>
      <c r="RQX21" s="8"/>
      <c r="RQY21" s="8"/>
      <c r="RQZ21" s="8"/>
      <c r="RRA21" s="8"/>
      <c r="RRB21" s="8"/>
      <c r="RRC21" s="8"/>
      <c r="RRD21" s="8"/>
      <c r="RRE21" s="8"/>
      <c r="RRF21" s="8"/>
      <c r="RRG21" s="8"/>
      <c r="RRH21" s="8"/>
      <c r="RRI21" s="8"/>
      <c r="RRJ21" s="8"/>
      <c r="RRK21" s="8"/>
      <c r="RRL21" s="8"/>
      <c r="RRM21" s="8"/>
      <c r="RRN21" s="8"/>
      <c r="RRO21" s="8"/>
      <c r="RRP21" s="8"/>
      <c r="RRQ21" s="8"/>
      <c r="RRR21" s="8"/>
      <c r="RRS21" s="8"/>
      <c r="RRT21" s="8"/>
      <c r="RRU21" s="8"/>
      <c r="RRV21" s="8"/>
      <c r="RRW21" s="8"/>
      <c r="RRX21" s="8"/>
      <c r="RRY21" s="8"/>
      <c r="RRZ21" s="8"/>
      <c r="RSA21" s="8"/>
      <c r="RSB21" s="8"/>
      <c r="RSC21" s="8"/>
      <c r="RSD21" s="8"/>
      <c r="RSE21" s="8"/>
      <c r="RSF21" s="8"/>
      <c r="RSG21" s="8"/>
      <c r="RSH21" s="8"/>
      <c r="RSI21" s="8"/>
      <c r="RSJ21" s="8"/>
      <c r="RSK21" s="8"/>
      <c r="RSL21" s="8"/>
      <c r="RSM21" s="8"/>
      <c r="RSN21" s="8"/>
      <c r="RSO21" s="8"/>
      <c r="RSP21" s="8"/>
      <c r="RSQ21" s="8"/>
      <c r="RSR21" s="8"/>
      <c r="RSS21" s="8"/>
      <c r="RST21" s="8"/>
      <c r="RSU21" s="8"/>
      <c r="RSV21" s="8"/>
      <c r="RSW21" s="8"/>
      <c r="RSX21" s="8"/>
      <c r="RSY21" s="8"/>
      <c r="RSZ21" s="8"/>
      <c r="RTA21" s="8"/>
      <c r="RTB21" s="8"/>
      <c r="RTC21" s="8"/>
      <c r="RTD21" s="8"/>
      <c r="RTE21" s="8"/>
      <c r="RTF21" s="8"/>
      <c r="RTG21" s="8"/>
      <c r="RTH21" s="8"/>
      <c r="RTI21" s="8"/>
      <c r="RTJ21" s="8"/>
      <c r="RTK21" s="8"/>
      <c r="RTL21" s="8"/>
      <c r="RTM21" s="8"/>
      <c r="RTN21" s="8"/>
      <c r="RTO21" s="8"/>
      <c r="RTP21" s="8"/>
      <c r="RTQ21" s="8"/>
      <c r="RTR21" s="8"/>
      <c r="RTS21" s="8"/>
      <c r="RTT21" s="8"/>
      <c r="RTU21" s="8"/>
      <c r="RTV21" s="8"/>
      <c r="RTW21" s="8"/>
      <c r="RTX21" s="8"/>
      <c r="RTY21" s="8"/>
      <c r="RTZ21" s="8"/>
      <c r="RUA21" s="8"/>
      <c r="RUB21" s="8"/>
      <c r="RUC21" s="8"/>
      <c r="RUD21" s="8"/>
      <c r="RUE21" s="8"/>
      <c r="RUF21" s="8"/>
      <c r="RUG21" s="8"/>
      <c r="RUH21" s="8"/>
      <c r="RUI21" s="8"/>
      <c r="RUJ21" s="8"/>
      <c r="RUK21" s="8"/>
      <c r="RUL21" s="8"/>
      <c r="RUM21" s="8"/>
      <c r="RUN21" s="8"/>
      <c r="RUO21" s="8"/>
      <c r="RUP21" s="8"/>
      <c r="RUQ21" s="8"/>
      <c r="RUR21" s="8"/>
      <c r="RUS21" s="8"/>
      <c r="RUT21" s="8"/>
      <c r="RUU21" s="8"/>
      <c r="RUV21" s="8"/>
      <c r="RUW21" s="8"/>
      <c r="RUX21" s="8"/>
      <c r="RUY21" s="8"/>
      <c r="RUZ21" s="8"/>
      <c r="RVA21" s="8"/>
      <c r="RVB21" s="8"/>
      <c r="RVC21" s="8"/>
      <c r="RVD21" s="8"/>
      <c r="RVE21" s="8"/>
      <c r="RVF21" s="8"/>
      <c r="RVG21" s="8"/>
      <c r="RVH21" s="8"/>
      <c r="RVI21" s="8"/>
      <c r="RVJ21" s="8"/>
      <c r="RVK21" s="8"/>
      <c r="RVL21" s="8"/>
      <c r="RVM21" s="8"/>
      <c r="RVN21" s="8"/>
      <c r="RVO21" s="8"/>
      <c r="RVP21" s="8"/>
      <c r="RVQ21" s="8"/>
      <c r="RVR21" s="8"/>
      <c r="RVS21" s="8"/>
      <c r="RVT21" s="8"/>
      <c r="RVU21" s="8"/>
      <c r="RVV21" s="8"/>
      <c r="RVW21" s="8"/>
      <c r="RVX21" s="8"/>
      <c r="RVY21" s="8"/>
      <c r="RVZ21" s="8"/>
      <c r="RWA21" s="8"/>
      <c r="RWB21" s="8"/>
      <c r="RWC21" s="8"/>
      <c r="RWD21" s="8"/>
      <c r="RWE21" s="8"/>
      <c r="RWF21" s="8"/>
      <c r="RWG21" s="8"/>
      <c r="RWH21" s="8"/>
      <c r="RWI21" s="8"/>
      <c r="RWJ21" s="8"/>
      <c r="RWK21" s="8"/>
      <c r="RWL21" s="8"/>
      <c r="RWM21" s="8"/>
      <c r="RWN21" s="8"/>
      <c r="RWO21" s="8"/>
      <c r="RWP21" s="8"/>
      <c r="RWQ21" s="8"/>
      <c r="RWR21" s="8"/>
      <c r="RWS21" s="8"/>
      <c r="RWT21" s="8"/>
      <c r="RWU21" s="8"/>
      <c r="RWV21" s="8"/>
      <c r="RWW21" s="8"/>
      <c r="RWX21" s="8"/>
      <c r="RWY21" s="8"/>
      <c r="RWZ21" s="8"/>
      <c r="RXA21" s="8"/>
      <c r="RXB21" s="8"/>
      <c r="RXC21" s="8"/>
      <c r="RXD21" s="8"/>
      <c r="RXE21" s="8"/>
      <c r="RXF21" s="8"/>
      <c r="RXG21" s="8"/>
      <c r="RXH21" s="8"/>
      <c r="RXI21" s="8"/>
      <c r="RXJ21" s="8"/>
      <c r="RXK21" s="8"/>
      <c r="RXL21" s="8"/>
      <c r="RXM21" s="8"/>
      <c r="RXN21" s="8"/>
      <c r="RXO21" s="8"/>
      <c r="RXP21" s="8"/>
      <c r="RXQ21" s="8"/>
      <c r="RXR21" s="8"/>
      <c r="RXS21" s="8"/>
      <c r="RXT21" s="8"/>
      <c r="RXU21" s="8"/>
      <c r="RXV21" s="8"/>
      <c r="RXW21" s="8"/>
      <c r="RXX21" s="8"/>
      <c r="RXY21" s="8"/>
      <c r="RXZ21" s="8"/>
      <c r="RYA21" s="8"/>
      <c r="RYB21" s="8"/>
      <c r="RYC21" s="8"/>
      <c r="RYD21" s="8"/>
      <c r="RYE21" s="8"/>
      <c r="RYF21" s="8"/>
      <c r="RYG21" s="8"/>
      <c r="RYH21" s="8"/>
      <c r="RYI21" s="8"/>
      <c r="RYJ21" s="8"/>
      <c r="RYK21" s="8"/>
      <c r="RYL21" s="8"/>
      <c r="RYM21" s="8"/>
      <c r="RYN21" s="8"/>
      <c r="RYO21" s="8"/>
      <c r="RYP21" s="8"/>
      <c r="RYQ21" s="8"/>
      <c r="RYR21" s="8"/>
      <c r="RYS21" s="8"/>
      <c r="RYT21" s="8"/>
      <c r="RYU21" s="8"/>
      <c r="RYV21" s="8"/>
      <c r="RYW21" s="8"/>
      <c r="RYX21" s="8"/>
      <c r="RYY21" s="8"/>
      <c r="RYZ21" s="8"/>
      <c r="RZA21" s="8"/>
      <c r="RZB21" s="8"/>
      <c r="RZC21" s="8"/>
      <c r="RZD21" s="8"/>
      <c r="RZE21" s="8"/>
      <c r="RZF21" s="8"/>
      <c r="RZG21" s="8"/>
      <c r="RZH21" s="8"/>
      <c r="RZI21" s="8"/>
      <c r="RZJ21" s="8"/>
      <c r="RZK21" s="8"/>
      <c r="RZL21" s="8"/>
      <c r="RZM21" s="8"/>
      <c r="RZN21" s="8"/>
      <c r="RZO21" s="8"/>
      <c r="RZP21" s="8"/>
      <c r="RZQ21" s="8"/>
      <c r="RZR21" s="8"/>
      <c r="RZS21" s="8"/>
      <c r="RZT21" s="8"/>
      <c r="RZU21" s="8"/>
      <c r="RZV21" s="8"/>
      <c r="RZW21" s="8"/>
      <c r="RZX21" s="8"/>
      <c r="RZY21" s="8"/>
      <c r="RZZ21" s="8"/>
      <c r="SAA21" s="8"/>
      <c r="SAB21" s="8"/>
      <c r="SAC21" s="8"/>
      <c r="SAD21" s="8"/>
      <c r="SAE21" s="8"/>
      <c r="SAF21" s="8"/>
      <c r="SAG21" s="8"/>
      <c r="SAH21" s="8"/>
      <c r="SAI21" s="8"/>
      <c r="SAJ21" s="8"/>
      <c r="SAK21" s="8"/>
      <c r="SAL21" s="8"/>
      <c r="SAM21" s="8"/>
      <c r="SAN21" s="8"/>
      <c r="SAO21" s="8"/>
      <c r="SAP21" s="8"/>
      <c r="SAQ21" s="8"/>
      <c r="SAR21" s="8"/>
      <c r="SAS21" s="8"/>
      <c r="SAT21" s="8"/>
      <c r="SAU21" s="8"/>
      <c r="SAV21" s="8"/>
      <c r="SAW21" s="8"/>
      <c r="SAX21" s="8"/>
      <c r="SAY21" s="8"/>
      <c r="SAZ21" s="8"/>
      <c r="SBA21" s="8"/>
      <c r="SBB21" s="8"/>
      <c r="SBC21" s="8"/>
      <c r="SBD21" s="8"/>
      <c r="SBE21" s="8"/>
      <c r="SBF21" s="8"/>
      <c r="SBG21" s="8"/>
      <c r="SBH21" s="8"/>
      <c r="SBI21" s="8"/>
      <c r="SBJ21" s="8"/>
      <c r="SBK21" s="8"/>
      <c r="SBL21" s="8"/>
      <c r="SBM21" s="8"/>
      <c r="SBN21" s="8"/>
      <c r="SBO21" s="8"/>
      <c r="SBP21" s="8"/>
      <c r="SBQ21" s="8"/>
      <c r="SBR21" s="8"/>
      <c r="SBS21" s="8"/>
      <c r="SBT21" s="8"/>
      <c r="SBU21" s="8"/>
      <c r="SBV21" s="8"/>
      <c r="SBW21" s="8"/>
      <c r="SBX21" s="8"/>
      <c r="SBY21" s="8"/>
      <c r="SBZ21" s="8"/>
      <c r="SCA21" s="8"/>
      <c r="SCB21" s="8"/>
      <c r="SCC21" s="8"/>
      <c r="SCD21" s="8"/>
      <c r="SCE21" s="8"/>
      <c r="SCF21" s="8"/>
      <c r="SCG21" s="8"/>
      <c r="SCH21" s="8"/>
      <c r="SCI21" s="8"/>
      <c r="SCJ21" s="8"/>
      <c r="SCK21" s="8"/>
      <c r="SCL21" s="8"/>
      <c r="SCM21" s="8"/>
      <c r="SCN21" s="8"/>
      <c r="SCO21" s="8"/>
      <c r="SCP21" s="8"/>
      <c r="SCQ21" s="8"/>
      <c r="SCR21" s="8"/>
      <c r="SCS21" s="8"/>
      <c r="SCT21" s="8"/>
      <c r="SCU21" s="8"/>
      <c r="SCV21" s="8"/>
      <c r="SCW21" s="8"/>
      <c r="SCX21" s="8"/>
      <c r="SCY21" s="8"/>
      <c r="SCZ21" s="8"/>
      <c r="SDA21" s="8"/>
      <c r="SDB21" s="8"/>
      <c r="SDC21" s="8"/>
      <c r="SDD21" s="8"/>
      <c r="SDE21" s="8"/>
      <c r="SDF21" s="8"/>
      <c r="SDG21" s="8"/>
      <c r="SDH21" s="8"/>
      <c r="SDI21" s="8"/>
      <c r="SDJ21" s="8"/>
      <c r="SDK21" s="8"/>
      <c r="SDL21" s="8"/>
      <c r="SDM21" s="8"/>
      <c r="SDN21" s="8"/>
      <c r="SDO21" s="8"/>
      <c r="SDP21" s="8"/>
      <c r="SDQ21" s="8"/>
      <c r="SDR21" s="8"/>
      <c r="SDS21" s="8"/>
      <c r="SDT21" s="8"/>
      <c r="SDU21" s="8"/>
      <c r="SDV21" s="8"/>
      <c r="SDW21" s="8"/>
      <c r="SDX21" s="8"/>
      <c r="SDY21" s="8"/>
      <c r="SDZ21" s="8"/>
      <c r="SEA21" s="8"/>
      <c r="SEB21" s="8"/>
      <c r="SEC21" s="8"/>
      <c r="SED21" s="8"/>
      <c r="SEE21" s="8"/>
      <c r="SEF21" s="8"/>
      <c r="SEG21" s="8"/>
      <c r="SEH21" s="8"/>
      <c r="SEI21" s="8"/>
      <c r="SEJ21" s="8"/>
      <c r="SEK21" s="8"/>
      <c r="SEL21" s="8"/>
      <c r="SEM21" s="8"/>
      <c r="SEN21" s="8"/>
      <c r="SEO21" s="8"/>
      <c r="SEP21" s="8"/>
      <c r="SEQ21" s="8"/>
      <c r="SER21" s="8"/>
      <c r="SES21" s="8"/>
      <c r="SET21" s="8"/>
      <c r="SEU21" s="8"/>
      <c r="SEV21" s="8"/>
      <c r="SEW21" s="8"/>
      <c r="SEX21" s="8"/>
      <c r="SEY21" s="8"/>
      <c r="SEZ21" s="8"/>
      <c r="SFA21" s="8"/>
      <c r="SFB21" s="8"/>
      <c r="SFC21" s="8"/>
      <c r="SFD21" s="8"/>
      <c r="SFE21" s="8"/>
      <c r="SFF21" s="8"/>
      <c r="SFG21" s="8"/>
      <c r="SFH21" s="8"/>
      <c r="SFI21" s="8"/>
      <c r="SFJ21" s="8"/>
      <c r="SFK21" s="8"/>
      <c r="SFL21" s="8"/>
      <c r="SFM21" s="8"/>
      <c r="SFN21" s="8"/>
      <c r="SFO21" s="8"/>
      <c r="SFP21" s="8"/>
      <c r="SFQ21" s="8"/>
      <c r="SFR21" s="8"/>
      <c r="SFS21" s="8"/>
      <c r="SFT21" s="8"/>
      <c r="SFU21" s="8"/>
      <c r="SFV21" s="8"/>
      <c r="SFW21" s="8"/>
      <c r="SFX21" s="8"/>
      <c r="SFY21" s="8"/>
      <c r="SFZ21" s="8"/>
      <c r="SGA21" s="8"/>
      <c r="SGB21" s="8"/>
      <c r="SGC21" s="8"/>
      <c r="SGD21" s="8"/>
      <c r="SGE21" s="8"/>
      <c r="SGF21" s="8"/>
      <c r="SGG21" s="8"/>
      <c r="SGH21" s="8"/>
      <c r="SGI21" s="8"/>
      <c r="SGJ21" s="8"/>
      <c r="SGK21" s="8"/>
      <c r="SGL21" s="8"/>
      <c r="SGM21" s="8"/>
      <c r="SGN21" s="8"/>
      <c r="SGO21" s="8"/>
      <c r="SGP21" s="8"/>
      <c r="SGQ21" s="8"/>
      <c r="SGR21" s="8"/>
      <c r="SGS21" s="8"/>
      <c r="SGT21" s="8"/>
      <c r="SGU21" s="8"/>
      <c r="SGV21" s="8"/>
      <c r="SGW21" s="8"/>
      <c r="SGX21" s="8"/>
      <c r="SGY21" s="8"/>
      <c r="SGZ21" s="8"/>
      <c r="SHA21" s="8"/>
      <c r="SHB21" s="8"/>
      <c r="SHC21" s="8"/>
      <c r="SHD21" s="8"/>
      <c r="SHE21" s="8"/>
      <c r="SHF21" s="8"/>
      <c r="SHG21" s="8"/>
      <c r="SHH21" s="8"/>
      <c r="SHI21" s="8"/>
      <c r="SHJ21" s="8"/>
      <c r="SHK21" s="8"/>
      <c r="SHL21" s="8"/>
      <c r="SHM21" s="8"/>
      <c r="SHN21" s="8"/>
      <c r="SHO21" s="8"/>
      <c r="SHP21" s="8"/>
      <c r="SHQ21" s="8"/>
      <c r="SHR21" s="8"/>
      <c r="SHS21" s="8"/>
      <c r="SHT21" s="8"/>
      <c r="SHU21" s="8"/>
      <c r="SHV21" s="8"/>
      <c r="SHW21" s="8"/>
      <c r="SHX21" s="8"/>
      <c r="SHY21" s="8"/>
      <c r="SHZ21" s="8"/>
      <c r="SIA21" s="8"/>
      <c r="SIB21" s="8"/>
      <c r="SIC21" s="8"/>
      <c r="SID21" s="8"/>
      <c r="SIE21" s="8"/>
      <c r="SIF21" s="8"/>
      <c r="SIG21" s="8"/>
      <c r="SIH21" s="8"/>
      <c r="SII21" s="8"/>
      <c r="SIJ21" s="8"/>
      <c r="SIK21" s="8"/>
      <c r="SIL21" s="8"/>
      <c r="SIM21" s="8"/>
      <c r="SIN21" s="8"/>
      <c r="SIO21" s="8"/>
      <c r="SIP21" s="8"/>
      <c r="SIQ21" s="8"/>
      <c r="SIR21" s="8"/>
      <c r="SIS21" s="8"/>
      <c r="SIT21" s="8"/>
      <c r="SIU21" s="8"/>
      <c r="SIV21" s="8"/>
      <c r="SIW21" s="8"/>
      <c r="SIX21" s="8"/>
      <c r="SIY21" s="8"/>
      <c r="SIZ21" s="8"/>
      <c r="SJA21" s="8"/>
      <c r="SJB21" s="8"/>
      <c r="SJC21" s="8"/>
      <c r="SJD21" s="8"/>
      <c r="SJE21" s="8"/>
      <c r="SJF21" s="8"/>
      <c r="SJG21" s="8"/>
      <c r="SJH21" s="8"/>
      <c r="SJI21" s="8"/>
      <c r="SJJ21" s="8"/>
      <c r="SJK21" s="8"/>
      <c r="SJL21" s="8"/>
      <c r="SJM21" s="8"/>
      <c r="SJN21" s="8"/>
      <c r="SJO21" s="8"/>
      <c r="SJP21" s="8"/>
      <c r="SJQ21" s="8"/>
      <c r="SJR21" s="8"/>
      <c r="SJS21" s="8"/>
      <c r="SJT21" s="8"/>
      <c r="SJU21" s="8"/>
      <c r="SJV21" s="8"/>
      <c r="SJW21" s="8"/>
      <c r="SJX21" s="8"/>
      <c r="SJY21" s="8"/>
      <c r="SJZ21" s="8"/>
      <c r="SKA21" s="8"/>
      <c r="SKB21" s="8"/>
      <c r="SKC21" s="8"/>
      <c r="SKD21" s="8"/>
      <c r="SKE21" s="8"/>
      <c r="SKF21" s="8"/>
      <c r="SKG21" s="8"/>
      <c r="SKH21" s="8"/>
      <c r="SKI21" s="8"/>
      <c r="SKJ21" s="8"/>
      <c r="SKK21" s="8"/>
      <c r="SKL21" s="8"/>
      <c r="SKM21" s="8"/>
      <c r="SKN21" s="8"/>
      <c r="SKO21" s="8"/>
      <c r="SKP21" s="8"/>
      <c r="SKQ21" s="8"/>
      <c r="SKR21" s="8"/>
      <c r="SKS21" s="8"/>
      <c r="SKT21" s="8"/>
      <c r="SKU21" s="8"/>
      <c r="SKV21" s="8"/>
      <c r="SKW21" s="8"/>
      <c r="SKX21" s="8"/>
      <c r="SKY21" s="8"/>
      <c r="SKZ21" s="8"/>
      <c r="SLA21" s="8"/>
      <c r="SLB21" s="8"/>
      <c r="SLC21" s="8"/>
      <c r="SLD21" s="8"/>
      <c r="SLE21" s="8"/>
      <c r="SLF21" s="8"/>
      <c r="SLG21" s="8"/>
      <c r="SLH21" s="8"/>
      <c r="SLI21" s="8"/>
      <c r="SLJ21" s="8"/>
      <c r="SLK21" s="8"/>
      <c r="SLL21" s="8"/>
      <c r="SLM21" s="8"/>
      <c r="SLN21" s="8"/>
      <c r="SLO21" s="8"/>
      <c r="SLP21" s="8"/>
      <c r="SLQ21" s="8"/>
      <c r="SLR21" s="8"/>
      <c r="SLS21" s="8"/>
      <c r="SLT21" s="8"/>
      <c r="SLU21" s="8"/>
      <c r="SLV21" s="8"/>
      <c r="SLW21" s="8"/>
      <c r="SLX21" s="8"/>
      <c r="SLY21" s="8"/>
      <c r="SLZ21" s="8"/>
      <c r="SMA21" s="8"/>
      <c r="SMB21" s="8"/>
      <c r="SMC21" s="8"/>
      <c r="SMD21" s="8"/>
      <c r="SME21" s="8"/>
      <c r="SMF21" s="8"/>
      <c r="SMG21" s="8"/>
      <c r="SMH21" s="8"/>
      <c r="SMI21" s="8"/>
      <c r="SMJ21" s="8"/>
      <c r="SMK21" s="8"/>
      <c r="SML21" s="8"/>
      <c r="SMM21" s="8"/>
      <c r="SMN21" s="8"/>
      <c r="SMO21" s="8"/>
      <c r="SMP21" s="8"/>
      <c r="SMQ21" s="8"/>
      <c r="SMR21" s="8"/>
      <c r="SMS21" s="8"/>
      <c r="SMT21" s="8"/>
      <c r="SMU21" s="8"/>
      <c r="SMV21" s="8"/>
      <c r="SMW21" s="8"/>
      <c r="SMX21" s="8"/>
      <c r="SMY21" s="8"/>
      <c r="SMZ21" s="8"/>
      <c r="SNA21" s="8"/>
      <c r="SNB21" s="8"/>
      <c r="SNC21" s="8"/>
      <c r="SND21" s="8"/>
      <c r="SNE21" s="8"/>
      <c r="SNF21" s="8"/>
      <c r="SNG21" s="8"/>
      <c r="SNH21" s="8"/>
      <c r="SNI21" s="8"/>
      <c r="SNJ21" s="8"/>
      <c r="SNK21" s="8"/>
      <c r="SNL21" s="8"/>
      <c r="SNM21" s="8"/>
      <c r="SNN21" s="8"/>
      <c r="SNO21" s="8"/>
      <c r="SNP21" s="8"/>
      <c r="SNQ21" s="8"/>
      <c r="SNR21" s="8"/>
      <c r="SNS21" s="8"/>
      <c r="SNT21" s="8"/>
      <c r="SNU21" s="8"/>
      <c r="SNV21" s="8"/>
      <c r="SNW21" s="8"/>
      <c r="SNX21" s="8"/>
      <c r="SNY21" s="8"/>
      <c r="SNZ21" s="8"/>
      <c r="SOA21" s="8"/>
      <c r="SOB21" s="8"/>
      <c r="SOC21" s="8"/>
      <c r="SOD21" s="8"/>
      <c r="SOE21" s="8"/>
      <c r="SOF21" s="8"/>
      <c r="SOG21" s="8"/>
      <c r="SOH21" s="8"/>
      <c r="SOI21" s="8"/>
      <c r="SOJ21" s="8"/>
      <c r="SOK21" s="8"/>
      <c r="SOL21" s="8"/>
      <c r="SOM21" s="8"/>
      <c r="SON21" s="8"/>
      <c r="SOO21" s="8"/>
      <c r="SOP21" s="8"/>
      <c r="SOQ21" s="8"/>
      <c r="SOR21" s="8"/>
      <c r="SOS21" s="8"/>
      <c r="SOT21" s="8"/>
      <c r="SOU21" s="8"/>
      <c r="SOV21" s="8"/>
      <c r="SOW21" s="8"/>
      <c r="SOX21" s="8"/>
      <c r="SOY21" s="8"/>
      <c r="SOZ21" s="8"/>
      <c r="SPA21" s="8"/>
      <c r="SPB21" s="8"/>
      <c r="SPC21" s="8"/>
      <c r="SPD21" s="8"/>
      <c r="SPE21" s="8"/>
      <c r="SPF21" s="8"/>
      <c r="SPG21" s="8"/>
      <c r="SPH21" s="8"/>
      <c r="SPI21" s="8"/>
      <c r="SPJ21" s="8"/>
      <c r="SPK21" s="8"/>
      <c r="SPL21" s="8"/>
      <c r="SPM21" s="8"/>
      <c r="SPN21" s="8"/>
      <c r="SPO21" s="8"/>
      <c r="SPP21" s="8"/>
      <c r="SPQ21" s="8"/>
      <c r="SPR21" s="8"/>
      <c r="SPS21" s="8"/>
      <c r="SPT21" s="8"/>
      <c r="SPU21" s="8"/>
      <c r="SPV21" s="8"/>
      <c r="SPW21" s="8"/>
      <c r="SPX21" s="8"/>
      <c r="SPY21" s="8"/>
      <c r="SPZ21" s="8"/>
      <c r="SQA21" s="8"/>
      <c r="SQB21" s="8"/>
      <c r="SQC21" s="8"/>
      <c r="SQD21" s="8"/>
      <c r="SQE21" s="8"/>
      <c r="SQF21" s="8"/>
      <c r="SQG21" s="8"/>
      <c r="SQH21" s="8"/>
      <c r="SQI21" s="8"/>
      <c r="SQJ21" s="8"/>
      <c r="SQK21" s="8"/>
      <c r="SQL21" s="8"/>
      <c r="SQM21" s="8"/>
      <c r="SQN21" s="8"/>
      <c r="SQO21" s="8"/>
      <c r="SQP21" s="8"/>
      <c r="SQQ21" s="8"/>
      <c r="SQR21" s="8"/>
      <c r="SQS21" s="8"/>
      <c r="SQT21" s="8"/>
      <c r="SQU21" s="8"/>
      <c r="SQV21" s="8"/>
      <c r="SQW21" s="8"/>
      <c r="SQX21" s="8"/>
      <c r="SQY21" s="8"/>
      <c r="SQZ21" s="8"/>
      <c r="SRA21" s="8"/>
      <c r="SRB21" s="8"/>
      <c r="SRC21" s="8"/>
      <c r="SRD21" s="8"/>
      <c r="SRE21" s="8"/>
      <c r="SRF21" s="8"/>
      <c r="SRG21" s="8"/>
      <c r="SRH21" s="8"/>
      <c r="SRI21" s="8"/>
      <c r="SRJ21" s="8"/>
      <c r="SRK21" s="8"/>
      <c r="SRL21" s="8"/>
      <c r="SRM21" s="8"/>
      <c r="SRN21" s="8"/>
      <c r="SRO21" s="8"/>
      <c r="SRP21" s="8"/>
      <c r="SRQ21" s="8"/>
      <c r="SRR21" s="8"/>
      <c r="SRS21" s="8"/>
      <c r="SRT21" s="8"/>
      <c r="SRU21" s="8"/>
      <c r="SRV21" s="8"/>
      <c r="SRW21" s="8"/>
      <c r="SRX21" s="8"/>
      <c r="SRY21" s="8"/>
      <c r="SRZ21" s="8"/>
      <c r="SSA21" s="8"/>
      <c r="SSB21" s="8"/>
      <c r="SSC21" s="8"/>
      <c r="SSD21" s="8"/>
      <c r="SSE21" s="8"/>
      <c r="SSF21" s="8"/>
      <c r="SSG21" s="8"/>
      <c r="SSH21" s="8"/>
      <c r="SSI21" s="8"/>
      <c r="SSJ21" s="8"/>
      <c r="SSK21" s="8"/>
      <c r="SSL21" s="8"/>
      <c r="SSM21" s="8"/>
      <c r="SSN21" s="8"/>
      <c r="SSO21" s="8"/>
      <c r="SSP21" s="8"/>
      <c r="SSQ21" s="8"/>
      <c r="SSR21" s="8"/>
      <c r="SSS21" s="8"/>
      <c r="SST21" s="8"/>
      <c r="SSU21" s="8"/>
      <c r="SSV21" s="8"/>
      <c r="SSW21" s="8"/>
      <c r="SSX21" s="8"/>
      <c r="SSY21" s="8"/>
      <c r="SSZ21" s="8"/>
      <c r="STA21" s="8"/>
      <c r="STB21" s="8"/>
      <c r="STC21" s="8"/>
      <c r="STD21" s="8"/>
      <c r="STE21" s="8"/>
      <c r="STF21" s="8"/>
      <c r="STG21" s="8"/>
      <c r="STH21" s="8"/>
      <c r="STI21" s="8"/>
      <c r="STJ21" s="8"/>
      <c r="STK21" s="8"/>
      <c r="STL21" s="8"/>
      <c r="STM21" s="8"/>
      <c r="STN21" s="8"/>
      <c r="STO21" s="8"/>
      <c r="STP21" s="8"/>
      <c r="STQ21" s="8"/>
      <c r="STR21" s="8"/>
      <c r="STS21" s="8"/>
      <c r="STT21" s="8"/>
      <c r="STU21" s="8"/>
      <c r="STV21" s="8"/>
      <c r="STW21" s="8"/>
      <c r="STX21" s="8"/>
      <c r="STY21" s="8"/>
      <c r="STZ21" s="8"/>
      <c r="SUA21" s="8"/>
      <c r="SUB21" s="8"/>
      <c r="SUC21" s="8"/>
      <c r="SUD21" s="8"/>
      <c r="SUE21" s="8"/>
      <c r="SUF21" s="8"/>
      <c r="SUG21" s="8"/>
      <c r="SUH21" s="8"/>
      <c r="SUI21" s="8"/>
      <c r="SUJ21" s="8"/>
      <c r="SUK21" s="8"/>
      <c r="SUL21" s="8"/>
      <c r="SUM21" s="8"/>
      <c r="SUN21" s="8"/>
      <c r="SUO21" s="8"/>
      <c r="SUP21" s="8"/>
      <c r="SUQ21" s="8"/>
      <c r="SUR21" s="8"/>
      <c r="SUS21" s="8"/>
      <c r="SUT21" s="8"/>
      <c r="SUU21" s="8"/>
      <c r="SUV21" s="8"/>
      <c r="SUW21" s="8"/>
      <c r="SUX21" s="8"/>
      <c r="SUY21" s="8"/>
      <c r="SUZ21" s="8"/>
      <c r="SVA21" s="8"/>
      <c r="SVB21" s="8"/>
      <c r="SVC21" s="8"/>
      <c r="SVD21" s="8"/>
      <c r="SVE21" s="8"/>
      <c r="SVF21" s="8"/>
      <c r="SVG21" s="8"/>
      <c r="SVH21" s="8"/>
      <c r="SVI21" s="8"/>
      <c r="SVJ21" s="8"/>
      <c r="SVK21" s="8"/>
      <c r="SVL21" s="8"/>
      <c r="SVM21" s="8"/>
      <c r="SVN21" s="8"/>
      <c r="SVO21" s="8"/>
      <c r="SVP21" s="8"/>
      <c r="SVQ21" s="8"/>
      <c r="SVR21" s="8"/>
      <c r="SVS21" s="8"/>
      <c r="SVT21" s="8"/>
      <c r="SVU21" s="8"/>
      <c r="SVV21" s="8"/>
      <c r="SVW21" s="8"/>
      <c r="SVX21" s="8"/>
      <c r="SVY21" s="8"/>
      <c r="SVZ21" s="8"/>
      <c r="SWA21" s="8"/>
      <c r="SWB21" s="8"/>
      <c r="SWC21" s="8"/>
      <c r="SWD21" s="8"/>
      <c r="SWE21" s="8"/>
      <c r="SWF21" s="8"/>
      <c r="SWG21" s="8"/>
      <c r="SWH21" s="8"/>
      <c r="SWI21" s="8"/>
      <c r="SWJ21" s="8"/>
      <c r="SWK21" s="8"/>
      <c r="SWL21" s="8"/>
      <c r="SWM21" s="8"/>
      <c r="SWN21" s="8"/>
      <c r="SWO21" s="8"/>
      <c r="SWP21" s="8"/>
      <c r="SWQ21" s="8"/>
      <c r="SWR21" s="8"/>
      <c r="SWS21" s="8"/>
      <c r="SWT21" s="8"/>
      <c r="SWU21" s="8"/>
      <c r="SWV21" s="8"/>
      <c r="SWW21" s="8"/>
      <c r="SWX21" s="8"/>
      <c r="SWY21" s="8"/>
      <c r="SWZ21" s="8"/>
      <c r="SXA21" s="8"/>
      <c r="SXB21" s="8"/>
      <c r="SXC21" s="8"/>
      <c r="SXD21" s="8"/>
      <c r="SXE21" s="8"/>
      <c r="SXF21" s="8"/>
      <c r="SXG21" s="8"/>
      <c r="SXH21" s="8"/>
      <c r="SXI21" s="8"/>
      <c r="SXJ21" s="8"/>
      <c r="SXK21" s="8"/>
      <c r="SXL21" s="8"/>
      <c r="SXM21" s="8"/>
      <c r="SXN21" s="8"/>
      <c r="SXO21" s="8"/>
      <c r="SXP21" s="8"/>
      <c r="SXQ21" s="8"/>
      <c r="SXR21" s="8"/>
      <c r="SXS21" s="8"/>
      <c r="SXT21" s="8"/>
      <c r="SXU21" s="8"/>
      <c r="SXV21" s="8"/>
      <c r="SXW21" s="8"/>
      <c r="SXX21" s="8"/>
      <c r="SXY21" s="8"/>
      <c r="SXZ21" s="8"/>
      <c r="SYA21" s="8"/>
      <c r="SYB21" s="8"/>
      <c r="SYC21" s="8"/>
      <c r="SYD21" s="8"/>
      <c r="SYE21" s="8"/>
      <c r="SYF21" s="8"/>
      <c r="SYG21" s="8"/>
      <c r="SYH21" s="8"/>
      <c r="SYI21" s="8"/>
      <c r="SYJ21" s="8"/>
      <c r="SYK21" s="8"/>
      <c r="SYL21" s="8"/>
      <c r="SYM21" s="8"/>
      <c r="SYN21" s="8"/>
      <c r="SYO21" s="8"/>
      <c r="SYP21" s="8"/>
      <c r="SYQ21" s="8"/>
      <c r="SYR21" s="8"/>
      <c r="SYS21" s="8"/>
      <c r="SYT21" s="8"/>
      <c r="SYU21" s="8"/>
      <c r="SYV21" s="8"/>
      <c r="SYW21" s="8"/>
      <c r="SYX21" s="8"/>
      <c r="SYY21" s="8"/>
      <c r="SYZ21" s="8"/>
      <c r="SZA21" s="8"/>
      <c r="SZB21" s="8"/>
      <c r="SZC21" s="8"/>
      <c r="SZD21" s="8"/>
      <c r="SZE21" s="8"/>
      <c r="SZF21" s="8"/>
      <c r="SZG21" s="8"/>
      <c r="SZH21" s="8"/>
      <c r="SZI21" s="8"/>
      <c r="SZJ21" s="8"/>
      <c r="SZK21" s="8"/>
      <c r="SZL21" s="8"/>
      <c r="SZM21" s="8"/>
      <c r="SZN21" s="8"/>
      <c r="SZO21" s="8"/>
      <c r="SZP21" s="8"/>
      <c r="SZQ21" s="8"/>
      <c r="SZR21" s="8"/>
      <c r="SZS21" s="8"/>
      <c r="SZT21" s="8"/>
      <c r="SZU21" s="8"/>
      <c r="SZV21" s="8"/>
      <c r="SZW21" s="8"/>
      <c r="SZX21" s="8"/>
      <c r="SZY21" s="8"/>
      <c r="SZZ21" s="8"/>
      <c r="TAA21" s="8"/>
      <c r="TAB21" s="8"/>
      <c r="TAC21" s="8"/>
      <c r="TAD21" s="8"/>
      <c r="TAE21" s="8"/>
      <c r="TAF21" s="8"/>
      <c r="TAG21" s="8"/>
      <c r="TAH21" s="8"/>
      <c r="TAI21" s="8"/>
      <c r="TAJ21" s="8"/>
      <c r="TAK21" s="8"/>
      <c r="TAL21" s="8"/>
      <c r="TAM21" s="8"/>
      <c r="TAN21" s="8"/>
      <c r="TAO21" s="8"/>
      <c r="TAP21" s="8"/>
      <c r="TAQ21" s="8"/>
      <c r="TAR21" s="8"/>
      <c r="TAS21" s="8"/>
      <c r="TAT21" s="8"/>
      <c r="TAU21" s="8"/>
      <c r="TAV21" s="8"/>
      <c r="TAW21" s="8"/>
      <c r="TAX21" s="8"/>
      <c r="TAY21" s="8"/>
      <c r="TAZ21" s="8"/>
      <c r="TBA21" s="8"/>
      <c r="TBB21" s="8"/>
      <c r="TBC21" s="8"/>
      <c r="TBD21" s="8"/>
      <c r="TBE21" s="8"/>
      <c r="TBF21" s="8"/>
      <c r="TBG21" s="8"/>
      <c r="TBH21" s="8"/>
      <c r="TBI21" s="8"/>
      <c r="TBJ21" s="8"/>
      <c r="TBK21" s="8"/>
      <c r="TBL21" s="8"/>
      <c r="TBM21" s="8"/>
      <c r="TBN21" s="8"/>
      <c r="TBO21" s="8"/>
      <c r="TBP21" s="8"/>
      <c r="TBQ21" s="8"/>
      <c r="TBR21" s="8"/>
      <c r="TBS21" s="8"/>
      <c r="TBT21" s="8"/>
      <c r="TBU21" s="8"/>
      <c r="TBV21" s="8"/>
      <c r="TBW21" s="8"/>
      <c r="TBX21" s="8"/>
      <c r="TBY21" s="8"/>
      <c r="TBZ21" s="8"/>
      <c r="TCA21" s="8"/>
      <c r="TCB21" s="8"/>
      <c r="TCC21" s="8"/>
      <c r="TCD21" s="8"/>
      <c r="TCE21" s="8"/>
      <c r="TCF21" s="8"/>
      <c r="TCG21" s="8"/>
      <c r="TCH21" s="8"/>
      <c r="TCI21" s="8"/>
      <c r="TCJ21" s="8"/>
      <c r="TCK21" s="8"/>
      <c r="TCL21" s="8"/>
      <c r="TCM21" s="8"/>
      <c r="TCN21" s="8"/>
      <c r="TCO21" s="8"/>
      <c r="TCP21" s="8"/>
      <c r="TCQ21" s="8"/>
      <c r="TCR21" s="8"/>
      <c r="TCS21" s="8"/>
      <c r="TCT21" s="8"/>
      <c r="TCU21" s="8"/>
      <c r="TCV21" s="8"/>
      <c r="TCW21" s="8"/>
      <c r="TCX21" s="8"/>
      <c r="TCY21" s="8"/>
      <c r="TCZ21" s="8"/>
      <c r="TDA21" s="8"/>
      <c r="TDB21" s="8"/>
      <c r="TDC21" s="8"/>
      <c r="TDD21" s="8"/>
      <c r="TDE21" s="8"/>
      <c r="TDF21" s="8"/>
      <c r="TDG21" s="8"/>
      <c r="TDH21" s="8"/>
      <c r="TDI21" s="8"/>
      <c r="TDJ21" s="8"/>
      <c r="TDK21" s="8"/>
      <c r="TDL21" s="8"/>
      <c r="TDM21" s="8"/>
      <c r="TDN21" s="8"/>
      <c r="TDO21" s="8"/>
      <c r="TDP21" s="8"/>
      <c r="TDQ21" s="8"/>
      <c r="TDR21" s="8"/>
      <c r="TDS21" s="8"/>
      <c r="TDT21" s="8"/>
      <c r="TDU21" s="8"/>
      <c r="TDV21" s="8"/>
      <c r="TDW21" s="8"/>
      <c r="TDX21" s="8"/>
      <c r="TDY21" s="8"/>
      <c r="TDZ21" s="8"/>
      <c r="TEA21" s="8"/>
      <c r="TEB21" s="8"/>
      <c r="TEC21" s="8"/>
      <c r="TED21" s="8"/>
      <c r="TEE21" s="8"/>
      <c r="TEF21" s="8"/>
      <c r="TEG21" s="8"/>
      <c r="TEH21" s="8"/>
      <c r="TEI21" s="8"/>
      <c r="TEJ21" s="8"/>
      <c r="TEK21" s="8"/>
      <c r="TEL21" s="8"/>
      <c r="TEM21" s="8"/>
      <c r="TEN21" s="8"/>
      <c r="TEO21" s="8"/>
      <c r="TEP21" s="8"/>
      <c r="TEQ21" s="8"/>
      <c r="TER21" s="8"/>
      <c r="TES21" s="8"/>
      <c r="TET21" s="8"/>
      <c r="TEU21" s="8"/>
      <c r="TEV21" s="8"/>
      <c r="TEW21" s="8"/>
      <c r="TEX21" s="8"/>
      <c r="TEY21" s="8"/>
      <c r="TEZ21" s="8"/>
      <c r="TFA21" s="8"/>
      <c r="TFB21" s="8"/>
      <c r="TFC21" s="8"/>
      <c r="TFD21" s="8"/>
      <c r="TFE21" s="8"/>
      <c r="TFF21" s="8"/>
      <c r="TFG21" s="8"/>
      <c r="TFH21" s="8"/>
      <c r="TFI21" s="8"/>
      <c r="TFJ21" s="8"/>
      <c r="TFK21" s="8"/>
      <c r="TFL21" s="8"/>
      <c r="TFM21" s="8"/>
      <c r="TFN21" s="8"/>
      <c r="TFO21" s="8"/>
      <c r="TFP21" s="8"/>
      <c r="TFQ21" s="8"/>
      <c r="TFR21" s="8"/>
      <c r="TFS21" s="8"/>
      <c r="TFT21" s="8"/>
      <c r="TFU21" s="8"/>
      <c r="TFV21" s="8"/>
      <c r="TFW21" s="8"/>
      <c r="TFX21" s="8"/>
      <c r="TFY21" s="8"/>
      <c r="TFZ21" s="8"/>
      <c r="TGA21" s="8"/>
      <c r="TGB21" s="8"/>
      <c r="TGC21" s="8"/>
      <c r="TGD21" s="8"/>
      <c r="TGE21" s="8"/>
      <c r="TGF21" s="8"/>
      <c r="TGG21" s="8"/>
      <c r="TGH21" s="8"/>
      <c r="TGI21" s="8"/>
      <c r="TGJ21" s="8"/>
      <c r="TGK21" s="8"/>
      <c r="TGL21" s="8"/>
      <c r="TGM21" s="8"/>
      <c r="TGN21" s="8"/>
      <c r="TGO21" s="8"/>
      <c r="TGP21" s="8"/>
      <c r="TGQ21" s="8"/>
      <c r="TGR21" s="8"/>
      <c r="TGS21" s="8"/>
      <c r="TGT21" s="8"/>
      <c r="TGU21" s="8"/>
      <c r="TGV21" s="8"/>
      <c r="TGW21" s="8"/>
      <c r="TGX21" s="8"/>
      <c r="TGY21" s="8"/>
      <c r="TGZ21" s="8"/>
      <c r="THA21" s="8"/>
      <c r="THB21" s="8"/>
      <c r="THC21" s="8"/>
      <c r="THD21" s="8"/>
      <c r="THE21" s="8"/>
      <c r="THF21" s="8"/>
      <c r="THG21" s="8"/>
      <c r="THH21" s="8"/>
      <c r="THI21" s="8"/>
      <c r="THJ21" s="8"/>
      <c r="THK21" s="8"/>
      <c r="THL21" s="8"/>
      <c r="THM21" s="8"/>
      <c r="THN21" s="8"/>
      <c r="THO21" s="8"/>
      <c r="THP21" s="8"/>
      <c r="THQ21" s="8"/>
      <c r="THR21" s="8"/>
      <c r="THS21" s="8"/>
      <c r="THT21" s="8"/>
      <c r="THU21" s="8"/>
      <c r="THV21" s="8"/>
      <c r="THW21" s="8"/>
      <c r="THX21" s="8"/>
      <c r="THY21" s="8"/>
      <c r="THZ21" s="8"/>
      <c r="TIA21" s="8"/>
      <c r="TIB21" s="8"/>
      <c r="TIC21" s="8"/>
      <c r="TID21" s="8"/>
      <c r="TIE21" s="8"/>
      <c r="TIF21" s="8"/>
      <c r="TIG21" s="8"/>
      <c r="TIH21" s="8"/>
      <c r="TII21" s="8"/>
      <c r="TIJ21" s="8"/>
      <c r="TIK21" s="8"/>
      <c r="TIL21" s="8"/>
      <c r="TIM21" s="8"/>
      <c r="TIN21" s="8"/>
      <c r="TIO21" s="8"/>
      <c r="TIP21" s="8"/>
      <c r="TIQ21" s="8"/>
      <c r="TIR21" s="8"/>
      <c r="TIS21" s="8"/>
      <c r="TIT21" s="8"/>
      <c r="TIU21" s="8"/>
      <c r="TIV21" s="8"/>
      <c r="TIW21" s="8"/>
      <c r="TIX21" s="8"/>
      <c r="TIY21" s="8"/>
      <c r="TIZ21" s="8"/>
      <c r="TJA21" s="8"/>
      <c r="TJB21" s="8"/>
      <c r="TJC21" s="8"/>
      <c r="TJD21" s="8"/>
      <c r="TJE21" s="8"/>
      <c r="TJF21" s="8"/>
      <c r="TJG21" s="8"/>
      <c r="TJH21" s="8"/>
      <c r="TJI21" s="8"/>
      <c r="TJJ21" s="8"/>
      <c r="TJK21" s="8"/>
      <c r="TJL21" s="8"/>
      <c r="TJM21" s="8"/>
      <c r="TJN21" s="8"/>
      <c r="TJO21" s="8"/>
      <c r="TJP21" s="8"/>
      <c r="TJQ21" s="8"/>
      <c r="TJR21" s="8"/>
      <c r="TJS21" s="8"/>
      <c r="TJT21" s="8"/>
      <c r="TJU21" s="8"/>
      <c r="TJV21" s="8"/>
      <c r="TJW21" s="8"/>
      <c r="TJX21" s="8"/>
      <c r="TJY21" s="8"/>
      <c r="TJZ21" s="8"/>
      <c r="TKA21" s="8"/>
      <c r="TKB21" s="8"/>
      <c r="TKC21" s="8"/>
      <c r="TKD21" s="8"/>
      <c r="TKE21" s="8"/>
      <c r="TKF21" s="8"/>
      <c r="TKG21" s="8"/>
      <c r="TKH21" s="8"/>
      <c r="TKI21" s="8"/>
      <c r="TKJ21" s="8"/>
      <c r="TKK21" s="8"/>
      <c r="TKL21" s="8"/>
      <c r="TKM21" s="8"/>
      <c r="TKN21" s="8"/>
      <c r="TKO21" s="8"/>
      <c r="TKP21" s="8"/>
      <c r="TKQ21" s="8"/>
      <c r="TKR21" s="8"/>
      <c r="TKS21" s="8"/>
      <c r="TKT21" s="8"/>
      <c r="TKU21" s="8"/>
      <c r="TKV21" s="8"/>
      <c r="TKW21" s="8"/>
      <c r="TKX21" s="8"/>
      <c r="TKY21" s="8"/>
      <c r="TKZ21" s="8"/>
      <c r="TLA21" s="8"/>
      <c r="TLB21" s="8"/>
      <c r="TLC21" s="8"/>
      <c r="TLD21" s="8"/>
      <c r="TLE21" s="8"/>
      <c r="TLF21" s="8"/>
      <c r="TLG21" s="8"/>
      <c r="TLH21" s="8"/>
      <c r="TLI21" s="8"/>
      <c r="TLJ21" s="8"/>
      <c r="TLK21" s="8"/>
      <c r="TLL21" s="8"/>
      <c r="TLM21" s="8"/>
      <c r="TLN21" s="8"/>
      <c r="TLO21" s="8"/>
      <c r="TLP21" s="8"/>
      <c r="TLQ21" s="8"/>
      <c r="TLR21" s="8"/>
      <c r="TLS21" s="8"/>
      <c r="TLT21" s="8"/>
      <c r="TLU21" s="8"/>
      <c r="TLV21" s="8"/>
      <c r="TLW21" s="8"/>
      <c r="TLX21" s="8"/>
      <c r="TLY21" s="8"/>
      <c r="TLZ21" s="8"/>
      <c r="TMA21" s="8"/>
      <c r="TMB21" s="8"/>
      <c r="TMC21" s="8"/>
      <c r="TMD21" s="8"/>
      <c r="TME21" s="8"/>
      <c r="TMF21" s="8"/>
      <c r="TMG21" s="8"/>
      <c r="TMH21" s="8"/>
      <c r="TMI21" s="8"/>
      <c r="TMJ21" s="8"/>
      <c r="TMK21" s="8"/>
      <c r="TML21" s="8"/>
      <c r="TMM21" s="8"/>
      <c r="TMN21" s="8"/>
      <c r="TMO21" s="8"/>
      <c r="TMP21" s="8"/>
      <c r="TMQ21" s="8"/>
      <c r="TMR21" s="8"/>
      <c r="TMS21" s="8"/>
      <c r="TMT21" s="8"/>
      <c r="TMU21" s="8"/>
      <c r="TMV21" s="8"/>
      <c r="TMW21" s="8"/>
      <c r="TMX21" s="8"/>
      <c r="TMY21" s="8"/>
      <c r="TMZ21" s="8"/>
      <c r="TNA21" s="8"/>
      <c r="TNB21" s="8"/>
      <c r="TNC21" s="8"/>
      <c r="TND21" s="8"/>
      <c r="TNE21" s="8"/>
      <c r="TNF21" s="8"/>
      <c r="TNG21" s="8"/>
      <c r="TNH21" s="8"/>
      <c r="TNI21" s="8"/>
      <c r="TNJ21" s="8"/>
      <c r="TNK21" s="8"/>
      <c r="TNL21" s="8"/>
      <c r="TNM21" s="8"/>
      <c r="TNN21" s="8"/>
      <c r="TNO21" s="8"/>
      <c r="TNP21" s="8"/>
      <c r="TNQ21" s="8"/>
      <c r="TNR21" s="8"/>
      <c r="TNS21" s="8"/>
      <c r="TNT21" s="8"/>
      <c r="TNU21" s="8"/>
      <c r="TNV21" s="8"/>
      <c r="TNW21" s="8"/>
      <c r="TNX21" s="8"/>
      <c r="TNY21" s="8"/>
      <c r="TNZ21" s="8"/>
      <c r="TOA21" s="8"/>
      <c r="TOB21" s="8"/>
      <c r="TOC21" s="8"/>
      <c r="TOD21" s="8"/>
      <c r="TOE21" s="8"/>
      <c r="TOF21" s="8"/>
      <c r="TOG21" s="8"/>
      <c r="TOH21" s="8"/>
      <c r="TOI21" s="8"/>
      <c r="TOJ21" s="8"/>
      <c r="TOK21" s="8"/>
      <c r="TOL21" s="8"/>
      <c r="TOM21" s="8"/>
      <c r="TON21" s="8"/>
      <c r="TOO21" s="8"/>
      <c r="TOP21" s="8"/>
      <c r="TOQ21" s="8"/>
      <c r="TOR21" s="8"/>
      <c r="TOS21" s="8"/>
      <c r="TOT21" s="8"/>
      <c r="TOU21" s="8"/>
      <c r="TOV21" s="8"/>
      <c r="TOW21" s="8"/>
      <c r="TOX21" s="8"/>
      <c r="TOY21" s="8"/>
      <c r="TOZ21" s="8"/>
      <c r="TPA21" s="8"/>
      <c r="TPB21" s="8"/>
      <c r="TPC21" s="8"/>
      <c r="TPD21" s="8"/>
      <c r="TPE21" s="8"/>
      <c r="TPF21" s="8"/>
      <c r="TPG21" s="8"/>
      <c r="TPH21" s="8"/>
      <c r="TPI21" s="8"/>
      <c r="TPJ21" s="8"/>
      <c r="TPK21" s="8"/>
      <c r="TPL21" s="8"/>
      <c r="TPM21" s="8"/>
      <c r="TPN21" s="8"/>
      <c r="TPO21" s="8"/>
      <c r="TPP21" s="8"/>
      <c r="TPQ21" s="8"/>
      <c r="TPR21" s="8"/>
      <c r="TPS21" s="8"/>
      <c r="TPT21" s="8"/>
      <c r="TPU21" s="8"/>
      <c r="TPV21" s="8"/>
      <c r="TPW21" s="8"/>
      <c r="TPX21" s="8"/>
      <c r="TPY21" s="8"/>
      <c r="TPZ21" s="8"/>
      <c r="TQA21" s="8"/>
      <c r="TQB21" s="8"/>
      <c r="TQC21" s="8"/>
      <c r="TQD21" s="8"/>
      <c r="TQE21" s="8"/>
      <c r="TQF21" s="8"/>
      <c r="TQG21" s="8"/>
      <c r="TQH21" s="8"/>
      <c r="TQI21" s="8"/>
      <c r="TQJ21" s="8"/>
      <c r="TQK21" s="8"/>
      <c r="TQL21" s="8"/>
      <c r="TQM21" s="8"/>
      <c r="TQN21" s="8"/>
      <c r="TQO21" s="8"/>
      <c r="TQP21" s="8"/>
      <c r="TQQ21" s="8"/>
      <c r="TQR21" s="8"/>
      <c r="TQS21" s="8"/>
      <c r="TQT21" s="8"/>
      <c r="TQU21" s="8"/>
      <c r="TQV21" s="8"/>
      <c r="TQW21" s="8"/>
      <c r="TQX21" s="8"/>
      <c r="TQY21" s="8"/>
      <c r="TQZ21" s="8"/>
      <c r="TRA21" s="8"/>
      <c r="TRB21" s="8"/>
      <c r="TRC21" s="8"/>
      <c r="TRD21" s="8"/>
      <c r="TRE21" s="8"/>
      <c r="TRF21" s="8"/>
      <c r="TRG21" s="8"/>
      <c r="TRH21" s="8"/>
      <c r="TRI21" s="8"/>
      <c r="TRJ21" s="8"/>
      <c r="TRK21" s="8"/>
      <c r="TRL21" s="8"/>
      <c r="TRM21" s="8"/>
      <c r="TRN21" s="8"/>
      <c r="TRO21" s="8"/>
      <c r="TRP21" s="8"/>
      <c r="TRQ21" s="8"/>
      <c r="TRR21" s="8"/>
      <c r="TRS21" s="8"/>
      <c r="TRT21" s="8"/>
      <c r="TRU21" s="8"/>
      <c r="TRV21" s="8"/>
      <c r="TRW21" s="8"/>
      <c r="TRX21" s="8"/>
      <c r="TRY21" s="8"/>
      <c r="TRZ21" s="8"/>
      <c r="TSA21" s="8"/>
      <c r="TSB21" s="8"/>
      <c r="TSC21" s="8"/>
      <c r="TSD21" s="8"/>
      <c r="TSE21" s="8"/>
      <c r="TSF21" s="8"/>
      <c r="TSG21" s="8"/>
      <c r="TSH21" s="8"/>
      <c r="TSI21" s="8"/>
      <c r="TSJ21" s="8"/>
      <c r="TSK21" s="8"/>
      <c r="TSL21" s="8"/>
      <c r="TSM21" s="8"/>
      <c r="TSN21" s="8"/>
      <c r="TSO21" s="8"/>
      <c r="TSP21" s="8"/>
      <c r="TSQ21" s="8"/>
      <c r="TSR21" s="8"/>
      <c r="TSS21" s="8"/>
      <c r="TST21" s="8"/>
      <c r="TSU21" s="8"/>
      <c r="TSV21" s="8"/>
      <c r="TSW21" s="8"/>
      <c r="TSX21" s="8"/>
      <c r="TSY21" s="8"/>
      <c r="TSZ21" s="8"/>
      <c r="TTA21" s="8"/>
      <c r="TTB21" s="8"/>
      <c r="TTC21" s="8"/>
      <c r="TTD21" s="8"/>
      <c r="TTE21" s="8"/>
      <c r="TTF21" s="8"/>
      <c r="TTG21" s="8"/>
      <c r="TTH21" s="8"/>
      <c r="TTI21" s="8"/>
      <c r="TTJ21" s="8"/>
      <c r="TTK21" s="8"/>
      <c r="TTL21" s="8"/>
      <c r="TTM21" s="8"/>
      <c r="TTN21" s="8"/>
      <c r="TTO21" s="8"/>
      <c r="TTP21" s="8"/>
      <c r="TTQ21" s="8"/>
      <c r="TTR21" s="8"/>
      <c r="TTS21" s="8"/>
      <c r="TTT21" s="8"/>
      <c r="TTU21" s="8"/>
      <c r="TTV21" s="8"/>
      <c r="TTW21" s="8"/>
      <c r="TTX21" s="8"/>
      <c r="TTY21" s="8"/>
      <c r="TTZ21" s="8"/>
      <c r="TUA21" s="8"/>
      <c r="TUB21" s="8"/>
      <c r="TUC21" s="8"/>
      <c r="TUD21" s="8"/>
      <c r="TUE21" s="8"/>
      <c r="TUF21" s="8"/>
      <c r="TUG21" s="8"/>
      <c r="TUH21" s="8"/>
      <c r="TUI21" s="8"/>
      <c r="TUJ21" s="8"/>
      <c r="TUK21" s="8"/>
      <c r="TUL21" s="8"/>
      <c r="TUM21" s="8"/>
      <c r="TUN21" s="8"/>
      <c r="TUO21" s="8"/>
      <c r="TUP21" s="8"/>
      <c r="TUQ21" s="8"/>
      <c r="TUR21" s="8"/>
      <c r="TUS21" s="8"/>
      <c r="TUT21" s="8"/>
      <c r="TUU21" s="8"/>
      <c r="TUV21" s="8"/>
      <c r="TUW21" s="8"/>
      <c r="TUX21" s="8"/>
      <c r="TUY21" s="8"/>
      <c r="TUZ21" s="8"/>
      <c r="TVA21" s="8"/>
      <c r="TVB21" s="8"/>
      <c r="TVC21" s="8"/>
      <c r="TVD21" s="8"/>
      <c r="TVE21" s="8"/>
      <c r="TVF21" s="8"/>
      <c r="TVG21" s="8"/>
      <c r="TVH21" s="8"/>
      <c r="TVI21" s="8"/>
      <c r="TVJ21" s="8"/>
      <c r="TVK21" s="8"/>
      <c r="TVL21" s="8"/>
      <c r="TVM21" s="8"/>
      <c r="TVN21" s="8"/>
      <c r="TVO21" s="8"/>
      <c r="TVP21" s="8"/>
      <c r="TVQ21" s="8"/>
      <c r="TVR21" s="8"/>
      <c r="TVS21" s="8"/>
      <c r="TVT21" s="8"/>
      <c r="TVU21" s="8"/>
      <c r="TVV21" s="8"/>
      <c r="TVW21" s="8"/>
      <c r="TVX21" s="8"/>
      <c r="TVY21" s="8"/>
      <c r="TVZ21" s="8"/>
      <c r="TWA21" s="8"/>
      <c r="TWB21" s="8"/>
      <c r="TWC21" s="8"/>
      <c r="TWD21" s="8"/>
      <c r="TWE21" s="8"/>
      <c r="TWF21" s="8"/>
      <c r="TWG21" s="8"/>
      <c r="TWH21" s="8"/>
      <c r="TWI21" s="8"/>
      <c r="TWJ21" s="8"/>
      <c r="TWK21" s="8"/>
      <c r="TWL21" s="8"/>
      <c r="TWM21" s="8"/>
      <c r="TWN21" s="8"/>
      <c r="TWO21" s="8"/>
      <c r="TWP21" s="8"/>
      <c r="TWQ21" s="8"/>
      <c r="TWR21" s="8"/>
      <c r="TWS21" s="8"/>
      <c r="TWT21" s="8"/>
      <c r="TWU21" s="8"/>
      <c r="TWV21" s="8"/>
      <c r="TWW21" s="8"/>
      <c r="TWX21" s="8"/>
      <c r="TWY21" s="8"/>
      <c r="TWZ21" s="8"/>
      <c r="TXA21" s="8"/>
      <c r="TXB21" s="8"/>
      <c r="TXC21" s="8"/>
      <c r="TXD21" s="8"/>
      <c r="TXE21" s="8"/>
      <c r="TXF21" s="8"/>
      <c r="TXG21" s="8"/>
      <c r="TXH21" s="8"/>
      <c r="TXI21" s="8"/>
      <c r="TXJ21" s="8"/>
      <c r="TXK21" s="8"/>
      <c r="TXL21" s="8"/>
      <c r="TXM21" s="8"/>
      <c r="TXN21" s="8"/>
      <c r="TXO21" s="8"/>
      <c r="TXP21" s="8"/>
      <c r="TXQ21" s="8"/>
      <c r="TXR21" s="8"/>
      <c r="TXS21" s="8"/>
      <c r="TXT21" s="8"/>
      <c r="TXU21" s="8"/>
      <c r="TXV21" s="8"/>
      <c r="TXW21" s="8"/>
      <c r="TXX21" s="8"/>
      <c r="TXY21" s="8"/>
      <c r="TXZ21" s="8"/>
      <c r="TYA21" s="8"/>
      <c r="TYB21" s="8"/>
      <c r="TYC21" s="8"/>
      <c r="TYD21" s="8"/>
      <c r="TYE21" s="8"/>
      <c r="TYF21" s="8"/>
      <c r="TYG21" s="8"/>
      <c r="TYH21" s="8"/>
      <c r="TYI21" s="8"/>
      <c r="TYJ21" s="8"/>
      <c r="TYK21" s="8"/>
      <c r="TYL21" s="8"/>
      <c r="TYM21" s="8"/>
      <c r="TYN21" s="8"/>
      <c r="TYO21" s="8"/>
      <c r="TYP21" s="8"/>
      <c r="TYQ21" s="8"/>
      <c r="TYR21" s="8"/>
      <c r="TYS21" s="8"/>
      <c r="TYT21" s="8"/>
      <c r="TYU21" s="8"/>
      <c r="TYV21" s="8"/>
      <c r="TYW21" s="8"/>
      <c r="TYX21" s="8"/>
      <c r="TYY21" s="8"/>
      <c r="TYZ21" s="8"/>
      <c r="TZA21" s="8"/>
      <c r="TZB21" s="8"/>
      <c r="TZC21" s="8"/>
      <c r="TZD21" s="8"/>
      <c r="TZE21" s="8"/>
      <c r="TZF21" s="8"/>
      <c r="TZG21" s="8"/>
      <c r="TZH21" s="8"/>
      <c r="TZI21" s="8"/>
      <c r="TZJ21" s="8"/>
      <c r="TZK21" s="8"/>
      <c r="TZL21" s="8"/>
      <c r="TZM21" s="8"/>
      <c r="TZN21" s="8"/>
      <c r="TZO21" s="8"/>
      <c r="TZP21" s="8"/>
      <c r="TZQ21" s="8"/>
      <c r="TZR21" s="8"/>
      <c r="TZS21" s="8"/>
      <c r="TZT21" s="8"/>
      <c r="TZU21" s="8"/>
      <c r="TZV21" s="8"/>
      <c r="TZW21" s="8"/>
      <c r="TZX21" s="8"/>
      <c r="TZY21" s="8"/>
      <c r="TZZ21" s="8"/>
      <c r="UAA21" s="8"/>
      <c r="UAB21" s="8"/>
      <c r="UAC21" s="8"/>
      <c r="UAD21" s="8"/>
      <c r="UAE21" s="8"/>
      <c r="UAF21" s="8"/>
      <c r="UAG21" s="8"/>
      <c r="UAH21" s="8"/>
      <c r="UAI21" s="8"/>
      <c r="UAJ21" s="8"/>
      <c r="UAK21" s="8"/>
      <c r="UAL21" s="8"/>
      <c r="UAM21" s="8"/>
      <c r="UAN21" s="8"/>
      <c r="UAO21" s="8"/>
      <c r="UAP21" s="8"/>
      <c r="UAQ21" s="8"/>
      <c r="UAR21" s="8"/>
      <c r="UAS21" s="8"/>
      <c r="UAT21" s="8"/>
      <c r="UAU21" s="8"/>
      <c r="UAV21" s="8"/>
      <c r="UAW21" s="8"/>
      <c r="UAX21" s="8"/>
      <c r="UAY21" s="8"/>
      <c r="UAZ21" s="8"/>
      <c r="UBA21" s="8"/>
      <c r="UBB21" s="8"/>
      <c r="UBC21" s="8"/>
      <c r="UBD21" s="8"/>
      <c r="UBE21" s="8"/>
      <c r="UBF21" s="8"/>
      <c r="UBG21" s="8"/>
      <c r="UBH21" s="8"/>
      <c r="UBI21" s="8"/>
      <c r="UBJ21" s="8"/>
      <c r="UBK21" s="8"/>
      <c r="UBL21" s="8"/>
      <c r="UBM21" s="8"/>
      <c r="UBN21" s="8"/>
      <c r="UBO21" s="8"/>
      <c r="UBP21" s="8"/>
      <c r="UBQ21" s="8"/>
      <c r="UBR21" s="8"/>
      <c r="UBS21" s="8"/>
      <c r="UBT21" s="8"/>
      <c r="UBU21" s="8"/>
      <c r="UBV21" s="8"/>
      <c r="UBW21" s="8"/>
      <c r="UBX21" s="8"/>
      <c r="UBY21" s="8"/>
      <c r="UBZ21" s="8"/>
      <c r="UCA21" s="8"/>
      <c r="UCB21" s="8"/>
      <c r="UCC21" s="8"/>
      <c r="UCD21" s="8"/>
      <c r="UCE21" s="8"/>
      <c r="UCF21" s="8"/>
      <c r="UCG21" s="8"/>
      <c r="UCH21" s="8"/>
      <c r="UCI21" s="8"/>
      <c r="UCJ21" s="8"/>
      <c r="UCK21" s="8"/>
      <c r="UCL21" s="8"/>
      <c r="UCM21" s="8"/>
      <c r="UCN21" s="8"/>
      <c r="UCO21" s="8"/>
      <c r="UCP21" s="8"/>
      <c r="UCQ21" s="8"/>
      <c r="UCR21" s="8"/>
      <c r="UCS21" s="8"/>
      <c r="UCT21" s="8"/>
      <c r="UCU21" s="8"/>
      <c r="UCV21" s="8"/>
      <c r="UCW21" s="8"/>
      <c r="UCX21" s="8"/>
      <c r="UCY21" s="8"/>
      <c r="UCZ21" s="8"/>
      <c r="UDA21" s="8"/>
      <c r="UDB21" s="8"/>
      <c r="UDC21" s="8"/>
      <c r="UDD21" s="8"/>
      <c r="UDE21" s="8"/>
      <c r="UDF21" s="8"/>
      <c r="UDG21" s="8"/>
      <c r="UDH21" s="8"/>
      <c r="UDI21" s="8"/>
      <c r="UDJ21" s="8"/>
      <c r="UDK21" s="8"/>
      <c r="UDL21" s="8"/>
      <c r="UDM21" s="8"/>
      <c r="UDN21" s="8"/>
      <c r="UDO21" s="8"/>
      <c r="UDP21" s="8"/>
      <c r="UDQ21" s="8"/>
      <c r="UDR21" s="8"/>
      <c r="UDS21" s="8"/>
      <c r="UDT21" s="8"/>
      <c r="UDU21" s="8"/>
      <c r="UDV21" s="8"/>
      <c r="UDW21" s="8"/>
      <c r="UDX21" s="8"/>
      <c r="UDY21" s="8"/>
      <c r="UDZ21" s="8"/>
      <c r="UEA21" s="8"/>
      <c r="UEB21" s="8"/>
      <c r="UEC21" s="8"/>
      <c r="UED21" s="8"/>
      <c r="UEE21" s="8"/>
      <c r="UEF21" s="8"/>
      <c r="UEG21" s="8"/>
      <c r="UEH21" s="8"/>
      <c r="UEI21" s="8"/>
      <c r="UEJ21" s="8"/>
      <c r="UEK21" s="8"/>
      <c r="UEL21" s="8"/>
      <c r="UEM21" s="8"/>
      <c r="UEN21" s="8"/>
      <c r="UEO21" s="8"/>
      <c r="UEP21" s="8"/>
      <c r="UEQ21" s="8"/>
      <c r="UER21" s="8"/>
      <c r="UES21" s="8"/>
      <c r="UET21" s="8"/>
      <c r="UEU21" s="8"/>
      <c r="UEV21" s="8"/>
      <c r="UEW21" s="8"/>
      <c r="UEX21" s="8"/>
      <c r="UEY21" s="8"/>
      <c r="UEZ21" s="8"/>
      <c r="UFA21" s="8"/>
      <c r="UFB21" s="8"/>
      <c r="UFC21" s="8"/>
      <c r="UFD21" s="8"/>
      <c r="UFE21" s="8"/>
      <c r="UFF21" s="8"/>
      <c r="UFG21" s="8"/>
      <c r="UFH21" s="8"/>
      <c r="UFI21" s="8"/>
      <c r="UFJ21" s="8"/>
      <c r="UFK21" s="8"/>
      <c r="UFL21" s="8"/>
      <c r="UFM21" s="8"/>
      <c r="UFN21" s="8"/>
      <c r="UFO21" s="8"/>
      <c r="UFP21" s="8"/>
      <c r="UFQ21" s="8"/>
      <c r="UFR21" s="8"/>
      <c r="UFS21" s="8"/>
      <c r="UFT21" s="8"/>
      <c r="UFU21" s="8"/>
      <c r="UFV21" s="8"/>
      <c r="UFW21" s="8"/>
      <c r="UFX21" s="8"/>
      <c r="UFY21" s="8"/>
      <c r="UFZ21" s="8"/>
      <c r="UGA21" s="8"/>
      <c r="UGB21" s="8"/>
      <c r="UGC21" s="8"/>
      <c r="UGD21" s="8"/>
      <c r="UGE21" s="8"/>
      <c r="UGF21" s="8"/>
      <c r="UGG21" s="8"/>
      <c r="UGH21" s="8"/>
      <c r="UGI21" s="8"/>
      <c r="UGJ21" s="8"/>
      <c r="UGK21" s="8"/>
      <c r="UGL21" s="8"/>
      <c r="UGM21" s="8"/>
      <c r="UGN21" s="8"/>
      <c r="UGO21" s="8"/>
      <c r="UGP21" s="8"/>
      <c r="UGQ21" s="8"/>
      <c r="UGR21" s="8"/>
      <c r="UGS21" s="8"/>
      <c r="UGT21" s="8"/>
      <c r="UGU21" s="8"/>
      <c r="UGV21" s="8"/>
      <c r="UGW21" s="8"/>
      <c r="UGX21" s="8"/>
      <c r="UGY21" s="8"/>
      <c r="UGZ21" s="8"/>
      <c r="UHA21" s="8"/>
      <c r="UHB21" s="8"/>
      <c r="UHC21" s="8"/>
      <c r="UHD21" s="8"/>
      <c r="UHE21" s="8"/>
      <c r="UHF21" s="8"/>
      <c r="UHG21" s="8"/>
      <c r="UHH21" s="8"/>
      <c r="UHI21" s="8"/>
      <c r="UHJ21" s="8"/>
      <c r="UHK21" s="8"/>
      <c r="UHL21" s="8"/>
      <c r="UHM21" s="8"/>
      <c r="UHN21" s="8"/>
      <c r="UHO21" s="8"/>
      <c r="UHP21" s="8"/>
      <c r="UHQ21" s="8"/>
      <c r="UHR21" s="8"/>
      <c r="UHS21" s="8"/>
      <c r="UHT21" s="8"/>
      <c r="UHU21" s="8"/>
      <c r="UHV21" s="8"/>
      <c r="UHW21" s="8"/>
      <c r="UHX21" s="8"/>
      <c r="UHY21" s="8"/>
      <c r="UHZ21" s="8"/>
      <c r="UIA21" s="8"/>
      <c r="UIB21" s="8"/>
      <c r="UIC21" s="8"/>
      <c r="UID21" s="8"/>
      <c r="UIE21" s="8"/>
      <c r="UIF21" s="8"/>
      <c r="UIG21" s="8"/>
      <c r="UIH21" s="8"/>
      <c r="UII21" s="8"/>
      <c r="UIJ21" s="8"/>
      <c r="UIK21" s="8"/>
      <c r="UIL21" s="8"/>
      <c r="UIM21" s="8"/>
      <c r="UIN21" s="8"/>
      <c r="UIO21" s="8"/>
      <c r="UIP21" s="8"/>
      <c r="UIQ21" s="8"/>
      <c r="UIR21" s="8"/>
      <c r="UIS21" s="8"/>
      <c r="UIT21" s="8"/>
      <c r="UIU21" s="8"/>
      <c r="UIV21" s="8"/>
      <c r="UIW21" s="8"/>
      <c r="UIX21" s="8"/>
      <c r="UIY21" s="8"/>
      <c r="UIZ21" s="8"/>
      <c r="UJA21" s="8"/>
      <c r="UJB21" s="8"/>
      <c r="UJC21" s="8"/>
      <c r="UJD21" s="8"/>
      <c r="UJE21" s="8"/>
      <c r="UJF21" s="8"/>
      <c r="UJG21" s="8"/>
      <c r="UJH21" s="8"/>
      <c r="UJI21" s="8"/>
      <c r="UJJ21" s="8"/>
      <c r="UJK21" s="8"/>
      <c r="UJL21" s="8"/>
      <c r="UJM21" s="8"/>
      <c r="UJN21" s="8"/>
      <c r="UJO21" s="8"/>
      <c r="UJP21" s="8"/>
      <c r="UJQ21" s="8"/>
      <c r="UJR21" s="8"/>
      <c r="UJS21" s="8"/>
      <c r="UJT21" s="8"/>
      <c r="UJU21" s="8"/>
      <c r="UJV21" s="8"/>
      <c r="UJW21" s="8"/>
      <c r="UJX21" s="8"/>
      <c r="UJY21" s="8"/>
      <c r="UJZ21" s="8"/>
      <c r="UKA21" s="8"/>
      <c r="UKB21" s="8"/>
      <c r="UKC21" s="8"/>
      <c r="UKD21" s="8"/>
      <c r="UKE21" s="8"/>
      <c r="UKF21" s="8"/>
      <c r="UKG21" s="8"/>
      <c r="UKH21" s="8"/>
      <c r="UKI21" s="8"/>
      <c r="UKJ21" s="8"/>
      <c r="UKK21" s="8"/>
      <c r="UKL21" s="8"/>
      <c r="UKM21" s="8"/>
      <c r="UKN21" s="8"/>
      <c r="UKO21" s="8"/>
      <c r="UKP21" s="8"/>
      <c r="UKQ21" s="8"/>
      <c r="UKR21" s="8"/>
      <c r="UKS21" s="8"/>
      <c r="UKT21" s="8"/>
      <c r="UKU21" s="8"/>
      <c r="UKV21" s="8"/>
      <c r="UKW21" s="8"/>
      <c r="UKX21" s="8"/>
      <c r="UKY21" s="8"/>
      <c r="UKZ21" s="8"/>
      <c r="ULA21" s="8"/>
      <c r="ULB21" s="8"/>
      <c r="ULC21" s="8"/>
      <c r="ULD21" s="8"/>
      <c r="ULE21" s="8"/>
      <c r="ULF21" s="8"/>
      <c r="ULG21" s="8"/>
      <c r="ULH21" s="8"/>
      <c r="ULI21" s="8"/>
      <c r="ULJ21" s="8"/>
      <c r="ULK21" s="8"/>
      <c r="ULL21" s="8"/>
      <c r="ULM21" s="8"/>
      <c r="ULN21" s="8"/>
      <c r="ULO21" s="8"/>
      <c r="ULP21" s="8"/>
      <c r="ULQ21" s="8"/>
      <c r="ULR21" s="8"/>
      <c r="ULS21" s="8"/>
      <c r="ULT21" s="8"/>
      <c r="ULU21" s="8"/>
      <c r="ULV21" s="8"/>
      <c r="ULW21" s="8"/>
      <c r="ULX21" s="8"/>
      <c r="ULY21" s="8"/>
      <c r="ULZ21" s="8"/>
      <c r="UMA21" s="8"/>
      <c r="UMB21" s="8"/>
      <c r="UMC21" s="8"/>
      <c r="UMD21" s="8"/>
      <c r="UME21" s="8"/>
      <c r="UMF21" s="8"/>
      <c r="UMG21" s="8"/>
      <c r="UMH21" s="8"/>
      <c r="UMI21" s="8"/>
      <c r="UMJ21" s="8"/>
      <c r="UMK21" s="8"/>
      <c r="UML21" s="8"/>
      <c r="UMM21" s="8"/>
      <c r="UMN21" s="8"/>
      <c r="UMO21" s="8"/>
      <c r="UMP21" s="8"/>
      <c r="UMQ21" s="8"/>
      <c r="UMR21" s="8"/>
      <c r="UMS21" s="8"/>
      <c r="UMT21" s="8"/>
      <c r="UMU21" s="8"/>
      <c r="UMV21" s="8"/>
      <c r="UMW21" s="8"/>
      <c r="UMX21" s="8"/>
      <c r="UMY21" s="8"/>
      <c r="UMZ21" s="8"/>
      <c r="UNA21" s="8"/>
      <c r="UNB21" s="8"/>
      <c r="UNC21" s="8"/>
      <c r="UND21" s="8"/>
      <c r="UNE21" s="8"/>
      <c r="UNF21" s="8"/>
      <c r="UNG21" s="8"/>
      <c r="UNH21" s="8"/>
      <c r="UNI21" s="8"/>
      <c r="UNJ21" s="8"/>
      <c r="UNK21" s="8"/>
      <c r="UNL21" s="8"/>
      <c r="UNM21" s="8"/>
      <c r="UNN21" s="8"/>
      <c r="UNO21" s="8"/>
      <c r="UNP21" s="8"/>
      <c r="UNQ21" s="8"/>
      <c r="UNR21" s="8"/>
      <c r="UNS21" s="8"/>
      <c r="UNT21" s="8"/>
      <c r="UNU21" s="8"/>
      <c r="UNV21" s="8"/>
      <c r="UNW21" s="8"/>
      <c r="UNX21" s="8"/>
      <c r="UNY21" s="8"/>
      <c r="UNZ21" s="8"/>
      <c r="UOA21" s="8"/>
      <c r="UOB21" s="8"/>
      <c r="UOC21" s="8"/>
      <c r="UOD21" s="8"/>
      <c r="UOE21" s="8"/>
      <c r="UOF21" s="8"/>
      <c r="UOG21" s="8"/>
      <c r="UOH21" s="8"/>
      <c r="UOI21" s="8"/>
      <c r="UOJ21" s="8"/>
      <c r="UOK21" s="8"/>
      <c r="UOL21" s="8"/>
      <c r="UOM21" s="8"/>
      <c r="UON21" s="8"/>
      <c r="UOO21" s="8"/>
      <c r="UOP21" s="8"/>
      <c r="UOQ21" s="8"/>
      <c r="UOR21" s="8"/>
      <c r="UOS21" s="8"/>
      <c r="UOT21" s="8"/>
      <c r="UOU21" s="8"/>
      <c r="UOV21" s="8"/>
      <c r="UOW21" s="8"/>
      <c r="UOX21" s="8"/>
      <c r="UOY21" s="8"/>
      <c r="UOZ21" s="8"/>
      <c r="UPA21" s="8"/>
      <c r="UPB21" s="8"/>
      <c r="UPC21" s="8"/>
      <c r="UPD21" s="8"/>
      <c r="UPE21" s="8"/>
      <c r="UPF21" s="8"/>
      <c r="UPG21" s="8"/>
      <c r="UPH21" s="8"/>
      <c r="UPI21" s="8"/>
      <c r="UPJ21" s="8"/>
      <c r="UPK21" s="8"/>
      <c r="UPL21" s="8"/>
      <c r="UPM21" s="8"/>
      <c r="UPN21" s="8"/>
      <c r="UPO21" s="8"/>
      <c r="UPP21" s="8"/>
      <c r="UPQ21" s="8"/>
      <c r="UPR21" s="8"/>
      <c r="UPS21" s="8"/>
      <c r="UPT21" s="8"/>
      <c r="UPU21" s="8"/>
      <c r="UPV21" s="8"/>
      <c r="UPW21" s="8"/>
      <c r="UPX21" s="8"/>
      <c r="UPY21" s="8"/>
      <c r="UPZ21" s="8"/>
      <c r="UQA21" s="8"/>
      <c r="UQB21" s="8"/>
      <c r="UQC21" s="8"/>
      <c r="UQD21" s="8"/>
      <c r="UQE21" s="8"/>
      <c r="UQF21" s="8"/>
      <c r="UQG21" s="8"/>
      <c r="UQH21" s="8"/>
      <c r="UQI21" s="8"/>
      <c r="UQJ21" s="8"/>
      <c r="UQK21" s="8"/>
      <c r="UQL21" s="8"/>
      <c r="UQM21" s="8"/>
      <c r="UQN21" s="8"/>
      <c r="UQO21" s="8"/>
      <c r="UQP21" s="8"/>
      <c r="UQQ21" s="8"/>
      <c r="UQR21" s="8"/>
      <c r="UQS21" s="8"/>
      <c r="UQT21" s="8"/>
      <c r="UQU21" s="8"/>
      <c r="UQV21" s="8"/>
      <c r="UQW21" s="8"/>
      <c r="UQX21" s="8"/>
      <c r="UQY21" s="8"/>
      <c r="UQZ21" s="8"/>
      <c r="URA21" s="8"/>
      <c r="URB21" s="8"/>
      <c r="URC21" s="8"/>
      <c r="URD21" s="8"/>
      <c r="URE21" s="8"/>
      <c r="URF21" s="8"/>
      <c r="URG21" s="8"/>
      <c r="URH21" s="8"/>
      <c r="URI21" s="8"/>
      <c r="URJ21" s="8"/>
      <c r="URK21" s="8"/>
      <c r="URL21" s="8"/>
      <c r="URM21" s="8"/>
      <c r="URN21" s="8"/>
      <c r="URO21" s="8"/>
      <c r="URP21" s="8"/>
      <c r="URQ21" s="8"/>
      <c r="URR21" s="8"/>
      <c r="URS21" s="8"/>
      <c r="URT21" s="8"/>
      <c r="URU21" s="8"/>
      <c r="URV21" s="8"/>
      <c r="URW21" s="8"/>
      <c r="URX21" s="8"/>
      <c r="URY21" s="8"/>
      <c r="URZ21" s="8"/>
      <c r="USA21" s="8"/>
      <c r="USB21" s="8"/>
      <c r="USC21" s="8"/>
      <c r="USD21" s="8"/>
      <c r="USE21" s="8"/>
      <c r="USF21" s="8"/>
      <c r="USG21" s="8"/>
      <c r="USH21" s="8"/>
      <c r="USI21" s="8"/>
      <c r="USJ21" s="8"/>
      <c r="USK21" s="8"/>
      <c r="USL21" s="8"/>
      <c r="USM21" s="8"/>
      <c r="USN21" s="8"/>
      <c r="USO21" s="8"/>
      <c r="USP21" s="8"/>
      <c r="USQ21" s="8"/>
      <c r="USR21" s="8"/>
      <c r="USS21" s="8"/>
      <c r="UST21" s="8"/>
      <c r="USU21" s="8"/>
      <c r="USV21" s="8"/>
      <c r="USW21" s="8"/>
      <c r="USX21" s="8"/>
      <c r="USY21" s="8"/>
      <c r="USZ21" s="8"/>
      <c r="UTA21" s="8"/>
      <c r="UTB21" s="8"/>
      <c r="UTC21" s="8"/>
      <c r="UTD21" s="8"/>
      <c r="UTE21" s="8"/>
      <c r="UTF21" s="8"/>
      <c r="UTG21" s="8"/>
      <c r="UTH21" s="8"/>
      <c r="UTI21" s="8"/>
      <c r="UTJ21" s="8"/>
      <c r="UTK21" s="8"/>
      <c r="UTL21" s="8"/>
      <c r="UTM21" s="8"/>
      <c r="UTN21" s="8"/>
      <c r="UTO21" s="8"/>
      <c r="UTP21" s="8"/>
      <c r="UTQ21" s="8"/>
      <c r="UTR21" s="8"/>
      <c r="UTS21" s="8"/>
      <c r="UTT21" s="8"/>
      <c r="UTU21" s="8"/>
      <c r="UTV21" s="8"/>
      <c r="UTW21" s="8"/>
      <c r="UTX21" s="8"/>
      <c r="UTY21" s="8"/>
      <c r="UTZ21" s="8"/>
      <c r="UUA21" s="8"/>
      <c r="UUB21" s="8"/>
      <c r="UUC21" s="8"/>
      <c r="UUD21" s="8"/>
      <c r="UUE21" s="8"/>
      <c r="UUF21" s="8"/>
      <c r="UUG21" s="8"/>
      <c r="UUH21" s="8"/>
      <c r="UUI21" s="8"/>
      <c r="UUJ21" s="8"/>
      <c r="UUK21" s="8"/>
      <c r="UUL21" s="8"/>
      <c r="UUM21" s="8"/>
      <c r="UUN21" s="8"/>
      <c r="UUO21" s="8"/>
      <c r="UUP21" s="8"/>
      <c r="UUQ21" s="8"/>
      <c r="UUR21" s="8"/>
      <c r="UUS21" s="8"/>
      <c r="UUT21" s="8"/>
      <c r="UUU21" s="8"/>
      <c r="UUV21" s="8"/>
      <c r="UUW21" s="8"/>
      <c r="UUX21" s="8"/>
      <c r="UUY21" s="8"/>
      <c r="UUZ21" s="8"/>
      <c r="UVA21" s="8"/>
      <c r="UVB21" s="8"/>
      <c r="UVC21" s="8"/>
      <c r="UVD21" s="8"/>
      <c r="UVE21" s="8"/>
      <c r="UVF21" s="8"/>
      <c r="UVG21" s="8"/>
      <c r="UVH21" s="8"/>
      <c r="UVI21" s="8"/>
      <c r="UVJ21" s="8"/>
      <c r="UVK21" s="8"/>
      <c r="UVL21" s="8"/>
      <c r="UVM21" s="8"/>
      <c r="UVN21" s="8"/>
      <c r="UVO21" s="8"/>
      <c r="UVP21" s="8"/>
      <c r="UVQ21" s="8"/>
      <c r="UVR21" s="8"/>
      <c r="UVS21" s="8"/>
      <c r="UVT21" s="8"/>
      <c r="UVU21" s="8"/>
      <c r="UVV21" s="8"/>
      <c r="UVW21" s="8"/>
      <c r="UVX21" s="8"/>
      <c r="UVY21" s="8"/>
      <c r="UVZ21" s="8"/>
      <c r="UWA21" s="8"/>
      <c r="UWB21" s="8"/>
      <c r="UWC21" s="8"/>
      <c r="UWD21" s="8"/>
      <c r="UWE21" s="8"/>
      <c r="UWF21" s="8"/>
      <c r="UWG21" s="8"/>
      <c r="UWH21" s="8"/>
      <c r="UWI21" s="8"/>
      <c r="UWJ21" s="8"/>
      <c r="UWK21" s="8"/>
      <c r="UWL21" s="8"/>
      <c r="UWM21" s="8"/>
      <c r="UWN21" s="8"/>
      <c r="UWO21" s="8"/>
      <c r="UWP21" s="8"/>
      <c r="UWQ21" s="8"/>
      <c r="UWR21" s="8"/>
      <c r="UWS21" s="8"/>
      <c r="UWT21" s="8"/>
      <c r="UWU21" s="8"/>
      <c r="UWV21" s="8"/>
      <c r="UWW21" s="8"/>
      <c r="UWX21" s="8"/>
      <c r="UWY21" s="8"/>
      <c r="UWZ21" s="8"/>
      <c r="UXA21" s="8"/>
      <c r="UXB21" s="8"/>
      <c r="UXC21" s="8"/>
      <c r="UXD21" s="8"/>
      <c r="UXE21" s="8"/>
      <c r="UXF21" s="8"/>
      <c r="UXG21" s="8"/>
      <c r="UXH21" s="8"/>
      <c r="UXI21" s="8"/>
      <c r="UXJ21" s="8"/>
      <c r="UXK21" s="8"/>
      <c r="UXL21" s="8"/>
      <c r="UXM21" s="8"/>
      <c r="UXN21" s="8"/>
      <c r="UXO21" s="8"/>
      <c r="UXP21" s="8"/>
      <c r="UXQ21" s="8"/>
      <c r="UXR21" s="8"/>
      <c r="UXS21" s="8"/>
      <c r="UXT21" s="8"/>
      <c r="UXU21" s="8"/>
      <c r="UXV21" s="8"/>
      <c r="UXW21" s="8"/>
      <c r="UXX21" s="8"/>
      <c r="UXY21" s="8"/>
      <c r="UXZ21" s="8"/>
      <c r="UYA21" s="8"/>
      <c r="UYB21" s="8"/>
      <c r="UYC21" s="8"/>
      <c r="UYD21" s="8"/>
      <c r="UYE21" s="8"/>
      <c r="UYF21" s="8"/>
      <c r="UYG21" s="8"/>
      <c r="UYH21" s="8"/>
      <c r="UYI21" s="8"/>
      <c r="UYJ21" s="8"/>
      <c r="UYK21" s="8"/>
      <c r="UYL21" s="8"/>
      <c r="UYM21" s="8"/>
      <c r="UYN21" s="8"/>
      <c r="UYO21" s="8"/>
      <c r="UYP21" s="8"/>
      <c r="UYQ21" s="8"/>
      <c r="UYR21" s="8"/>
      <c r="UYS21" s="8"/>
      <c r="UYT21" s="8"/>
      <c r="UYU21" s="8"/>
      <c r="UYV21" s="8"/>
      <c r="UYW21" s="8"/>
      <c r="UYX21" s="8"/>
      <c r="UYY21" s="8"/>
      <c r="UYZ21" s="8"/>
      <c r="UZA21" s="8"/>
      <c r="UZB21" s="8"/>
      <c r="UZC21" s="8"/>
      <c r="UZD21" s="8"/>
      <c r="UZE21" s="8"/>
      <c r="UZF21" s="8"/>
      <c r="UZG21" s="8"/>
      <c r="UZH21" s="8"/>
      <c r="UZI21" s="8"/>
      <c r="UZJ21" s="8"/>
      <c r="UZK21" s="8"/>
      <c r="UZL21" s="8"/>
      <c r="UZM21" s="8"/>
      <c r="UZN21" s="8"/>
      <c r="UZO21" s="8"/>
      <c r="UZP21" s="8"/>
      <c r="UZQ21" s="8"/>
      <c r="UZR21" s="8"/>
      <c r="UZS21" s="8"/>
      <c r="UZT21" s="8"/>
      <c r="UZU21" s="8"/>
      <c r="UZV21" s="8"/>
      <c r="UZW21" s="8"/>
      <c r="UZX21" s="8"/>
      <c r="UZY21" s="8"/>
      <c r="UZZ21" s="8"/>
      <c r="VAA21" s="8"/>
      <c r="VAB21" s="8"/>
      <c r="VAC21" s="8"/>
      <c r="VAD21" s="8"/>
      <c r="VAE21" s="8"/>
      <c r="VAF21" s="8"/>
      <c r="VAG21" s="8"/>
      <c r="VAH21" s="8"/>
      <c r="VAI21" s="8"/>
      <c r="VAJ21" s="8"/>
      <c r="VAK21" s="8"/>
      <c r="VAL21" s="8"/>
      <c r="VAM21" s="8"/>
      <c r="VAN21" s="8"/>
      <c r="VAO21" s="8"/>
      <c r="VAP21" s="8"/>
      <c r="VAQ21" s="8"/>
      <c r="VAR21" s="8"/>
      <c r="VAS21" s="8"/>
      <c r="VAT21" s="8"/>
      <c r="VAU21" s="8"/>
      <c r="VAV21" s="8"/>
      <c r="VAW21" s="8"/>
      <c r="VAX21" s="8"/>
      <c r="VAY21" s="8"/>
      <c r="VAZ21" s="8"/>
      <c r="VBA21" s="8"/>
      <c r="VBB21" s="8"/>
      <c r="VBC21" s="8"/>
      <c r="VBD21" s="8"/>
      <c r="VBE21" s="8"/>
      <c r="VBF21" s="8"/>
      <c r="VBG21" s="8"/>
      <c r="VBH21" s="8"/>
      <c r="VBI21" s="8"/>
      <c r="VBJ21" s="8"/>
      <c r="VBK21" s="8"/>
      <c r="VBL21" s="8"/>
      <c r="VBM21" s="8"/>
      <c r="VBN21" s="8"/>
      <c r="VBO21" s="8"/>
      <c r="VBP21" s="8"/>
      <c r="VBQ21" s="8"/>
      <c r="VBR21" s="8"/>
      <c r="VBS21" s="8"/>
      <c r="VBT21" s="8"/>
      <c r="VBU21" s="8"/>
      <c r="VBV21" s="8"/>
      <c r="VBW21" s="8"/>
      <c r="VBX21" s="8"/>
      <c r="VBY21" s="8"/>
      <c r="VBZ21" s="8"/>
      <c r="VCA21" s="8"/>
      <c r="VCB21" s="8"/>
      <c r="VCC21" s="8"/>
      <c r="VCD21" s="8"/>
      <c r="VCE21" s="8"/>
      <c r="VCF21" s="8"/>
      <c r="VCG21" s="8"/>
      <c r="VCH21" s="8"/>
      <c r="VCI21" s="8"/>
      <c r="VCJ21" s="8"/>
      <c r="VCK21" s="8"/>
      <c r="VCL21" s="8"/>
      <c r="VCM21" s="8"/>
      <c r="VCN21" s="8"/>
      <c r="VCO21" s="8"/>
      <c r="VCP21" s="8"/>
      <c r="VCQ21" s="8"/>
      <c r="VCR21" s="8"/>
      <c r="VCS21" s="8"/>
      <c r="VCT21" s="8"/>
      <c r="VCU21" s="8"/>
      <c r="VCV21" s="8"/>
      <c r="VCW21" s="8"/>
      <c r="VCX21" s="8"/>
      <c r="VCY21" s="8"/>
      <c r="VCZ21" s="8"/>
      <c r="VDA21" s="8"/>
      <c r="VDB21" s="8"/>
      <c r="VDC21" s="8"/>
      <c r="VDD21" s="8"/>
      <c r="VDE21" s="8"/>
      <c r="VDF21" s="8"/>
      <c r="VDG21" s="8"/>
      <c r="VDH21" s="8"/>
      <c r="VDI21" s="8"/>
      <c r="VDJ21" s="8"/>
      <c r="VDK21" s="8"/>
      <c r="VDL21" s="8"/>
      <c r="VDM21" s="8"/>
      <c r="VDN21" s="8"/>
      <c r="VDO21" s="8"/>
      <c r="VDP21" s="8"/>
      <c r="VDQ21" s="8"/>
      <c r="VDR21" s="8"/>
      <c r="VDS21" s="8"/>
      <c r="VDT21" s="8"/>
      <c r="VDU21" s="8"/>
      <c r="VDV21" s="8"/>
      <c r="VDW21" s="8"/>
      <c r="VDX21" s="8"/>
      <c r="VDY21" s="8"/>
      <c r="VDZ21" s="8"/>
      <c r="VEA21" s="8"/>
      <c r="VEB21" s="8"/>
      <c r="VEC21" s="8"/>
      <c r="VED21" s="8"/>
      <c r="VEE21" s="8"/>
      <c r="VEF21" s="8"/>
      <c r="VEG21" s="8"/>
      <c r="VEH21" s="8"/>
      <c r="VEI21" s="8"/>
      <c r="VEJ21" s="8"/>
      <c r="VEK21" s="8"/>
      <c r="VEL21" s="8"/>
      <c r="VEM21" s="8"/>
      <c r="VEN21" s="8"/>
      <c r="VEO21" s="8"/>
      <c r="VEP21" s="8"/>
      <c r="VEQ21" s="8"/>
      <c r="VER21" s="8"/>
      <c r="VES21" s="8"/>
      <c r="VET21" s="8"/>
      <c r="VEU21" s="8"/>
      <c r="VEV21" s="8"/>
      <c r="VEW21" s="8"/>
      <c r="VEX21" s="8"/>
      <c r="VEY21" s="8"/>
      <c r="VEZ21" s="8"/>
      <c r="VFA21" s="8"/>
      <c r="VFB21" s="8"/>
      <c r="VFC21" s="8"/>
      <c r="VFD21" s="8"/>
      <c r="VFE21" s="8"/>
      <c r="VFF21" s="8"/>
      <c r="VFG21" s="8"/>
      <c r="VFH21" s="8"/>
      <c r="VFI21" s="8"/>
      <c r="VFJ21" s="8"/>
      <c r="VFK21" s="8"/>
      <c r="VFL21" s="8"/>
      <c r="VFM21" s="8"/>
      <c r="VFN21" s="8"/>
      <c r="VFO21" s="8"/>
      <c r="VFP21" s="8"/>
      <c r="VFQ21" s="8"/>
      <c r="VFR21" s="8"/>
      <c r="VFS21" s="8"/>
      <c r="VFT21" s="8"/>
      <c r="VFU21" s="8"/>
      <c r="VFV21" s="8"/>
      <c r="VFW21" s="8"/>
      <c r="VFX21" s="8"/>
      <c r="VFY21" s="8"/>
      <c r="VFZ21" s="8"/>
      <c r="VGA21" s="8"/>
      <c r="VGB21" s="8"/>
      <c r="VGC21" s="8"/>
      <c r="VGD21" s="8"/>
      <c r="VGE21" s="8"/>
      <c r="VGF21" s="8"/>
      <c r="VGG21" s="8"/>
      <c r="VGH21" s="8"/>
      <c r="VGI21" s="8"/>
      <c r="VGJ21" s="8"/>
      <c r="VGK21" s="8"/>
      <c r="VGL21" s="8"/>
      <c r="VGM21" s="8"/>
      <c r="VGN21" s="8"/>
      <c r="VGO21" s="8"/>
      <c r="VGP21" s="8"/>
      <c r="VGQ21" s="8"/>
      <c r="VGR21" s="8"/>
      <c r="VGS21" s="8"/>
      <c r="VGT21" s="8"/>
      <c r="VGU21" s="8"/>
      <c r="VGV21" s="8"/>
      <c r="VGW21" s="8"/>
      <c r="VGX21" s="8"/>
      <c r="VGY21" s="8"/>
      <c r="VGZ21" s="8"/>
      <c r="VHA21" s="8"/>
      <c r="VHB21" s="8"/>
      <c r="VHC21" s="8"/>
      <c r="VHD21" s="8"/>
      <c r="VHE21" s="8"/>
      <c r="VHF21" s="8"/>
      <c r="VHG21" s="8"/>
      <c r="VHH21" s="8"/>
      <c r="VHI21" s="8"/>
      <c r="VHJ21" s="8"/>
      <c r="VHK21" s="8"/>
      <c r="VHL21" s="8"/>
      <c r="VHM21" s="8"/>
      <c r="VHN21" s="8"/>
      <c r="VHO21" s="8"/>
      <c r="VHP21" s="8"/>
      <c r="VHQ21" s="8"/>
      <c r="VHR21" s="8"/>
      <c r="VHS21" s="8"/>
      <c r="VHT21" s="8"/>
      <c r="VHU21" s="8"/>
      <c r="VHV21" s="8"/>
      <c r="VHW21" s="8"/>
      <c r="VHX21" s="8"/>
      <c r="VHY21" s="8"/>
      <c r="VHZ21" s="8"/>
      <c r="VIA21" s="8"/>
      <c r="VIB21" s="8"/>
      <c r="VIC21" s="8"/>
      <c r="VID21" s="8"/>
      <c r="VIE21" s="8"/>
      <c r="VIF21" s="8"/>
      <c r="VIG21" s="8"/>
      <c r="VIH21" s="8"/>
      <c r="VII21" s="8"/>
      <c r="VIJ21" s="8"/>
      <c r="VIK21" s="8"/>
      <c r="VIL21" s="8"/>
      <c r="VIM21" s="8"/>
      <c r="VIN21" s="8"/>
      <c r="VIO21" s="8"/>
      <c r="VIP21" s="8"/>
      <c r="VIQ21" s="8"/>
      <c r="VIR21" s="8"/>
      <c r="VIS21" s="8"/>
      <c r="VIT21" s="8"/>
      <c r="VIU21" s="8"/>
      <c r="VIV21" s="8"/>
      <c r="VIW21" s="8"/>
      <c r="VIX21" s="8"/>
      <c r="VIY21" s="8"/>
      <c r="VIZ21" s="8"/>
      <c r="VJA21" s="8"/>
      <c r="VJB21" s="8"/>
      <c r="VJC21" s="8"/>
      <c r="VJD21" s="8"/>
      <c r="VJE21" s="8"/>
      <c r="VJF21" s="8"/>
      <c r="VJG21" s="8"/>
      <c r="VJH21" s="8"/>
      <c r="VJI21" s="8"/>
      <c r="VJJ21" s="8"/>
      <c r="VJK21" s="8"/>
      <c r="VJL21" s="8"/>
      <c r="VJM21" s="8"/>
      <c r="VJN21" s="8"/>
      <c r="VJO21" s="8"/>
      <c r="VJP21" s="8"/>
      <c r="VJQ21" s="8"/>
      <c r="VJR21" s="8"/>
      <c r="VJS21" s="8"/>
      <c r="VJT21" s="8"/>
      <c r="VJU21" s="8"/>
      <c r="VJV21" s="8"/>
      <c r="VJW21" s="8"/>
      <c r="VJX21" s="8"/>
      <c r="VJY21" s="8"/>
      <c r="VJZ21" s="8"/>
      <c r="VKA21" s="8"/>
      <c r="VKB21" s="8"/>
      <c r="VKC21" s="8"/>
      <c r="VKD21" s="8"/>
      <c r="VKE21" s="8"/>
      <c r="VKF21" s="8"/>
      <c r="VKG21" s="8"/>
      <c r="VKH21" s="8"/>
      <c r="VKI21" s="8"/>
      <c r="VKJ21" s="8"/>
      <c r="VKK21" s="8"/>
      <c r="VKL21" s="8"/>
      <c r="VKM21" s="8"/>
      <c r="VKN21" s="8"/>
      <c r="VKO21" s="8"/>
      <c r="VKP21" s="8"/>
      <c r="VKQ21" s="8"/>
      <c r="VKR21" s="8"/>
      <c r="VKS21" s="8"/>
      <c r="VKT21" s="8"/>
      <c r="VKU21" s="8"/>
      <c r="VKV21" s="8"/>
      <c r="VKW21" s="8"/>
      <c r="VKX21" s="8"/>
      <c r="VKY21" s="8"/>
      <c r="VKZ21" s="8"/>
      <c r="VLA21" s="8"/>
      <c r="VLB21" s="8"/>
      <c r="VLC21" s="8"/>
      <c r="VLD21" s="8"/>
      <c r="VLE21" s="8"/>
      <c r="VLF21" s="8"/>
      <c r="VLG21" s="8"/>
      <c r="VLH21" s="8"/>
      <c r="VLI21" s="8"/>
      <c r="VLJ21" s="8"/>
      <c r="VLK21" s="8"/>
      <c r="VLL21" s="8"/>
      <c r="VLM21" s="8"/>
      <c r="VLN21" s="8"/>
      <c r="VLO21" s="8"/>
      <c r="VLP21" s="8"/>
      <c r="VLQ21" s="8"/>
      <c r="VLR21" s="8"/>
      <c r="VLS21" s="8"/>
      <c r="VLT21" s="8"/>
      <c r="VLU21" s="8"/>
      <c r="VLV21" s="8"/>
      <c r="VLW21" s="8"/>
      <c r="VLX21" s="8"/>
      <c r="VLY21" s="8"/>
      <c r="VLZ21" s="8"/>
      <c r="VMA21" s="8"/>
      <c r="VMB21" s="8"/>
      <c r="VMC21" s="8"/>
      <c r="VMD21" s="8"/>
      <c r="VME21" s="8"/>
      <c r="VMF21" s="8"/>
      <c r="VMG21" s="8"/>
      <c r="VMH21" s="8"/>
      <c r="VMI21" s="8"/>
      <c r="VMJ21" s="8"/>
      <c r="VMK21" s="8"/>
      <c r="VML21" s="8"/>
      <c r="VMM21" s="8"/>
      <c r="VMN21" s="8"/>
      <c r="VMO21" s="8"/>
      <c r="VMP21" s="8"/>
      <c r="VMQ21" s="8"/>
      <c r="VMR21" s="8"/>
      <c r="VMS21" s="8"/>
      <c r="VMT21" s="8"/>
      <c r="VMU21" s="8"/>
      <c r="VMV21" s="8"/>
      <c r="VMW21" s="8"/>
      <c r="VMX21" s="8"/>
      <c r="VMY21" s="8"/>
      <c r="VMZ21" s="8"/>
      <c r="VNA21" s="8"/>
      <c r="VNB21" s="8"/>
      <c r="VNC21" s="8"/>
      <c r="VND21" s="8"/>
      <c r="VNE21" s="8"/>
      <c r="VNF21" s="8"/>
      <c r="VNG21" s="8"/>
      <c r="VNH21" s="8"/>
      <c r="VNI21" s="8"/>
      <c r="VNJ21" s="8"/>
      <c r="VNK21" s="8"/>
      <c r="VNL21" s="8"/>
      <c r="VNM21" s="8"/>
      <c r="VNN21" s="8"/>
      <c r="VNO21" s="8"/>
      <c r="VNP21" s="8"/>
      <c r="VNQ21" s="8"/>
      <c r="VNR21" s="8"/>
      <c r="VNS21" s="8"/>
      <c r="VNT21" s="8"/>
      <c r="VNU21" s="8"/>
      <c r="VNV21" s="8"/>
      <c r="VNW21" s="8"/>
      <c r="VNX21" s="8"/>
      <c r="VNY21" s="8"/>
      <c r="VNZ21" s="8"/>
      <c r="VOA21" s="8"/>
      <c r="VOB21" s="8"/>
      <c r="VOC21" s="8"/>
      <c r="VOD21" s="8"/>
      <c r="VOE21" s="8"/>
      <c r="VOF21" s="8"/>
      <c r="VOG21" s="8"/>
      <c r="VOH21" s="8"/>
      <c r="VOI21" s="8"/>
      <c r="VOJ21" s="8"/>
      <c r="VOK21" s="8"/>
      <c r="VOL21" s="8"/>
      <c r="VOM21" s="8"/>
      <c r="VON21" s="8"/>
      <c r="VOO21" s="8"/>
      <c r="VOP21" s="8"/>
      <c r="VOQ21" s="8"/>
      <c r="VOR21" s="8"/>
      <c r="VOS21" s="8"/>
      <c r="VOT21" s="8"/>
      <c r="VOU21" s="8"/>
      <c r="VOV21" s="8"/>
      <c r="VOW21" s="8"/>
      <c r="VOX21" s="8"/>
      <c r="VOY21" s="8"/>
      <c r="VOZ21" s="8"/>
      <c r="VPA21" s="8"/>
      <c r="VPB21" s="8"/>
      <c r="VPC21" s="8"/>
      <c r="VPD21" s="8"/>
      <c r="VPE21" s="8"/>
      <c r="VPF21" s="8"/>
      <c r="VPG21" s="8"/>
      <c r="VPH21" s="8"/>
      <c r="VPI21" s="8"/>
      <c r="VPJ21" s="8"/>
      <c r="VPK21" s="8"/>
      <c r="VPL21" s="8"/>
      <c r="VPM21" s="8"/>
      <c r="VPN21" s="8"/>
      <c r="VPO21" s="8"/>
      <c r="VPP21" s="8"/>
      <c r="VPQ21" s="8"/>
      <c r="VPR21" s="8"/>
      <c r="VPS21" s="8"/>
      <c r="VPT21" s="8"/>
      <c r="VPU21" s="8"/>
      <c r="VPV21" s="8"/>
      <c r="VPW21" s="8"/>
      <c r="VPX21" s="8"/>
      <c r="VPY21" s="8"/>
      <c r="VPZ21" s="8"/>
      <c r="VQA21" s="8"/>
      <c r="VQB21" s="8"/>
      <c r="VQC21" s="8"/>
      <c r="VQD21" s="8"/>
      <c r="VQE21" s="8"/>
      <c r="VQF21" s="8"/>
      <c r="VQG21" s="8"/>
      <c r="VQH21" s="8"/>
      <c r="VQI21" s="8"/>
      <c r="VQJ21" s="8"/>
      <c r="VQK21" s="8"/>
      <c r="VQL21" s="8"/>
      <c r="VQM21" s="8"/>
      <c r="VQN21" s="8"/>
      <c r="VQO21" s="8"/>
      <c r="VQP21" s="8"/>
      <c r="VQQ21" s="8"/>
      <c r="VQR21" s="8"/>
      <c r="VQS21" s="8"/>
      <c r="VQT21" s="8"/>
      <c r="VQU21" s="8"/>
      <c r="VQV21" s="8"/>
      <c r="VQW21" s="8"/>
      <c r="VQX21" s="8"/>
      <c r="VQY21" s="8"/>
      <c r="VQZ21" s="8"/>
      <c r="VRA21" s="8"/>
      <c r="VRB21" s="8"/>
      <c r="VRC21" s="8"/>
      <c r="VRD21" s="8"/>
      <c r="VRE21" s="8"/>
      <c r="VRF21" s="8"/>
      <c r="VRG21" s="8"/>
      <c r="VRH21" s="8"/>
      <c r="VRI21" s="8"/>
      <c r="VRJ21" s="8"/>
      <c r="VRK21" s="8"/>
      <c r="VRL21" s="8"/>
      <c r="VRM21" s="8"/>
      <c r="VRN21" s="8"/>
      <c r="VRO21" s="8"/>
      <c r="VRP21" s="8"/>
      <c r="VRQ21" s="8"/>
      <c r="VRR21" s="8"/>
      <c r="VRS21" s="8"/>
      <c r="VRT21" s="8"/>
      <c r="VRU21" s="8"/>
      <c r="VRV21" s="8"/>
      <c r="VRW21" s="8"/>
      <c r="VRX21" s="8"/>
      <c r="VRY21" s="8"/>
      <c r="VRZ21" s="8"/>
      <c r="VSA21" s="8"/>
      <c r="VSB21" s="8"/>
      <c r="VSC21" s="8"/>
      <c r="VSD21" s="8"/>
      <c r="VSE21" s="8"/>
      <c r="VSF21" s="8"/>
      <c r="VSG21" s="8"/>
      <c r="VSH21" s="8"/>
      <c r="VSI21" s="8"/>
      <c r="VSJ21" s="8"/>
      <c r="VSK21" s="8"/>
      <c r="VSL21" s="8"/>
      <c r="VSM21" s="8"/>
      <c r="VSN21" s="8"/>
      <c r="VSO21" s="8"/>
      <c r="VSP21" s="8"/>
      <c r="VSQ21" s="8"/>
      <c r="VSR21" s="8"/>
      <c r="VSS21" s="8"/>
      <c r="VST21" s="8"/>
      <c r="VSU21" s="8"/>
      <c r="VSV21" s="8"/>
      <c r="VSW21" s="8"/>
      <c r="VSX21" s="8"/>
      <c r="VSY21" s="8"/>
      <c r="VSZ21" s="8"/>
      <c r="VTA21" s="8"/>
      <c r="VTB21" s="8"/>
      <c r="VTC21" s="8"/>
      <c r="VTD21" s="8"/>
      <c r="VTE21" s="8"/>
      <c r="VTF21" s="8"/>
      <c r="VTG21" s="8"/>
      <c r="VTH21" s="8"/>
      <c r="VTI21" s="8"/>
      <c r="VTJ21" s="8"/>
      <c r="VTK21" s="8"/>
      <c r="VTL21" s="8"/>
      <c r="VTM21" s="8"/>
      <c r="VTN21" s="8"/>
      <c r="VTO21" s="8"/>
      <c r="VTP21" s="8"/>
      <c r="VTQ21" s="8"/>
      <c r="VTR21" s="8"/>
      <c r="VTS21" s="8"/>
      <c r="VTT21" s="8"/>
      <c r="VTU21" s="8"/>
      <c r="VTV21" s="8"/>
      <c r="VTW21" s="8"/>
      <c r="VTX21" s="8"/>
      <c r="VTY21" s="8"/>
      <c r="VTZ21" s="8"/>
      <c r="VUA21" s="8"/>
      <c r="VUB21" s="8"/>
      <c r="VUC21" s="8"/>
      <c r="VUD21" s="8"/>
      <c r="VUE21" s="8"/>
      <c r="VUF21" s="8"/>
      <c r="VUG21" s="8"/>
      <c r="VUH21" s="8"/>
      <c r="VUI21" s="8"/>
      <c r="VUJ21" s="8"/>
      <c r="VUK21" s="8"/>
      <c r="VUL21" s="8"/>
      <c r="VUM21" s="8"/>
      <c r="VUN21" s="8"/>
      <c r="VUO21" s="8"/>
      <c r="VUP21" s="8"/>
      <c r="VUQ21" s="8"/>
      <c r="VUR21" s="8"/>
      <c r="VUS21" s="8"/>
      <c r="VUT21" s="8"/>
      <c r="VUU21" s="8"/>
      <c r="VUV21" s="8"/>
      <c r="VUW21" s="8"/>
      <c r="VUX21" s="8"/>
      <c r="VUY21" s="8"/>
      <c r="VUZ21" s="8"/>
      <c r="VVA21" s="8"/>
      <c r="VVB21" s="8"/>
      <c r="VVC21" s="8"/>
      <c r="VVD21" s="8"/>
      <c r="VVE21" s="8"/>
      <c r="VVF21" s="8"/>
      <c r="VVG21" s="8"/>
      <c r="VVH21" s="8"/>
      <c r="VVI21" s="8"/>
      <c r="VVJ21" s="8"/>
      <c r="VVK21" s="8"/>
      <c r="VVL21" s="8"/>
      <c r="VVM21" s="8"/>
      <c r="VVN21" s="8"/>
      <c r="VVO21" s="8"/>
      <c r="VVP21" s="8"/>
      <c r="VVQ21" s="8"/>
      <c r="VVR21" s="8"/>
      <c r="VVS21" s="8"/>
      <c r="VVT21" s="8"/>
      <c r="VVU21" s="8"/>
      <c r="VVV21" s="8"/>
      <c r="VVW21" s="8"/>
      <c r="VVX21" s="8"/>
      <c r="VVY21" s="8"/>
      <c r="VVZ21" s="8"/>
      <c r="VWA21" s="8"/>
      <c r="VWB21" s="8"/>
      <c r="VWC21" s="8"/>
      <c r="VWD21" s="8"/>
      <c r="VWE21" s="8"/>
      <c r="VWF21" s="8"/>
      <c r="VWG21" s="8"/>
      <c r="VWH21" s="8"/>
      <c r="VWI21" s="8"/>
      <c r="VWJ21" s="8"/>
      <c r="VWK21" s="8"/>
      <c r="VWL21" s="8"/>
      <c r="VWM21" s="8"/>
      <c r="VWN21" s="8"/>
      <c r="VWO21" s="8"/>
      <c r="VWP21" s="8"/>
      <c r="VWQ21" s="8"/>
      <c r="VWR21" s="8"/>
      <c r="VWS21" s="8"/>
      <c r="VWT21" s="8"/>
      <c r="VWU21" s="8"/>
      <c r="VWV21" s="8"/>
      <c r="VWW21" s="8"/>
      <c r="VWX21" s="8"/>
      <c r="VWY21" s="8"/>
      <c r="VWZ21" s="8"/>
      <c r="VXA21" s="8"/>
      <c r="VXB21" s="8"/>
      <c r="VXC21" s="8"/>
      <c r="VXD21" s="8"/>
      <c r="VXE21" s="8"/>
      <c r="VXF21" s="8"/>
      <c r="VXG21" s="8"/>
      <c r="VXH21" s="8"/>
      <c r="VXI21" s="8"/>
      <c r="VXJ21" s="8"/>
      <c r="VXK21" s="8"/>
      <c r="VXL21" s="8"/>
      <c r="VXM21" s="8"/>
      <c r="VXN21" s="8"/>
      <c r="VXO21" s="8"/>
      <c r="VXP21" s="8"/>
      <c r="VXQ21" s="8"/>
      <c r="VXR21" s="8"/>
      <c r="VXS21" s="8"/>
      <c r="VXT21" s="8"/>
      <c r="VXU21" s="8"/>
      <c r="VXV21" s="8"/>
      <c r="VXW21" s="8"/>
      <c r="VXX21" s="8"/>
      <c r="VXY21" s="8"/>
      <c r="VXZ21" s="8"/>
      <c r="VYA21" s="8"/>
      <c r="VYB21" s="8"/>
      <c r="VYC21" s="8"/>
      <c r="VYD21" s="8"/>
      <c r="VYE21" s="8"/>
      <c r="VYF21" s="8"/>
      <c r="VYG21" s="8"/>
      <c r="VYH21" s="8"/>
      <c r="VYI21" s="8"/>
      <c r="VYJ21" s="8"/>
      <c r="VYK21" s="8"/>
      <c r="VYL21" s="8"/>
      <c r="VYM21" s="8"/>
      <c r="VYN21" s="8"/>
      <c r="VYO21" s="8"/>
      <c r="VYP21" s="8"/>
      <c r="VYQ21" s="8"/>
      <c r="VYR21" s="8"/>
      <c r="VYS21" s="8"/>
      <c r="VYT21" s="8"/>
      <c r="VYU21" s="8"/>
      <c r="VYV21" s="8"/>
      <c r="VYW21" s="8"/>
      <c r="VYX21" s="8"/>
      <c r="VYY21" s="8"/>
      <c r="VYZ21" s="8"/>
      <c r="VZA21" s="8"/>
      <c r="VZB21" s="8"/>
      <c r="VZC21" s="8"/>
      <c r="VZD21" s="8"/>
      <c r="VZE21" s="8"/>
      <c r="VZF21" s="8"/>
      <c r="VZG21" s="8"/>
      <c r="VZH21" s="8"/>
      <c r="VZI21" s="8"/>
      <c r="VZJ21" s="8"/>
      <c r="VZK21" s="8"/>
      <c r="VZL21" s="8"/>
      <c r="VZM21" s="8"/>
      <c r="VZN21" s="8"/>
      <c r="VZO21" s="8"/>
      <c r="VZP21" s="8"/>
      <c r="VZQ21" s="8"/>
      <c r="VZR21" s="8"/>
      <c r="VZS21" s="8"/>
      <c r="VZT21" s="8"/>
      <c r="VZU21" s="8"/>
      <c r="VZV21" s="8"/>
      <c r="VZW21" s="8"/>
      <c r="VZX21" s="8"/>
      <c r="VZY21" s="8"/>
      <c r="VZZ21" s="8"/>
      <c r="WAA21" s="8"/>
      <c r="WAB21" s="8"/>
      <c r="WAC21" s="8"/>
      <c r="WAD21" s="8"/>
      <c r="WAE21" s="8"/>
      <c r="WAF21" s="8"/>
      <c r="WAG21" s="8"/>
      <c r="WAH21" s="8"/>
      <c r="WAI21" s="8"/>
      <c r="WAJ21" s="8"/>
      <c r="WAK21" s="8"/>
      <c r="WAL21" s="8"/>
      <c r="WAM21" s="8"/>
      <c r="WAN21" s="8"/>
      <c r="WAO21" s="8"/>
      <c r="WAP21" s="8"/>
      <c r="WAQ21" s="8"/>
      <c r="WAR21" s="8"/>
      <c r="WAS21" s="8"/>
      <c r="WAT21" s="8"/>
      <c r="WAU21" s="8"/>
      <c r="WAV21" s="8"/>
      <c r="WAW21" s="8"/>
      <c r="WAX21" s="8"/>
      <c r="WAY21" s="8"/>
      <c r="WAZ21" s="8"/>
      <c r="WBA21" s="8"/>
      <c r="WBB21" s="8"/>
      <c r="WBC21" s="8"/>
      <c r="WBD21" s="8"/>
      <c r="WBE21" s="8"/>
      <c r="WBF21" s="8"/>
      <c r="WBG21" s="8"/>
      <c r="WBH21" s="8"/>
      <c r="WBI21" s="8"/>
      <c r="WBJ21" s="8"/>
      <c r="WBK21" s="8"/>
      <c r="WBL21" s="8"/>
      <c r="WBM21" s="8"/>
      <c r="WBN21" s="8"/>
      <c r="WBO21" s="8"/>
      <c r="WBP21" s="8"/>
      <c r="WBQ21" s="8"/>
      <c r="WBR21" s="8"/>
      <c r="WBS21" s="8"/>
      <c r="WBT21" s="8"/>
      <c r="WBU21" s="8"/>
      <c r="WBV21" s="8"/>
      <c r="WBW21" s="8"/>
      <c r="WBX21" s="8"/>
      <c r="WBY21" s="8"/>
      <c r="WBZ21" s="8"/>
      <c r="WCA21" s="8"/>
      <c r="WCB21" s="8"/>
      <c r="WCC21" s="8"/>
      <c r="WCD21" s="8"/>
      <c r="WCE21" s="8"/>
      <c r="WCF21" s="8"/>
      <c r="WCG21" s="8"/>
      <c r="WCH21" s="8"/>
      <c r="WCI21" s="8"/>
      <c r="WCJ21" s="8"/>
      <c r="WCK21" s="8"/>
      <c r="WCL21" s="8"/>
      <c r="WCM21" s="8"/>
      <c r="WCN21" s="8"/>
      <c r="WCO21" s="8"/>
      <c r="WCP21" s="8"/>
      <c r="WCQ21" s="8"/>
      <c r="WCR21" s="8"/>
      <c r="WCS21" s="8"/>
      <c r="WCT21" s="8"/>
      <c r="WCU21" s="8"/>
      <c r="WCV21" s="8"/>
      <c r="WCW21" s="8"/>
      <c r="WCX21" s="8"/>
      <c r="WCY21" s="8"/>
      <c r="WCZ21" s="8"/>
      <c r="WDA21" s="8"/>
      <c r="WDB21" s="8"/>
      <c r="WDC21" s="8"/>
      <c r="WDD21" s="8"/>
      <c r="WDE21" s="8"/>
      <c r="WDF21" s="8"/>
      <c r="WDG21" s="8"/>
      <c r="WDH21" s="8"/>
      <c r="WDI21" s="8"/>
      <c r="WDJ21" s="8"/>
      <c r="WDK21" s="8"/>
      <c r="WDL21" s="8"/>
      <c r="WDM21" s="8"/>
      <c r="WDN21" s="8"/>
      <c r="WDO21" s="8"/>
      <c r="WDP21" s="8"/>
      <c r="WDQ21" s="8"/>
      <c r="WDR21" s="8"/>
      <c r="WDS21" s="8"/>
      <c r="WDT21" s="8"/>
      <c r="WDU21" s="8"/>
      <c r="WDV21" s="8"/>
      <c r="WDW21" s="8"/>
      <c r="WDX21" s="8"/>
      <c r="WDY21" s="8"/>
      <c r="WDZ21" s="8"/>
      <c r="WEA21" s="8"/>
      <c r="WEB21" s="8"/>
      <c r="WEC21" s="8"/>
      <c r="WED21" s="8"/>
      <c r="WEE21" s="8"/>
      <c r="WEF21" s="8"/>
      <c r="WEG21" s="8"/>
      <c r="WEH21" s="8"/>
      <c r="WEI21" s="8"/>
      <c r="WEJ21" s="8"/>
      <c r="WEK21" s="8"/>
      <c r="WEL21" s="8"/>
      <c r="WEM21" s="8"/>
      <c r="WEN21" s="8"/>
      <c r="WEO21" s="8"/>
      <c r="WEP21" s="8"/>
      <c r="WEQ21" s="8"/>
      <c r="WER21" s="8"/>
      <c r="WES21" s="8"/>
      <c r="WET21" s="8"/>
      <c r="WEU21" s="8"/>
      <c r="WEV21" s="8"/>
      <c r="WEW21" s="8"/>
      <c r="WEX21" s="8"/>
      <c r="WEY21" s="8"/>
      <c r="WEZ21" s="8"/>
      <c r="WFA21" s="8"/>
      <c r="WFB21" s="8"/>
      <c r="WFC21" s="8"/>
      <c r="WFD21" s="8"/>
      <c r="WFE21" s="8"/>
      <c r="WFF21" s="8"/>
      <c r="WFG21" s="8"/>
      <c r="WFH21" s="8"/>
      <c r="WFI21" s="8"/>
      <c r="WFJ21" s="8"/>
      <c r="WFK21" s="8"/>
      <c r="WFL21" s="8"/>
      <c r="WFM21" s="8"/>
      <c r="WFN21" s="8"/>
      <c r="WFO21" s="8"/>
      <c r="WFP21" s="8"/>
      <c r="WFQ21" s="8"/>
      <c r="WFR21" s="8"/>
      <c r="WFS21" s="8"/>
      <c r="WFT21" s="8"/>
      <c r="WFU21" s="8"/>
      <c r="WFV21" s="8"/>
      <c r="WFW21" s="8"/>
      <c r="WFX21" s="8"/>
      <c r="WFY21" s="8"/>
      <c r="WFZ21" s="8"/>
      <c r="WGA21" s="8"/>
      <c r="WGB21" s="8"/>
      <c r="WGC21" s="8"/>
      <c r="WGD21" s="8"/>
      <c r="WGE21" s="8"/>
      <c r="WGF21" s="8"/>
      <c r="WGG21" s="8"/>
      <c r="WGH21" s="8"/>
      <c r="WGI21" s="8"/>
      <c r="WGJ21" s="8"/>
      <c r="WGK21" s="8"/>
      <c r="WGL21" s="8"/>
      <c r="WGM21" s="8"/>
      <c r="WGN21" s="8"/>
      <c r="WGO21" s="8"/>
      <c r="WGP21" s="8"/>
      <c r="WGQ21" s="8"/>
      <c r="WGR21" s="8"/>
      <c r="WGS21" s="8"/>
      <c r="WGT21" s="8"/>
      <c r="WGU21" s="8"/>
      <c r="WGV21" s="8"/>
      <c r="WGW21" s="8"/>
      <c r="WGX21" s="8"/>
      <c r="WGY21" s="8"/>
      <c r="WGZ21" s="8"/>
      <c r="WHA21" s="8"/>
      <c r="WHB21" s="8"/>
      <c r="WHC21" s="8"/>
      <c r="WHD21" s="8"/>
      <c r="WHE21" s="8"/>
      <c r="WHF21" s="8"/>
      <c r="WHG21" s="8"/>
      <c r="WHH21" s="8"/>
      <c r="WHI21" s="8"/>
      <c r="WHJ21" s="8"/>
      <c r="WHK21" s="8"/>
      <c r="WHL21" s="8"/>
      <c r="WHM21" s="8"/>
      <c r="WHN21" s="8"/>
      <c r="WHO21" s="8"/>
      <c r="WHP21" s="8"/>
      <c r="WHQ21" s="8"/>
      <c r="WHR21" s="8"/>
      <c r="WHS21" s="8"/>
      <c r="WHT21" s="8"/>
      <c r="WHU21" s="8"/>
      <c r="WHV21" s="8"/>
      <c r="WHW21" s="8"/>
      <c r="WHX21" s="8"/>
      <c r="WHY21" s="8"/>
      <c r="WHZ21" s="8"/>
      <c r="WIA21" s="8"/>
      <c r="WIB21" s="8"/>
      <c r="WIC21" s="8"/>
      <c r="WID21" s="8"/>
      <c r="WIE21" s="8"/>
      <c r="WIF21" s="8"/>
      <c r="WIG21" s="8"/>
      <c r="WIH21" s="8"/>
      <c r="WII21" s="8"/>
      <c r="WIJ21" s="8"/>
      <c r="WIK21" s="8"/>
      <c r="WIL21" s="8"/>
      <c r="WIM21" s="8"/>
      <c r="WIN21" s="8"/>
      <c r="WIO21" s="8"/>
      <c r="WIP21" s="8"/>
      <c r="WIQ21" s="8"/>
      <c r="WIR21" s="8"/>
      <c r="WIS21" s="8"/>
      <c r="WIT21" s="8"/>
      <c r="WIU21" s="8"/>
      <c r="WIV21" s="8"/>
      <c r="WIW21" s="8"/>
      <c r="WIX21" s="8"/>
      <c r="WIY21" s="8"/>
      <c r="WIZ21" s="8"/>
      <c r="WJA21" s="8"/>
      <c r="WJB21" s="8"/>
      <c r="WJC21" s="8"/>
      <c r="WJD21" s="8"/>
      <c r="WJE21" s="8"/>
      <c r="WJF21" s="8"/>
      <c r="WJG21" s="8"/>
      <c r="WJH21" s="8"/>
      <c r="WJI21" s="8"/>
      <c r="WJJ21" s="8"/>
      <c r="WJK21" s="8"/>
      <c r="WJL21" s="8"/>
      <c r="WJM21" s="8"/>
      <c r="WJN21" s="8"/>
      <c r="WJO21" s="8"/>
      <c r="WJP21" s="8"/>
      <c r="WJQ21" s="8"/>
      <c r="WJR21" s="8"/>
      <c r="WJS21" s="8"/>
      <c r="WJT21" s="8"/>
      <c r="WJU21" s="8"/>
      <c r="WJV21" s="8"/>
      <c r="WJW21" s="8"/>
      <c r="WJX21" s="8"/>
      <c r="WJY21" s="8"/>
      <c r="WJZ21" s="8"/>
      <c r="WKA21" s="8"/>
      <c r="WKB21" s="8"/>
      <c r="WKC21" s="8"/>
      <c r="WKD21" s="8"/>
      <c r="WKE21" s="8"/>
      <c r="WKF21" s="8"/>
      <c r="WKG21" s="8"/>
      <c r="WKH21" s="8"/>
      <c r="WKI21" s="8"/>
      <c r="WKJ21" s="8"/>
      <c r="WKK21" s="8"/>
      <c r="WKL21" s="8"/>
      <c r="WKM21" s="8"/>
      <c r="WKN21" s="8"/>
      <c r="WKO21" s="8"/>
      <c r="WKP21" s="8"/>
      <c r="WKQ21" s="8"/>
      <c r="WKR21" s="8"/>
      <c r="WKS21" s="8"/>
      <c r="WKT21" s="8"/>
      <c r="WKU21" s="8"/>
      <c r="WKV21" s="8"/>
      <c r="WKW21" s="8"/>
      <c r="WKX21" s="8"/>
      <c r="WKY21" s="8"/>
      <c r="WKZ21" s="8"/>
      <c r="WLA21" s="8"/>
      <c r="WLB21" s="8"/>
      <c r="WLC21" s="8"/>
      <c r="WLD21" s="8"/>
      <c r="WLE21" s="8"/>
      <c r="WLF21" s="8"/>
      <c r="WLG21" s="8"/>
      <c r="WLH21" s="8"/>
      <c r="WLI21" s="8"/>
      <c r="WLJ21" s="8"/>
      <c r="WLK21" s="8"/>
      <c r="WLL21" s="8"/>
      <c r="WLM21" s="8"/>
      <c r="WLN21" s="8"/>
      <c r="WLO21" s="8"/>
      <c r="WLP21" s="8"/>
      <c r="WLQ21" s="8"/>
      <c r="WLR21" s="8"/>
      <c r="WLS21" s="8"/>
      <c r="WLT21" s="8"/>
      <c r="WLU21" s="8"/>
      <c r="WLV21" s="8"/>
      <c r="WLW21" s="8"/>
      <c r="WLX21" s="8"/>
      <c r="WLY21" s="8"/>
      <c r="WLZ21" s="8"/>
      <c r="WMA21" s="8"/>
      <c r="WMB21" s="8"/>
      <c r="WMC21" s="8"/>
      <c r="WMD21" s="8"/>
      <c r="WME21" s="8"/>
      <c r="WMF21" s="8"/>
      <c r="WMG21" s="8"/>
      <c r="WMH21" s="8"/>
      <c r="WMI21" s="8"/>
      <c r="WMJ21" s="8"/>
      <c r="WMK21" s="8"/>
      <c r="WML21" s="8"/>
      <c r="WMM21" s="8"/>
      <c r="WMN21" s="8"/>
      <c r="WMO21" s="8"/>
      <c r="WMP21" s="8"/>
      <c r="WMQ21" s="8"/>
      <c r="WMR21" s="8"/>
      <c r="WMS21" s="8"/>
      <c r="WMT21" s="8"/>
      <c r="WMU21" s="8"/>
      <c r="WMV21" s="8"/>
      <c r="WMW21" s="8"/>
      <c r="WMX21" s="8"/>
      <c r="WMY21" s="8"/>
      <c r="WMZ21" s="8"/>
      <c r="WNA21" s="8"/>
      <c r="WNB21" s="8"/>
      <c r="WNC21" s="8"/>
      <c r="WND21" s="8"/>
      <c r="WNE21" s="8"/>
      <c r="WNF21" s="8"/>
      <c r="WNG21" s="8"/>
      <c r="WNH21" s="8"/>
      <c r="WNI21" s="8"/>
      <c r="WNJ21" s="8"/>
      <c r="WNK21" s="8"/>
      <c r="WNL21" s="8"/>
      <c r="WNM21" s="8"/>
      <c r="WNN21" s="8"/>
      <c r="WNO21" s="8"/>
      <c r="WNP21" s="8"/>
      <c r="WNQ21" s="8"/>
      <c r="WNR21" s="8"/>
      <c r="WNS21" s="8"/>
      <c r="WNT21" s="8"/>
      <c r="WNU21" s="8"/>
      <c r="WNV21" s="8"/>
      <c r="WNW21" s="8"/>
      <c r="WNX21" s="8"/>
      <c r="WNY21" s="8"/>
      <c r="WNZ21" s="8"/>
      <c r="WOA21" s="8"/>
      <c r="WOB21" s="8"/>
      <c r="WOC21" s="8"/>
      <c r="WOD21" s="8"/>
      <c r="WOE21" s="8"/>
      <c r="WOF21" s="8"/>
      <c r="WOG21" s="8"/>
      <c r="WOH21" s="8"/>
      <c r="WOI21" s="8"/>
      <c r="WOJ21" s="8"/>
      <c r="WOK21" s="8"/>
      <c r="WOL21" s="8"/>
      <c r="WOM21" s="8"/>
      <c r="WON21" s="8"/>
      <c r="WOO21" s="8"/>
      <c r="WOP21" s="8"/>
      <c r="WOQ21" s="8"/>
      <c r="WOR21" s="8"/>
      <c r="WOS21" s="8"/>
      <c r="WOT21" s="8"/>
      <c r="WOU21" s="8"/>
      <c r="WOV21" s="8"/>
      <c r="WOW21" s="8"/>
      <c r="WOX21" s="8"/>
      <c r="WOY21" s="8"/>
      <c r="WOZ21" s="8"/>
      <c r="WPA21" s="8"/>
      <c r="WPB21" s="8"/>
      <c r="WPC21" s="8"/>
      <c r="WPD21" s="8"/>
      <c r="WPE21" s="8"/>
      <c r="WPF21" s="8"/>
      <c r="WPG21" s="8"/>
      <c r="WPH21" s="8"/>
      <c r="WPI21" s="8"/>
      <c r="WPJ21" s="8"/>
      <c r="WPK21" s="8"/>
      <c r="WPL21" s="8"/>
      <c r="WPM21" s="8"/>
      <c r="WPN21" s="8"/>
      <c r="WPO21" s="8"/>
      <c r="WPP21" s="8"/>
      <c r="WPQ21" s="8"/>
      <c r="WPR21" s="8"/>
      <c r="WPS21" s="8"/>
      <c r="WPT21" s="8"/>
      <c r="WPU21" s="8"/>
      <c r="WPV21" s="8"/>
      <c r="WPW21" s="8"/>
      <c r="WPX21" s="8"/>
      <c r="WPY21" s="8"/>
      <c r="WPZ21" s="8"/>
      <c r="WQA21" s="8"/>
      <c r="WQB21" s="8"/>
      <c r="WQC21" s="8"/>
      <c r="WQD21" s="8"/>
      <c r="WQE21" s="8"/>
      <c r="WQF21" s="8"/>
      <c r="WQG21" s="8"/>
      <c r="WQH21" s="8"/>
      <c r="WQI21" s="8"/>
      <c r="WQJ21" s="8"/>
      <c r="WQK21" s="8"/>
      <c r="WQL21" s="8"/>
      <c r="WQM21" s="8"/>
      <c r="WQN21" s="8"/>
      <c r="WQO21" s="8"/>
      <c r="WQP21" s="8"/>
      <c r="WQQ21" s="8"/>
      <c r="WQR21" s="8"/>
      <c r="WQS21" s="8"/>
      <c r="WQT21" s="8"/>
      <c r="WQU21" s="8"/>
      <c r="WQV21" s="8"/>
      <c r="WQW21" s="8"/>
      <c r="WQX21" s="8"/>
      <c r="WQY21" s="8"/>
      <c r="WQZ21" s="8"/>
      <c r="WRA21" s="8"/>
      <c r="WRB21" s="8"/>
      <c r="WRC21" s="8"/>
      <c r="WRD21" s="8"/>
      <c r="WRE21" s="8"/>
      <c r="WRF21" s="8"/>
      <c r="WRG21" s="8"/>
      <c r="WRH21" s="8"/>
      <c r="WRI21" s="8"/>
      <c r="WRJ21" s="8"/>
      <c r="WRK21" s="8"/>
      <c r="WRL21" s="8"/>
      <c r="WRM21" s="8"/>
      <c r="WRN21" s="8"/>
      <c r="WRO21" s="8"/>
      <c r="WRP21" s="8"/>
      <c r="WRQ21" s="8"/>
      <c r="WRR21" s="8"/>
      <c r="WRS21" s="8"/>
      <c r="WRT21" s="8"/>
      <c r="WRU21" s="8"/>
      <c r="WRV21" s="8"/>
      <c r="WRW21" s="8"/>
      <c r="WRX21" s="8"/>
      <c r="WRY21" s="8"/>
      <c r="WRZ21" s="8"/>
      <c r="WSA21" s="8"/>
      <c r="WSB21" s="8"/>
      <c r="WSC21" s="8"/>
      <c r="WSD21" s="8"/>
      <c r="WSE21" s="8"/>
      <c r="WSF21" s="8"/>
      <c r="WSG21" s="8"/>
      <c r="WSH21" s="8"/>
      <c r="WSI21" s="8"/>
      <c r="WSJ21" s="8"/>
      <c r="WSK21" s="8"/>
      <c r="WSL21" s="8"/>
      <c r="WSM21" s="8"/>
      <c r="WSN21" s="8"/>
      <c r="WSO21" s="8"/>
      <c r="WSP21" s="8"/>
      <c r="WSQ21" s="8"/>
      <c r="WSR21" s="8"/>
      <c r="WSS21" s="8"/>
      <c r="WST21" s="8"/>
      <c r="WSU21" s="8"/>
      <c r="WSV21" s="8"/>
      <c r="WSW21" s="8"/>
      <c r="WSX21" s="8"/>
      <c r="WSY21" s="8"/>
      <c r="WSZ21" s="8"/>
      <c r="WTA21" s="8"/>
      <c r="WTB21" s="8"/>
      <c r="WTC21" s="8"/>
      <c r="WTD21" s="8"/>
      <c r="WTE21" s="8"/>
      <c r="WTF21" s="8"/>
      <c r="WTG21" s="8"/>
      <c r="WTH21" s="8"/>
      <c r="WTI21" s="8"/>
      <c r="WTJ21" s="8"/>
      <c r="WTK21" s="8"/>
      <c r="WTL21" s="8"/>
      <c r="WTM21" s="8"/>
      <c r="WTN21" s="8"/>
      <c r="WTO21" s="8"/>
      <c r="WTP21" s="8"/>
      <c r="WTQ21" s="8"/>
      <c r="WTR21" s="8"/>
      <c r="WTS21" s="8"/>
      <c r="WTT21" s="8"/>
      <c r="WTU21" s="8"/>
      <c r="WTV21" s="8"/>
      <c r="WTW21" s="8"/>
      <c r="WTX21" s="8"/>
      <c r="WTY21" s="8"/>
      <c r="WTZ21" s="8"/>
      <c r="WUA21" s="8"/>
      <c r="WUB21" s="8"/>
      <c r="WUC21" s="8"/>
      <c r="WUD21" s="8"/>
      <c r="WUE21" s="8"/>
      <c r="WUF21" s="8"/>
      <c r="WUG21" s="8"/>
      <c r="WUH21" s="8"/>
      <c r="WUI21" s="8"/>
      <c r="WUJ21" s="8"/>
      <c r="WUK21" s="8"/>
      <c r="WUL21" s="8"/>
      <c r="WUM21" s="8"/>
      <c r="WUN21" s="8"/>
      <c r="WUO21" s="8"/>
      <c r="WUP21" s="8"/>
      <c r="WUQ21" s="8"/>
      <c r="WUR21" s="8"/>
      <c r="WUS21" s="8"/>
      <c r="WUT21" s="8"/>
      <c r="WUU21" s="8"/>
      <c r="WUV21" s="8"/>
      <c r="WUW21" s="8"/>
      <c r="WUX21" s="8"/>
      <c r="WUY21" s="8"/>
      <c r="WUZ21" s="8"/>
      <c r="WVA21" s="8"/>
      <c r="WVB21" s="8"/>
      <c r="WVC21" s="8"/>
      <c r="WVD21" s="8"/>
      <c r="WVE21" s="8"/>
      <c r="WVF21" s="8"/>
      <c r="WVG21" s="8"/>
      <c r="WVH21" s="8"/>
      <c r="WVI21" s="8"/>
      <c r="WVJ21" s="8"/>
      <c r="WVK21" s="8"/>
      <c r="WVL21" s="8"/>
      <c r="WVM21" s="8"/>
      <c r="WVN21" s="8"/>
      <c r="WVO21" s="8"/>
      <c r="WVP21" s="8"/>
      <c r="WVQ21" s="8"/>
    </row>
    <row r="22" spans="1:16137" s="40" customFormat="1" ht="12" customHeight="1" x14ac:dyDescent="0.25">
      <c r="F22" s="7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  <c r="ALY22" s="8"/>
      <c r="ALZ22" s="8"/>
      <c r="AMA22" s="8"/>
      <c r="AMB22" s="8"/>
      <c r="AMC22" s="8"/>
      <c r="AMD22" s="8"/>
      <c r="AME22" s="8"/>
      <c r="AMF22" s="8"/>
      <c r="AMG22" s="8"/>
      <c r="AMH22" s="8"/>
      <c r="AMI22" s="8"/>
      <c r="AMJ22" s="8"/>
      <c r="AMK22" s="8"/>
      <c r="AML22" s="8"/>
      <c r="AMM22" s="8"/>
      <c r="AMN22" s="8"/>
      <c r="AMO22" s="8"/>
      <c r="AMP22" s="8"/>
      <c r="AMQ22" s="8"/>
      <c r="AMR22" s="8"/>
      <c r="AMS22" s="8"/>
      <c r="AMT22" s="8"/>
      <c r="AMU22" s="8"/>
      <c r="AMV22" s="8"/>
      <c r="AMW22" s="8"/>
      <c r="AMX22" s="8"/>
      <c r="AMY22" s="8"/>
      <c r="AMZ22" s="8"/>
      <c r="ANA22" s="8"/>
      <c r="ANB22" s="8"/>
      <c r="ANC22" s="8"/>
      <c r="AND22" s="8"/>
      <c r="ANE22" s="8"/>
      <c r="ANF22" s="8"/>
      <c r="ANG22" s="8"/>
      <c r="ANH22" s="8"/>
      <c r="ANI22" s="8"/>
      <c r="ANJ22" s="8"/>
      <c r="ANK22" s="8"/>
      <c r="ANL22" s="8"/>
      <c r="ANM22" s="8"/>
      <c r="ANN22" s="8"/>
      <c r="ANO22" s="8"/>
      <c r="ANP22" s="8"/>
      <c r="ANQ22" s="8"/>
      <c r="ANR22" s="8"/>
      <c r="ANS22" s="8"/>
      <c r="ANT22" s="8"/>
      <c r="ANU22" s="8"/>
      <c r="ANV22" s="8"/>
      <c r="ANW22" s="8"/>
      <c r="ANX22" s="8"/>
      <c r="ANY22" s="8"/>
      <c r="ANZ22" s="8"/>
      <c r="AOA22" s="8"/>
      <c r="AOB22" s="8"/>
      <c r="AOC22" s="8"/>
      <c r="AOD22" s="8"/>
      <c r="AOE22" s="8"/>
      <c r="AOF22" s="8"/>
      <c r="AOG22" s="8"/>
      <c r="AOH22" s="8"/>
      <c r="AOI22" s="8"/>
      <c r="AOJ22" s="8"/>
      <c r="AOK22" s="8"/>
      <c r="AOL22" s="8"/>
      <c r="AOM22" s="8"/>
      <c r="AON22" s="8"/>
      <c r="AOO22" s="8"/>
      <c r="AOP22" s="8"/>
      <c r="AOQ22" s="8"/>
      <c r="AOR22" s="8"/>
      <c r="AOS22" s="8"/>
      <c r="AOT22" s="8"/>
      <c r="AOU22" s="8"/>
      <c r="AOV22" s="8"/>
      <c r="AOW22" s="8"/>
      <c r="AOX22" s="8"/>
      <c r="AOY22" s="8"/>
      <c r="AOZ22" s="8"/>
      <c r="APA22" s="8"/>
      <c r="APB22" s="8"/>
      <c r="APC22" s="8"/>
      <c r="APD22" s="8"/>
      <c r="APE22" s="8"/>
      <c r="APF22" s="8"/>
      <c r="APG22" s="8"/>
      <c r="APH22" s="8"/>
      <c r="API22" s="8"/>
      <c r="APJ22" s="8"/>
      <c r="APK22" s="8"/>
      <c r="APL22" s="8"/>
      <c r="APM22" s="8"/>
      <c r="APN22" s="8"/>
      <c r="APO22" s="8"/>
      <c r="APP22" s="8"/>
      <c r="APQ22" s="8"/>
      <c r="APR22" s="8"/>
      <c r="APS22" s="8"/>
      <c r="APT22" s="8"/>
      <c r="APU22" s="8"/>
      <c r="APV22" s="8"/>
      <c r="APW22" s="8"/>
      <c r="APX22" s="8"/>
      <c r="APY22" s="8"/>
      <c r="APZ22" s="8"/>
      <c r="AQA22" s="8"/>
      <c r="AQB22" s="8"/>
      <c r="AQC22" s="8"/>
      <c r="AQD22" s="8"/>
      <c r="AQE22" s="8"/>
      <c r="AQF22" s="8"/>
      <c r="AQG22" s="8"/>
      <c r="AQH22" s="8"/>
      <c r="AQI22" s="8"/>
      <c r="AQJ22" s="8"/>
      <c r="AQK22" s="8"/>
      <c r="AQL22" s="8"/>
      <c r="AQM22" s="8"/>
      <c r="AQN22" s="8"/>
      <c r="AQO22" s="8"/>
      <c r="AQP22" s="8"/>
      <c r="AQQ22" s="8"/>
      <c r="AQR22" s="8"/>
      <c r="AQS22" s="8"/>
      <c r="AQT22" s="8"/>
      <c r="AQU22" s="8"/>
      <c r="AQV22" s="8"/>
      <c r="AQW22" s="8"/>
      <c r="AQX22" s="8"/>
      <c r="AQY22" s="8"/>
      <c r="AQZ22" s="8"/>
      <c r="ARA22" s="8"/>
      <c r="ARB22" s="8"/>
      <c r="ARC22" s="8"/>
      <c r="ARD22" s="8"/>
      <c r="ARE22" s="8"/>
      <c r="ARF22" s="8"/>
      <c r="ARG22" s="8"/>
      <c r="ARH22" s="8"/>
      <c r="ARI22" s="8"/>
      <c r="ARJ22" s="8"/>
      <c r="ARK22" s="8"/>
      <c r="ARL22" s="8"/>
      <c r="ARM22" s="8"/>
      <c r="ARN22" s="8"/>
      <c r="ARO22" s="8"/>
      <c r="ARP22" s="8"/>
      <c r="ARQ22" s="8"/>
      <c r="ARR22" s="8"/>
      <c r="ARS22" s="8"/>
      <c r="ART22" s="8"/>
      <c r="ARU22" s="8"/>
      <c r="ARV22" s="8"/>
      <c r="ARW22" s="8"/>
      <c r="ARX22" s="8"/>
      <c r="ARY22" s="8"/>
      <c r="ARZ22" s="8"/>
      <c r="ASA22" s="8"/>
      <c r="ASB22" s="8"/>
      <c r="ASC22" s="8"/>
      <c r="ASD22" s="8"/>
      <c r="ASE22" s="8"/>
      <c r="ASF22" s="8"/>
      <c r="ASG22" s="8"/>
      <c r="ASH22" s="8"/>
      <c r="ASI22" s="8"/>
      <c r="ASJ22" s="8"/>
      <c r="ASK22" s="8"/>
      <c r="ASL22" s="8"/>
      <c r="ASM22" s="8"/>
      <c r="ASN22" s="8"/>
      <c r="ASO22" s="8"/>
      <c r="ASP22" s="8"/>
      <c r="ASQ22" s="8"/>
      <c r="ASR22" s="8"/>
      <c r="ASS22" s="8"/>
      <c r="AST22" s="8"/>
      <c r="ASU22" s="8"/>
      <c r="ASV22" s="8"/>
      <c r="ASW22" s="8"/>
      <c r="ASX22" s="8"/>
      <c r="ASY22" s="8"/>
      <c r="ASZ22" s="8"/>
      <c r="ATA22" s="8"/>
      <c r="ATB22" s="8"/>
      <c r="ATC22" s="8"/>
      <c r="ATD22" s="8"/>
      <c r="ATE22" s="8"/>
      <c r="ATF22" s="8"/>
      <c r="ATG22" s="8"/>
      <c r="ATH22" s="8"/>
      <c r="ATI22" s="8"/>
      <c r="ATJ22" s="8"/>
      <c r="ATK22" s="8"/>
      <c r="ATL22" s="8"/>
      <c r="ATM22" s="8"/>
      <c r="ATN22" s="8"/>
      <c r="ATO22" s="8"/>
      <c r="ATP22" s="8"/>
      <c r="ATQ22" s="8"/>
      <c r="ATR22" s="8"/>
      <c r="ATS22" s="8"/>
      <c r="ATT22" s="8"/>
      <c r="ATU22" s="8"/>
      <c r="ATV22" s="8"/>
      <c r="ATW22" s="8"/>
      <c r="ATX22" s="8"/>
      <c r="ATY22" s="8"/>
      <c r="ATZ22" s="8"/>
      <c r="AUA22" s="8"/>
      <c r="AUB22" s="8"/>
      <c r="AUC22" s="8"/>
      <c r="AUD22" s="8"/>
      <c r="AUE22" s="8"/>
      <c r="AUF22" s="8"/>
      <c r="AUG22" s="8"/>
      <c r="AUH22" s="8"/>
      <c r="AUI22" s="8"/>
      <c r="AUJ22" s="8"/>
      <c r="AUK22" s="8"/>
      <c r="AUL22" s="8"/>
      <c r="AUM22" s="8"/>
      <c r="AUN22" s="8"/>
      <c r="AUO22" s="8"/>
      <c r="AUP22" s="8"/>
      <c r="AUQ22" s="8"/>
      <c r="AUR22" s="8"/>
      <c r="AUS22" s="8"/>
      <c r="AUT22" s="8"/>
      <c r="AUU22" s="8"/>
      <c r="AUV22" s="8"/>
      <c r="AUW22" s="8"/>
      <c r="AUX22" s="8"/>
      <c r="AUY22" s="8"/>
      <c r="AUZ22" s="8"/>
      <c r="AVA22" s="8"/>
      <c r="AVB22" s="8"/>
      <c r="AVC22" s="8"/>
      <c r="AVD22" s="8"/>
      <c r="AVE22" s="8"/>
      <c r="AVF22" s="8"/>
      <c r="AVG22" s="8"/>
      <c r="AVH22" s="8"/>
      <c r="AVI22" s="8"/>
      <c r="AVJ22" s="8"/>
      <c r="AVK22" s="8"/>
      <c r="AVL22" s="8"/>
      <c r="AVM22" s="8"/>
      <c r="AVN22" s="8"/>
      <c r="AVO22" s="8"/>
      <c r="AVP22" s="8"/>
      <c r="AVQ22" s="8"/>
      <c r="AVR22" s="8"/>
      <c r="AVS22" s="8"/>
      <c r="AVT22" s="8"/>
      <c r="AVU22" s="8"/>
      <c r="AVV22" s="8"/>
      <c r="AVW22" s="8"/>
      <c r="AVX22" s="8"/>
      <c r="AVY22" s="8"/>
      <c r="AVZ22" s="8"/>
      <c r="AWA22" s="8"/>
      <c r="AWB22" s="8"/>
      <c r="AWC22" s="8"/>
      <c r="AWD22" s="8"/>
      <c r="AWE22" s="8"/>
      <c r="AWF22" s="8"/>
      <c r="AWG22" s="8"/>
      <c r="AWH22" s="8"/>
      <c r="AWI22" s="8"/>
      <c r="AWJ22" s="8"/>
      <c r="AWK22" s="8"/>
      <c r="AWL22" s="8"/>
      <c r="AWM22" s="8"/>
      <c r="AWN22" s="8"/>
      <c r="AWO22" s="8"/>
      <c r="AWP22" s="8"/>
      <c r="AWQ22" s="8"/>
      <c r="AWR22" s="8"/>
      <c r="AWS22" s="8"/>
      <c r="AWT22" s="8"/>
      <c r="AWU22" s="8"/>
      <c r="AWV22" s="8"/>
      <c r="AWW22" s="8"/>
      <c r="AWX22" s="8"/>
      <c r="AWY22" s="8"/>
      <c r="AWZ22" s="8"/>
      <c r="AXA22" s="8"/>
      <c r="AXB22" s="8"/>
      <c r="AXC22" s="8"/>
      <c r="AXD22" s="8"/>
      <c r="AXE22" s="8"/>
      <c r="AXF22" s="8"/>
      <c r="AXG22" s="8"/>
      <c r="AXH22" s="8"/>
      <c r="AXI22" s="8"/>
      <c r="AXJ22" s="8"/>
      <c r="AXK22" s="8"/>
      <c r="AXL22" s="8"/>
      <c r="AXM22" s="8"/>
      <c r="AXN22" s="8"/>
      <c r="AXO22" s="8"/>
      <c r="AXP22" s="8"/>
      <c r="AXQ22" s="8"/>
      <c r="AXR22" s="8"/>
      <c r="AXS22" s="8"/>
      <c r="AXT22" s="8"/>
      <c r="AXU22" s="8"/>
      <c r="AXV22" s="8"/>
      <c r="AXW22" s="8"/>
      <c r="AXX22" s="8"/>
      <c r="AXY22" s="8"/>
      <c r="AXZ22" s="8"/>
      <c r="AYA22" s="8"/>
      <c r="AYB22" s="8"/>
      <c r="AYC22" s="8"/>
      <c r="AYD22" s="8"/>
      <c r="AYE22" s="8"/>
      <c r="AYF22" s="8"/>
      <c r="AYG22" s="8"/>
      <c r="AYH22" s="8"/>
      <c r="AYI22" s="8"/>
      <c r="AYJ22" s="8"/>
      <c r="AYK22" s="8"/>
      <c r="AYL22" s="8"/>
      <c r="AYM22" s="8"/>
      <c r="AYN22" s="8"/>
      <c r="AYO22" s="8"/>
      <c r="AYP22" s="8"/>
      <c r="AYQ22" s="8"/>
      <c r="AYR22" s="8"/>
      <c r="AYS22" s="8"/>
      <c r="AYT22" s="8"/>
      <c r="AYU22" s="8"/>
      <c r="AYV22" s="8"/>
      <c r="AYW22" s="8"/>
      <c r="AYX22" s="8"/>
      <c r="AYY22" s="8"/>
      <c r="AYZ22" s="8"/>
      <c r="AZA22" s="8"/>
      <c r="AZB22" s="8"/>
      <c r="AZC22" s="8"/>
      <c r="AZD22" s="8"/>
      <c r="AZE22" s="8"/>
      <c r="AZF22" s="8"/>
      <c r="AZG22" s="8"/>
      <c r="AZH22" s="8"/>
      <c r="AZI22" s="8"/>
      <c r="AZJ22" s="8"/>
      <c r="AZK22" s="8"/>
      <c r="AZL22" s="8"/>
      <c r="AZM22" s="8"/>
      <c r="AZN22" s="8"/>
      <c r="AZO22" s="8"/>
      <c r="AZP22" s="8"/>
      <c r="AZQ22" s="8"/>
      <c r="AZR22" s="8"/>
      <c r="AZS22" s="8"/>
      <c r="AZT22" s="8"/>
      <c r="AZU22" s="8"/>
      <c r="AZV22" s="8"/>
      <c r="AZW22" s="8"/>
      <c r="AZX22" s="8"/>
      <c r="AZY22" s="8"/>
      <c r="AZZ22" s="8"/>
      <c r="BAA22" s="8"/>
      <c r="BAB22" s="8"/>
      <c r="BAC22" s="8"/>
      <c r="BAD22" s="8"/>
      <c r="BAE22" s="8"/>
      <c r="BAF22" s="8"/>
      <c r="BAG22" s="8"/>
      <c r="BAH22" s="8"/>
      <c r="BAI22" s="8"/>
      <c r="BAJ22" s="8"/>
      <c r="BAK22" s="8"/>
      <c r="BAL22" s="8"/>
      <c r="BAM22" s="8"/>
      <c r="BAN22" s="8"/>
      <c r="BAO22" s="8"/>
      <c r="BAP22" s="8"/>
      <c r="BAQ22" s="8"/>
      <c r="BAR22" s="8"/>
      <c r="BAS22" s="8"/>
      <c r="BAT22" s="8"/>
      <c r="BAU22" s="8"/>
      <c r="BAV22" s="8"/>
      <c r="BAW22" s="8"/>
      <c r="BAX22" s="8"/>
      <c r="BAY22" s="8"/>
      <c r="BAZ22" s="8"/>
      <c r="BBA22" s="8"/>
      <c r="BBB22" s="8"/>
      <c r="BBC22" s="8"/>
      <c r="BBD22" s="8"/>
      <c r="BBE22" s="8"/>
      <c r="BBF22" s="8"/>
      <c r="BBG22" s="8"/>
      <c r="BBH22" s="8"/>
      <c r="BBI22" s="8"/>
      <c r="BBJ22" s="8"/>
      <c r="BBK22" s="8"/>
      <c r="BBL22" s="8"/>
      <c r="BBM22" s="8"/>
      <c r="BBN22" s="8"/>
      <c r="BBO22" s="8"/>
      <c r="BBP22" s="8"/>
      <c r="BBQ22" s="8"/>
      <c r="BBR22" s="8"/>
      <c r="BBS22" s="8"/>
      <c r="BBT22" s="8"/>
      <c r="BBU22" s="8"/>
      <c r="BBV22" s="8"/>
      <c r="BBW22" s="8"/>
      <c r="BBX22" s="8"/>
      <c r="BBY22" s="8"/>
      <c r="BBZ22" s="8"/>
      <c r="BCA22" s="8"/>
      <c r="BCB22" s="8"/>
      <c r="BCC22" s="8"/>
      <c r="BCD22" s="8"/>
      <c r="BCE22" s="8"/>
      <c r="BCF22" s="8"/>
      <c r="BCG22" s="8"/>
      <c r="BCH22" s="8"/>
      <c r="BCI22" s="8"/>
      <c r="BCJ22" s="8"/>
      <c r="BCK22" s="8"/>
      <c r="BCL22" s="8"/>
      <c r="BCM22" s="8"/>
      <c r="BCN22" s="8"/>
      <c r="BCO22" s="8"/>
      <c r="BCP22" s="8"/>
      <c r="BCQ22" s="8"/>
      <c r="BCR22" s="8"/>
      <c r="BCS22" s="8"/>
      <c r="BCT22" s="8"/>
      <c r="BCU22" s="8"/>
      <c r="BCV22" s="8"/>
      <c r="BCW22" s="8"/>
      <c r="BCX22" s="8"/>
      <c r="BCY22" s="8"/>
      <c r="BCZ22" s="8"/>
      <c r="BDA22" s="8"/>
      <c r="BDB22" s="8"/>
      <c r="BDC22" s="8"/>
      <c r="BDD22" s="8"/>
      <c r="BDE22" s="8"/>
      <c r="BDF22" s="8"/>
      <c r="BDG22" s="8"/>
      <c r="BDH22" s="8"/>
      <c r="BDI22" s="8"/>
      <c r="BDJ22" s="8"/>
      <c r="BDK22" s="8"/>
      <c r="BDL22" s="8"/>
      <c r="BDM22" s="8"/>
      <c r="BDN22" s="8"/>
      <c r="BDO22" s="8"/>
      <c r="BDP22" s="8"/>
      <c r="BDQ22" s="8"/>
      <c r="BDR22" s="8"/>
      <c r="BDS22" s="8"/>
      <c r="BDT22" s="8"/>
      <c r="BDU22" s="8"/>
      <c r="BDV22" s="8"/>
      <c r="BDW22" s="8"/>
      <c r="BDX22" s="8"/>
      <c r="BDY22" s="8"/>
      <c r="BDZ22" s="8"/>
      <c r="BEA22" s="8"/>
      <c r="BEB22" s="8"/>
      <c r="BEC22" s="8"/>
      <c r="BED22" s="8"/>
      <c r="BEE22" s="8"/>
      <c r="BEF22" s="8"/>
      <c r="BEG22" s="8"/>
      <c r="BEH22" s="8"/>
      <c r="BEI22" s="8"/>
      <c r="BEJ22" s="8"/>
      <c r="BEK22" s="8"/>
      <c r="BEL22" s="8"/>
      <c r="BEM22" s="8"/>
      <c r="BEN22" s="8"/>
      <c r="BEO22" s="8"/>
      <c r="BEP22" s="8"/>
      <c r="BEQ22" s="8"/>
      <c r="BER22" s="8"/>
      <c r="BES22" s="8"/>
      <c r="BET22" s="8"/>
      <c r="BEU22" s="8"/>
      <c r="BEV22" s="8"/>
      <c r="BEW22" s="8"/>
      <c r="BEX22" s="8"/>
      <c r="BEY22" s="8"/>
      <c r="BEZ22" s="8"/>
      <c r="BFA22" s="8"/>
      <c r="BFB22" s="8"/>
      <c r="BFC22" s="8"/>
      <c r="BFD22" s="8"/>
      <c r="BFE22" s="8"/>
      <c r="BFF22" s="8"/>
      <c r="BFG22" s="8"/>
      <c r="BFH22" s="8"/>
      <c r="BFI22" s="8"/>
      <c r="BFJ22" s="8"/>
      <c r="BFK22" s="8"/>
      <c r="BFL22" s="8"/>
      <c r="BFM22" s="8"/>
      <c r="BFN22" s="8"/>
      <c r="BFO22" s="8"/>
      <c r="BFP22" s="8"/>
      <c r="BFQ22" s="8"/>
      <c r="BFR22" s="8"/>
      <c r="BFS22" s="8"/>
      <c r="BFT22" s="8"/>
      <c r="BFU22" s="8"/>
      <c r="BFV22" s="8"/>
      <c r="BFW22" s="8"/>
      <c r="BFX22" s="8"/>
      <c r="BFY22" s="8"/>
      <c r="BFZ22" s="8"/>
      <c r="BGA22" s="8"/>
      <c r="BGB22" s="8"/>
      <c r="BGC22" s="8"/>
      <c r="BGD22" s="8"/>
      <c r="BGE22" s="8"/>
      <c r="BGF22" s="8"/>
      <c r="BGG22" s="8"/>
      <c r="BGH22" s="8"/>
      <c r="BGI22" s="8"/>
      <c r="BGJ22" s="8"/>
      <c r="BGK22" s="8"/>
      <c r="BGL22" s="8"/>
      <c r="BGM22" s="8"/>
      <c r="BGN22" s="8"/>
      <c r="BGO22" s="8"/>
      <c r="BGP22" s="8"/>
      <c r="BGQ22" s="8"/>
      <c r="BGR22" s="8"/>
      <c r="BGS22" s="8"/>
      <c r="BGT22" s="8"/>
      <c r="BGU22" s="8"/>
      <c r="BGV22" s="8"/>
      <c r="BGW22" s="8"/>
      <c r="BGX22" s="8"/>
      <c r="BGY22" s="8"/>
      <c r="BGZ22" s="8"/>
      <c r="BHA22" s="8"/>
      <c r="BHB22" s="8"/>
      <c r="BHC22" s="8"/>
      <c r="BHD22" s="8"/>
      <c r="BHE22" s="8"/>
      <c r="BHF22" s="8"/>
      <c r="BHG22" s="8"/>
      <c r="BHH22" s="8"/>
      <c r="BHI22" s="8"/>
      <c r="BHJ22" s="8"/>
      <c r="BHK22" s="8"/>
      <c r="BHL22" s="8"/>
      <c r="BHM22" s="8"/>
      <c r="BHN22" s="8"/>
      <c r="BHO22" s="8"/>
      <c r="BHP22" s="8"/>
      <c r="BHQ22" s="8"/>
      <c r="BHR22" s="8"/>
      <c r="BHS22" s="8"/>
      <c r="BHT22" s="8"/>
      <c r="BHU22" s="8"/>
      <c r="BHV22" s="8"/>
      <c r="BHW22" s="8"/>
      <c r="BHX22" s="8"/>
      <c r="BHY22" s="8"/>
      <c r="BHZ22" s="8"/>
      <c r="BIA22" s="8"/>
      <c r="BIB22" s="8"/>
      <c r="BIC22" s="8"/>
      <c r="BID22" s="8"/>
      <c r="BIE22" s="8"/>
      <c r="BIF22" s="8"/>
      <c r="BIG22" s="8"/>
      <c r="BIH22" s="8"/>
      <c r="BII22" s="8"/>
      <c r="BIJ22" s="8"/>
      <c r="BIK22" s="8"/>
      <c r="BIL22" s="8"/>
      <c r="BIM22" s="8"/>
      <c r="BIN22" s="8"/>
      <c r="BIO22" s="8"/>
      <c r="BIP22" s="8"/>
      <c r="BIQ22" s="8"/>
      <c r="BIR22" s="8"/>
      <c r="BIS22" s="8"/>
      <c r="BIT22" s="8"/>
      <c r="BIU22" s="8"/>
      <c r="BIV22" s="8"/>
      <c r="BIW22" s="8"/>
      <c r="BIX22" s="8"/>
      <c r="BIY22" s="8"/>
      <c r="BIZ22" s="8"/>
      <c r="BJA22" s="8"/>
      <c r="BJB22" s="8"/>
      <c r="BJC22" s="8"/>
      <c r="BJD22" s="8"/>
      <c r="BJE22" s="8"/>
      <c r="BJF22" s="8"/>
      <c r="BJG22" s="8"/>
      <c r="BJH22" s="8"/>
      <c r="BJI22" s="8"/>
      <c r="BJJ22" s="8"/>
      <c r="BJK22" s="8"/>
      <c r="BJL22" s="8"/>
      <c r="BJM22" s="8"/>
      <c r="BJN22" s="8"/>
      <c r="BJO22" s="8"/>
      <c r="BJP22" s="8"/>
      <c r="BJQ22" s="8"/>
      <c r="BJR22" s="8"/>
      <c r="BJS22" s="8"/>
      <c r="BJT22" s="8"/>
      <c r="BJU22" s="8"/>
      <c r="BJV22" s="8"/>
      <c r="BJW22" s="8"/>
      <c r="BJX22" s="8"/>
      <c r="BJY22" s="8"/>
      <c r="BJZ22" s="8"/>
      <c r="BKA22" s="8"/>
      <c r="BKB22" s="8"/>
      <c r="BKC22" s="8"/>
      <c r="BKD22" s="8"/>
      <c r="BKE22" s="8"/>
      <c r="BKF22" s="8"/>
      <c r="BKG22" s="8"/>
      <c r="BKH22" s="8"/>
      <c r="BKI22" s="8"/>
      <c r="BKJ22" s="8"/>
      <c r="BKK22" s="8"/>
      <c r="BKL22" s="8"/>
      <c r="BKM22" s="8"/>
      <c r="BKN22" s="8"/>
      <c r="BKO22" s="8"/>
      <c r="BKP22" s="8"/>
      <c r="BKQ22" s="8"/>
      <c r="BKR22" s="8"/>
      <c r="BKS22" s="8"/>
      <c r="BKT22" s="8"/>
      <c r="BKU22" s="8"/>
      <c r="BKV22" s="8"/>
      <c r="BKW22" s="8"/>
      <c r="BKX22" s="8"/>
      <c r="BKY22" s="8"/>
      <c r="BKZ22" s="8"/>
      <c r="BLA22" s="8"/>
      <c r="BLB22" s="8"/>
      <c r="BLC22" s="8"/>
      <c r="BLD22" s="8"/>
      <c r="BLE22" s="8"/>
      <c r="BLF22" s="8"/>
      <c r="BLG22" s="8"/>
      <c r="BLH22" s="8"/>
      <c r="BLI22" s="8"/>
      <c r="BLJ22" s="8"/>
      <c r="BLK22" s="8"/>
      <c r="BLL22" s="8"/>
      <c r="BLM22" s="8"/>
      <c r="BLN22" s="8"/>
      <c r="BLO22" s="8"/>
      <c r="BLP22" s="8"/>
      <c r="BLQ22" s="8"/>
      <c r="BLR22" s="8"/>
      <c r="BLS22" s="8"/>
      <c r="BLT22" s="8"/>
      <c r="BLU22" s="8"/>
      <c r="BLV22" s="8"/>
      <c r="BLW22" s="8"/>
      <c r="BLX22" s="8"/>
      <c r="BLY22" s="8"/>
      <c r="BLZ22" s="8"/>
      <c r="BMA22" s="8"/>
      <c r="BMB22" s="8"/>
      <c r="BMC22" s="8"/>
      <c r="BMD22" s="8"/>
      <c r="BME22" s="8"/>
      <c r="BMF22" s="8"/>
      <c r="BMG22" s="8"/>
      <c r="BMH22" s="8"/>
      <c r="BMI22" s="8"/>
      <c r="BMJ22" s="8"/>
      <c r="BMK22" s="8"/>
      <c r="BML22" s="8"/>
      <c r="BMM22" s="8"/>
      <c r="BMN22" s="8"/>
      <c r="BMO22" s="8"/>
      <c r="BMP22" s="8"/>
      <c r="BMQ22" s="8"/>
      <c r="BMR22" s="8"/>
      <c r="BMS22" s="8"/>
      <c r="BMT22" s="8"/>
      <c r="BMU22" s="8"/>
      <c r="BMV22" s="8"/>
      <c r="BMW22" s="8"/>
      <c r="BMX22" s="8"/>
      <c r="BMY22" s="8"/>
      <c r="BMZ22" s="8"/>
      <c r="BNA22" s="8"/>
      <c r="BNB22" s="8"/>
      <c r="BNC22" s="8"/>
      <c r="BND22" s="8"/>
      <c r="BNE22" s="8"/>
      <c r="BNF22" s="8"/>
      <c r="BNG22" s="8"/>
      <c r="BNH22" s="8"/>
      <c r="BNI22" s="8"/>
      <c r="BNJ22" s="8"/>
      <c r="BNK22" s="8"/>
      <c r="BNL22" s="8"/>
      <c r="BNM22" s="8"/>
      <c r="BNN22" s="8"/>
      <c r="BNO22" s="8"/>
      <c r="BNP22" s="8"/>
      <c r="BNQ22" s="8"/>
      <c r="BNR22" s="8"/>
      <c r="BNS22" s="8"/>
      <c r="BNT22" s="8"/>
      <c r="BNU22" s="8"/>
      <c r="BNV22" s="8"/>
      <c r="BNW22" s="8"/>
      <c r="BNX22" s="8"/>
      <c r="BNY22" s="8"/>
      <c r="BNZ22" s="8"/>
      <c r="BOA22" s="8"/>
      <c r="BOB22" s="8"/>
      <c r="BOC22" s="8"/>
      <c r="BOD22" s="8"/>
      <c r="BOE22" s="8"/>
      <c r="BOF22" s="8"/>
      <c r="BOG22" s="8"/>
      <c r="BOH22" s="8"/>
      <c r="BOI22" s="8"/>
      <c r="BOJ22" s="8"/>
      <c r="BOK22" s="8"/>
      <c r="BOL22" s="8"/>
      <c r="BOM22" s="8"/>
      <c r="BON22" s="8"/>
      <c r="BOO22" s="8"/>
      <c r="BOP22" s="8"/>
      <c r="BOQ22" s="8"/>
      <c r="BOR22" s="8"/>
      <c r="BOS22" s="8"/>
      <c r="BOT22" s="8"/>
      <c r="BOU22" s="8"/>
      <c r="BOV22" s="8"/>
      <c r="BOW22" s="8"/>
      <c r="BOX22" s="8"/>
      <c r="BOY22" s="8"/>
      <c r="BOZ22" s="8"/>
      <c r="BPA22" s="8"/>
      <c r="BPB22" s="8"/>
      <c r="BPC22" s="8"/>
      <c r="BPD22" s="8"/>
      <c r="BPE22" s="8"/>
      <c r="BPF22" s="8"/>
      <c r="BPG22" s="8"/>
      <c r="BPH22" s="8"/>
      <c r="BPI22" s="8"/>
      <c r="BPJ22" s="8"/>
      <c r="BPK22" s="8"/>
      <c r="BPL22" s="8"/>
      <c r="BPM22" s="8"/>
      <c r="BPN22" s="8"/>
      <c r="BPO22" s="8"/>
      <c r="BPP22" s="8"/>
      <c r="BPQ22" s="8"/>
      <c r="BPR22" s="8"/>
      <c r="BPS22" s="8"/>
      <c r="BPT22" s="8"/>
      <c r="BPU22" s="8"/>
      <c r="BPV22" s="8"/>
      <c r="BPW22" s="8"/>
      <c r="BPX22" s="8"/>
      <c r="BPY22" s="8"/>
      <c r="BPZ22" s="8"/>
      <c r="BQA22" s="8"/>
      <c r="BQB22" s="8"/>
      <c r="BQC22" s="8"/>
      <c r="BQD22" s="8"/>
      <c r="BQE22" s="8"/>
      <c r="BQF22" s="8"/>
      <c r="BQG22" s="8"/>
      <c r="BQH22" s="8"/>
      <c r="BQI22" s="8"/>
      <c r="BQJ22" s="8"/>
      <c r="BQK22" s="8"/>
      <c r="BQL22" s="8"/>
      <c r="BQM22" s="8"/>
      <c r="BQN22" s="8"/>
      <c r="BQO22" s="8"/>
      <c r="BQP22" s="8"/>
      <c r="BQQ22" s="8"/>
      <c r="BQR22" s="8"/>
      <c r="BQS22" s="8"/>
      <c r="BQT22" s="8"/>
      <c r="BQU22" s="8"/>
      <c r="BQV22" s="8"/>
      <c r="BQW22" s="8"/>
      <c r="BQX22" s="8"/>
      <c r="BQY22" s="8"/>
      <c r="BQZ22" s="8"/>
      <c r="BRA22" s="8"/>
      <c r="BRB22" s="8"/>
      <c r="BRC22" s="8"/>
      <c r="BRD22" s="8"/>
      <c r="BRE22" s="8"/>
      <c r="BRF22" s="8"/>
      <c r="BRG22" s="8"/>
      <c r="BRH22" s="8"/>
      <c r="BRI22" s="8"/>
      <c r="BRJ22" s="8"/>
      <c r="BRK22" s="8"/>
      <c r="BRL22" s="8"/>
      <c r="BRM22" s="8"/>
      <c r="BRN22" s="8"/>
      <c r="BRO22" s="8"/>
      <c r="BRP22" s="8"/>
      <c r="BRQ22" s="8"/>
      <c r="BRR22" s="8"/>
      <c r="BRS22" s="8"/>
      <c r="BRT22" s="8"/>
      <c r="BRU22" s="8"/>
      <c r="BRV22" s="8"/>
      <c r="BRW22" s="8"/>
      <c r="BRX22" s="8"/>
      <c r="BRY22" s="8"/>
      <c r="BRZ22" s="8"/>
      <c r="BSA22" s="8"/>
      <c r="BSB22" s="8"/>
      <c r="BSC22" s="8"/>
      <c r="BSD22" s="8"/>
      <c r="BSE22" s="8"/>
      <c r="BSF22" s="8"/>
      <c r="BSG22" s="8"/>
      <c r="BSH22" s="8"/>
      <c r="BSI22" s="8"/>
      <c r="BSJ22" s="8"/>
      <c r="BSK22" s="8"/>
      <c r="BSL22" s="8"/>
      <c r="BSM22" s="8"/>
      <c r="BSN22" s="8"/>
      <c r="BSO22" s="8"/>
      <c r="BSP22" s="8"/>
      <c r="BSQ22" s="8"/>
      <c r="BSR22" s="8"/>
      <c r="BSS22" s="8"/>
      <c r="BST22" s="8"/>
      <c r="BSU22" s="8"/>
      <c r="BSV22" s="8"/>
      <c r="BSW22" s="8"/>
      <c r="BSX22" s="8"/>
      <c r="BSY22" s="8"/>
      <c r="BSZ22" s="8"/>
      <c r="BTA22" s="8"/>
      <c r="BTB22" s="8"/>
      <c r="BTC22" s="8"/>
      <c r="BTD22" s="8"/>
      <c r="BTE22" s="8"/>
      <c r="BTF22" s="8"/>
      <c r="BTG22" s="8"/>
      <c r="BTH22" s="8"/>
      <c r="BTI22" s="8"/>
      <c r="BTJ22" s="8"/>
      <c r="BTK22" s="8"/>
      <c r="BTL22" s="8"/>
      <c r="BTM22" s="8"/>
      <c r="BTN22" s="8"/>
      <c r="BTO22" s="8"/>
      <c r="BTP22" s="8"/>
      <c r="BTQ22" s="8"/>
      <c r="BTR22" s="8"/>
      <c r="BTS22" s="8"/>
      <c r="BTT22" s="8"/>
      <c r="BTU22" s="8"/>
      <c r="BTV22" s="8"/>
      <c r="BTW22" s="8"/>
      <c r="BTX22" s="8"/>
      <c r="BTY22" s="8"/>
      <c r="BTZ22" s="8"/>
      <c r="BUA22" s="8"/>
      <c r="BUB22" s="8"/>
      <c r="BUC22" s="8"/>
      <c r="BUD22" s="8"/>
      <c r="BUE22" s="8"/>
      <c r="BUF22" s="8"/>
      <c r="BUG22" s="8"/>
      <c r="BUH22" s="8"/>
      <c r="BUI22" s="8"/>
      <c r="BUJ22" s="8"/>
      <c r="BUK22" s="8"/>
      <c r="BUL22" s="8"/>
      <c r="BUM22" s="8"/>
      <c r="BUN22" s="8"/>
      <c r="BUO22" s="8"/>
      <c r="BUP22" s="8"/>
      <c r="BUQ22" s="8"/>
      <c r="BUR22" s="8"/>
      <c r="BUS22" s="8"/>
      <c r="BUT22" s="8"/>
      <c r="BUU22" s="8"/>
      <c r="BUV22" s="8"/>
      <c r="BUW22" s="8"/>
      <c r="BUX22" s="8"/>
      <c r="BUY22" s="8"/>
      <c r="BUZ22" s="8"/>
      <c r="BVA22" s="8"/>
      <c r="BVB22" s="8"/>
      <c r="BVC22" s="8"/>
      <c r="BVD22" s="8"/>
      <c r="BVE22" s="8"/>
      <c r="BVF22" s="8"/>
      <c r="BVG22" s="8"/>
      <c r="BVH22" s="8"/>
      <c r="BVI22" s="8"/>
      <c r="BVJ22" s="8"/>
      <c r="BVK22" s="8"/>
      <c r="BVL22" s="8"/>
      <c r="BVM22" s="8"/>
      <c r="BVN22" s="8"/>
      <c r="BVO22" s="8"/>
      <c r="BVP22" s="8"/>
      <c r="BVQ22" s="8"/>
      <c r="BVR22" s="8"/>
      <c r="BVS22" s="8"/>
      <c r="BVT22" s="8"/>
      <c r="BVU22" s="8"/>
      <c r="BVV22" s="8"/>
      <c r="BVW22" s="8"/>
      <c r="BVX22" s="8"/>
      <c r="BVY22" s="8"/>
      <c r="BVZ22" s="8"/>
      <c r="BWA22" s="8"/>
      <c r="BWB22" s="8"/>
      <c r="BWC22" s="8"/>
      <c r="BWD22" s="8"/>
      <c r="BWE22" s="8"/>
      <c r="BWF22" s="8"/>
      <c r="BWG22" s="8"/>
      <c r="BWH22" s="8"/>
      <c r="BWI22" s="8"/>
      <c r="BWJ22" s="8"/>
      <c r="BWK22" s="8"/>
      <c r="BWL22" s="8"/>
      <c r="BWM22" s="8"/>
      <c r="BWN22" s="8"/>
      <c r="BWO22" s="8"/>
      <c r="BWP22" s="8"/>
      <c r="BWQ22" s="8"/>
      <c r="BWR22" s="8"/>
      <c r="BWS22" s="8"/>
      <c r="BWT22" s="8"/>
      <c r="BWU22" s="8"/>
      <c r="BWV22" s="8"/>
      <c r="BWW22" s="8"/>
      <c r="BWX22" s="8"/>
      <c r="BWY22" s="8"/>
      <c r="BWZ22" s="8"/>
      <c r="BXA22" s="8"/>
      <c r="BXB22" s="8"/>
      <c r="BXC22" s="8"/>
      <c r="BXD22" s="8"/>
      <c r="BXE22" s="8"/>
      <c r="BXF22" s="8"/>
      <c r="BXG22" s="8"/>
      <c r="BXH22" s="8"/>
      <c r="BXI22" s="8"/>
      <c r="BXJ22" s="8"/>
      <c r="BXK22" s="8"/>
      <c r="BXL22" s="8"/>
      <c r="BXM22" s="8"/>
      <c r="BXN22" s="8"/>
      <c r="BXO22" s="8"/>
      <c r="BXP22" s="8"/>
      <c r="BXQ22" s="8"/>
      <c r="BXR22" s="8"/>
      <c r="BXS22" s="8"/>
      <c r="BXT22" s="8"/>
      <c r="BXU22" s="8"/>
      <c r="BXV22" s="8"/>
      <c r="BXW22" s="8"/>
      <c r="BXX22" s="8"/>
      <c r="BXY22" s="8"/>
      <c r="BXZ22" s="8"/>
      <c r="BYA22" s="8"/>
      <c r="BYB22" s="8"/>
      <c r="BYC22" s="8"/>
      <c r="BYD22" s="8"/>
      <c r="BYE22" s="8"/>
      <c r="BYF22" s="8"/>
      <c r="BYG22" s="8"/>
      <c r="BYH22" s="8"/>
      <c r="BYI22" s="8"/>
      <c r="BYJ22" s="8"/>
      <c r="BYK22" s="8"/>
      <c r="BYL22" s="8"/>
      <c r="BYM22" s="8"/>
      <c r="BYN22" s="8"/>
      <c r="BYO22" s="8"/>
      <c r="BYP22" s="8"/>
      <c r="BYQ22" s="8"/>
      <c r="BYR22" s="8"/>
      <c r="BYS22" s="8"/>
      <c r="BYT22" s="8"/>
      <c r="BYU22" s="8"/>
      <c r="BYV22" s="8"/>
      <c r="BYW22" s="8"/>
      <c r="BYX22" s="8"/>
      <c r="BYY22" s="8"/>
      <c r="BYZ22" s="8"/>
      <c r="BZA22" s="8"/>
      <c r="BZB22" s="8"/>
      <c r="BZC22" s="8"/>
      <c r="BZD22" s="8"/>
      <c r="BZE22" s="8"/>
      <c r="BZF22" s="8"/>
      <c r="BZG22" s="8"/>
      <c r="BZH22" s="8"/>
      <c r="BZI22" s="8"/>
      <c r="BZJ22" s="8"/>
      <c r="BZK22" s="8"/>
      <c r="BZL22" s="8"/>
      <c r="BZM22" s="8"/>
      <c r="BZN22" s="8"/>
      <c r="BZO22" s="8"/>
      <c r="BZP22" s="8"/>
      <c r="BZQ22" s="8"/>
      <c r="BZR22" s="8"/>
      <c r="BZS22" s="8"/>
      <c r="BZT22" s="8"/>
      <c r="BZU22" s="8"/>
      <c r="BZV22" s="8"/>
      <c r="BZW22" s="8"/>
      <c r="BZX22" s="8"/>
      <c r="BZY22" s="8"/>
      <c r="BZZ22" s="8"/>
      <c r="CAA22" s="8"/>
      <c r="CAB22" s="8"/>
      <c r="CAC22" s="8"/>
      <c r="CAD22" s="8"/>
      <c r="CAE22" s="8"/>
      <c r="CAF22" s="8"/>
      <c r="CAG22" s="8"/>
      <c r="CAH22" s="8"/>
      <c r="CAI22" s="8"/>
      <c r="CAJ22" s="8"/>
      <c r="CAK22" s="8"/>
      <c r="CAL22" s="8"/>
      <c r="CAM22" s="8"/>
      <c r="CAN22" s="8"/>
      <c r="CAO22" s="8"/>
      <c r="CAP22" s="8"/>
      <c r="CAQ22" s="8"/>
      <c r="CAR22" s="8"/>
      <c r="CAS22" s="8"/>
      <c r="CAT22" s="8"/>
      <c r="CAU22" s="8"/>
      <c r="CAV22" s="8"/>
      <c r="CAW22" s="8"/>
      <c r="CAX22" s="8"/>
      <c r="CAY22" s="8"/>
      <c r="CAZ22" s="8"/>
      <c r="CBA22" s="8"/>
      <c r="CBB22" s="8"/>
      <c r="CBC22" s="8"/>
      <c r="CBD22" s="8"/>
      <c r="CBE22" s="8"/>
      <c r="CBF22" s="8"/>
      <c r="CBG22" s="8"/>
      <c r="CBH22" s="8"/>
      <c r="CBI22" s="8"/>
      <c r="CBJ22" s="8"/>
      <c r="CBK22" s="8"/>
      <c r="CBL22" s="8"/>
      <c r="CBM22" s="8"/>
      <c r="CBN22" s="8"/>
      <c r="CBO22" s="8"/>
      <c r="CBP22" s="8"/>
      <c r="CBQ22" s="8"/>
      <c r="CBR22" s="8"/>
      <c r="CBS22" s="8"/>
      <c r="CBT22" s="8"/>
      <c r="CBU22" s="8"/>
      <c r="CBV22" s="8"/>
      <c r="CBW22" s="8"/>
      <c r="CBX22" s="8"/>
      <c r="CBY22" s="8"/>
      <c r="CBZ22" s="8"/>
      <c r="CCA22" s="8"/>
      <c r="CCB22" s="8"/>
      <c r="CCC22" s="8"/>
      <c r="CCD22" s="8"/>
      <c r="CCE22" s="8"/>
      <c r="CCF22" s="8"/>
      <c r="CCG22" s="8"/>
      <c r="CCH22" s="8"/>
      <c r="CCI22" s="8"/>
      <c r="CCJ22" s="8"/>
      <c r="CCK22" s="8"/>
      <c r="CCL22" s="8"/>
      <c r="CCM22" s="8"/>
      <c r="CCN22" s="8"/>
      <c r="CCO22" s="8"/>
      <c r="CCP22" s="8"/>
      <c r="CCQ22" s="8"/>
      <c r="CCR22" s="8"/>
      <c r="CCS22" s="8"/>
      <c r="CCT22" s="8"/>
      <c r="CCU22" s="8"/>
      <c r="CCV22" s="8"/>
      <c r="CCW22" s="8"/>
      <c r="CCX22" s="8"/>
      <c r="CCY22" s="8"/>
      <c r="CCZ22" s="8"/>
      <c r="CDA22" s="8"/>
      <c r="CDB22" s="8"/>
      <c r="CDC22" s="8"/>
      <c r="CDD22" s="8"/>
      <c r="CDE22" s="8"/>
      <c r="CDF22" s="8"/>
      <c r="CDG22" s="8"/>
      <c r="CDH22" s="8"/>
      <c r="CDI22" s="8"/>
      <c r="CDJ22" s="8"/>
      <c r="CDK22" s="8"/>
      <c r="CDL22" s="8"/>
      <c r="CDM22" s="8"/>
      <c r="CDN22" s="8"/>
      <c r="CDO22" s="8"/>
      <c r="CDP22" s="8"/>
      <c r="CDQ22" s="8"/>
      <c r="CDR22" s="8"/>
      <c r="CDS22" s="8"/>
      <c r="CDT22" s="8"/>
      <c r="CDU22" s="8"/>
      <c r="CDV22" s="8"/>
      <c r="CDW22" s="8"/>
      <c r="CDX22" s="8"/>
      <c r="CDY22" s="8"/>
      <c r="CDZ22" s="8"/>
      <c r="CEA22" s="8"/>
      <c r="CEB22" s="8"/>
      <c r="CEC22" s="8"/>
      <c r="CED22" s="8"/>
      <c r="CEE22" s="8"/>
      <c r="CEF22" s="8"/>
      <c r="CEG22" s="8"/>
      <c r="CEH22" s="8"/>
      <c r="CEI22" s="8"/>
      <c r="CEJ22" s="8"/>
      <c r="CEK22" s="8"/>
      <c r="CEL22" s="8"/>
      <c r="CEM22" s="8"/>
      <c r="CEN22" s="8"/>
      <c r="CEO22" s="8"/>
      <c r="CEP22" s="8"/>
      <c r="CEQ22" s="8"/>
      <c r="CER22" s="8"/>
      <c r="CES22" s="8"/>
      <c r="CET22" s="8"/>
      <c r="CEU22" s="8"/>
      <c r="CEV22" s="8"/>
      <c r="CEW22" s="8"/>
      <c r="CEX22" s="8"/>
      <c r="CEY22" s="8"/>
      <c r="CEZ22" s="8"/>
      <c r="CFA22" s="8"/>
      <c r="CFB22" s="8"/>
      <c r="CFC22" s="8"/>
      <c r="CFD22" s="8"/>
      <c r="CFE22" s="8"/>
      <c r="CFF22" s="8"/>
      <c r="CFG22" s="8"/>
      <c r="CFH22" s="8"/>
      <c r="CFI22" s="8"/>
      <c r="CFJ22" s="8"/>
      <c r="CFK22" s="8"/>
      <c r="CFL22" s="8"/>
      <c r="CFM22" s="8"/>
      <c r="CFN22" s="8"/>
      <c r="CFO22" s="8"/>
      <c r="CFP22" s="8"/>
      <c r="CFQ22" s="8"/>
      <c r="CFR22" s="8"/>
      <c r="CFS22" s="8"/>
      <c r="CFT22" s="8"/>
      <c r="CFU22" s="8"/>
      <c r="CFV22" s="8"/>
      <c r="CFW22" s="8"/>
      <c r="CFX22" s="8"/>
      <c r="CFY22" s="8"/>
      <c r="CFZ22" s="8"/>
      <c r="CGA22" s="8"/>
      <c r="CGB22" s="8"/>
      <c r="CGC22" s="8"/>
      <c r="CGD22" s="8"/>
      <c r="CGE22" s="8"/>
      <c r="CGF22" s="8"/>
      <c r="CGG22" s="8"/>
      <c r="CGH22" s="8"/>
      <c r="CGI22" s="8"/>
      <c r="CGJ22" s="8"/>
      <c r="CGK22" s="8"/>
      <c r="CGL22" s="8"/>
      <c r="CGM22" s="8"/>
      <c r="CGN22" s="8"/>
      <c r="CGO22" s="8"/>
      <c r="CGP22" s="8"/>
      <c r="CGQ22" s="8"/>
      <c r="CGR22" s="8"/>
      <c r="CGS22" s="8"/>
      <c r="CGT22" s="8"/>
      <c r="CGU22" s="8"/>
      <c r="CGV22" s="8"/>
      <c r="CGW22" s="8"/>
      <c r="CGX22" s="8"/>
      <c r="CGY22" s="8"/>
      <c r="CGZ22" s="8"/>
      <c r="CHA22" s="8"/>
      <c r="CHB22" s="8"/>
      <c r="CHC22" s="8"/>
      <c r="CHD22" s="8"/>
      <c r="CHE22" s="8"/>
      <c r="CHF22" s="8"/>
      <c r="CHG22" s="8"/>
      <c r="CHH22" s="8"/>
      <c r="CHI22" s="8"/>
      <c r="CHJ22" s="8"/>
      <c r="CHK22" s="8"/>
      <c r="CHL22" s="8"/>
      <c r="CHM22" s="8"/>
      <c r="CHN22" s="8"/>
      <c r="CHO22" s="8"/>
      <c r="CHP22" s="8"/>
      <c r="CHQ22" s="8"/>
      <c r="CHR22" s="8"/>
      <c r="CHS22" s="8"/>
      <c r="CHT22" s="8"/>
      <c r="CHU22" s="8"/>
      <c r="CHV22" s="8"/>
      <c r="CHW22" s="8"/>
      <c r="CHX22" s="8"/>
      <c r="CHY22" s="8"/>
      <c r="CHZ22" s="8"/>
      <c r="CIA22" s="8"/>
      <c r="CIB22" s="8"/>
      <c r="CIC22" s="8"/>
      <c r="CID22" s="8"/>
      <c r="CIE22" s="8"/>
      <c r="CIF22" s="8"/>
      <c r="CIG22" s="8"/>
      <c r="CIH22" s="8"/>
      <c r="CII22" s="8"/>
      <c r="CIJ22" s="8"/>
      <c r="CIK22" s="8"/>
      <c r="CIL22" s="8"/>
      <c r="CIM22" s="8"/>
      <c r="CIN22" s="8"/>
      <c r="CIO22" s="8"/>
      <c r="CIP22" s="8"/>
      <c r="CIQ22" s="8"/>
      <c r="CIR22" s="8"/>
      <c r="CIS22" s="8"/>
      <c r="CIT22" s="8"/>
      <c r="CIU22" s="8"/>
      <c r="CIV22" s="8"/>
      <c r="CIW22" s="8"/>
      <c r="CIX22" s="8"/>
      <c r="CIY22" s="8"/>
      <c r="CIZ22" s="8"/>
      <c r="CJA22" s="8"/>
      <c r="CJB22" s="8"/>
      <c r="CJC22" s="8"/>
      <c r="CJD22" s="8"/>
      <c r="CJE22" s="8"/>
      <c r="CJF22" s="8"/>
      <c r="CJG22" s="8"/>
      <c r="CJH22" s="8"/>
      <c r="CJI22" s="8"/>
      <c r="CJJ22" s="8"/>
      <c r="CJK22" s="8"/>
      <c r="CJL22" s="8"/>
      <c r="CJM22" s="8"/>
      <c r="CJN22" s="8"/>
      <c r="CJO22" s="8"/>
      <c r="CJP22" s="8"/>
      <c r="CJQ22" s="8"/>
      <c r="CJR22" s="8"/>
      <c r="CJS22" s="8"/>
      <c r="CJT22" s="8"/>
      <c r="CJU22" s="8"/>
      <c r="CJV22" s="8"/>
      <c r="CJW22" s="8"/>
      <c r="CJX22" s="8"/>
      <c r="CJY22" s="8"/>
      <c r="CJZ22" s="8"/>
      <c r="CKA22" s="8"/>
      <c r="CKB22" s="8"/>
      <c r="CKC22" s="8"/>
      <c r="CKD22" s="8"/>
      <c r="CKE22" s="8"/>
      <c r="CKF22" s="8"/>
      <c r="CKG22" s="8"/>
      <c r="CKH22" s="8"/>
      <c r="CKI22" s="8"/>
      <c r="CKJ22" s="8"/>
      <c r="CKK22" s="8"/>
      <c r="CKL22" s="8"/>
      <c r="CKM22" s="8"/>
      <c r="CKN22" s="8"/>
      <c r="CKO22" s="8"/>
      <c r="CKP22" s="8"/>
      <c r="CKQ22" s="8"/>
      <c r="CKR22" s="8"/>
      <c r="CKS22" s="8"/>
      <c r="CKT22" s="8"/>
      <c r="CKU22" s="8"/>
      <c r="CKV22" s="8"/>
      <c r="CKW22" s="8"/>
      <c r="CKX22" s="8"/>
      <c r="CKY22" s="8"/>
      <c r="CKZ22" s="8"/>
      <c r="CLA22" s="8"/>
      <c r="CLB22" s="8"/>
      <c r="CLC22" s="8"/>
      <c r="CLD22" s="8"/>
      <c r="CLE22" s="8"/>
      <c r="CLF22" s="8"/>
      <c r="CLG22" s="8"/>
      <c r="CLH22" s="8"/>
      <c r="CLI22" s="8"/>
      <c r="CLJ22" s="8"/>
      <c r="CLK22" s="8"/>
      <c r="CLL22" s="8"/>
      <c r="CLM22" s="8"/>
      <c r="CLN22" s="8"/>
      <c r="CLO22" s="8"/>
      <c r="CLP22" s="8"/>
      <c r="CLQ22" s="8"/>
      <c r="CLR22" s="8"/>
      <c r="CLS22" s="8"/>
      <c r="CLT22" s="8"/>
      <c r="CLU22" s="8"/>
      <c r="CLV22" s="8"/>
      <c r="CLW22" s="8"/>
      <c r="CLX22" s="8"/>
      <c r="CLY22" s="8"/>
      <c r="CLZ22" s="8"/>
      <c r="CMA22" s="8"/>
      <c r="CMB22" s="8"/>
      <c r="CMC22" s="8"/>
      <c r="CMD22" s="8"/>
      <c r="CME22" s="8"/>
      <c r="CMF22" s="8"/>
      <c r="CMG22" s="8"/>
      <c r="CMH22" s="8"/>
      <c r="CMI22" s="8"/>
      <c r="CMJ22" s="8"/>
      <c r="CMK22" s="8"/>
      <c r="CML22" s="8"/>
      <c r="CMM22" s="8"/>
      <c r="CMN22" s="8"/>
      <c r="CMO22" s="8"/>
      <c r="CMP22" s="8"/>
      <c r="CMQ22" s="8"/>
      <c r="CMR22" s="8"/>
      <c r="CMS22" s="8"/>
      <c r="CMT22" s="8"/>
      <c r="CMU22" s="8"/>
      <c r="CMV22" s="8"/>
      <c r="CMW22" s="8"/>
      <c r="CMX22" s="8"/>
      <c r="CMY22" s="8"/>
      <c r="CMZ22" s="8"/>
      <c r="CNA22" s="8"/>
      <c r="CNB22" s="8"/>
      <c r="CNC22" s="8"/>
      <c r="CND22" s="8"/>
      <c r="CNE22" s="8"/>
      <c r="CNF22" s="8"/>
      <c r="CNG22" s="8"/>
      <c r="CNH22" s="8"/>
      <c r="CNI22" s="8"/>
      <c r="CNJ22" s="8"/>
      <c r="CNK22" s="8"/>
      <c r="CNL22" s="8"/>
      <c r="CNM22" s="8"/>
      <c r="CNN22" s="8"/>
      <c r="CNO22" s="8"/>
      <c r="CNP22" s="8"/>
      <c r="CNQ22" s="8"/>
      <c r="CNR22" s="8"/>
      <c r="CNS22" s="8"/>
      <c r="CNT22" s="8"/>
      <c r="CNU22" s="8"/>
      <c r="CNV22" s="8"/>
      <c r="CNW22" s="8"/>
      <c r="CNX22" s="8"/>
      <c r="CNY22" s="8"/>
      <c r="CNZ22" s="8"/>
      <c r="COA22" s="8"/>
      <c r="COB22" s="8"/>
      <c r="COC22" s="8"/>
      <c r="COD22" s="8"/>
      <c r="COE22" s="8"/>
      <c r="COF22" s="8"/>
      <c r="COG22" s="8"/>
      <c r="COH22" s="8"/>
      <c r="COI22" s="8"/>
      <c r="COJ22" s="8"/>
      <c r="COK22" s="8"/>
      <c r="COL22" s="8"/>
      <c r="COM22" s="8"/>
      <c r="CON22" s="8"/>
      <c r="COO22" s="8"/>
      <c r="COP22" s="8"/>
      <c r="COQ22" s="8"/>
      <c r="COR22" s="8"/>
      <c r="COS22" s="8"/>
      <c r="COT22" s="8"/>
      <c r="COU22" s="8"/>
      <c r="COV22" s="8"/>
      <c r="COW22" s="8"/>
      <c r="COX22" s="8"/>
      <c r="COY22" s="8"/>
      <c r="COZ22" s="8"/>
      <c r="CPA22" s="8"/>
      <c r="CPB22" s="8"/>
      <c r="CPC22" s="8"/>
      <c r="CPD22" s="8"/>
      <c r="CPE22" s="8"/>
      <c r="CPF22" s="8"/>
      <c r="CPG22" s="8"/>
      <c r="CPH22" s="8"/>
      <c r="CPI22" s="8"/>
      <c r="CPJ22" s="8"/>
      <c r="CPK22" s="8"/>
      <c r="CPL22" s="8"/>
      <c r="CPM22" s="8"/>
      <c r="CPN22" s="8"/>
      <c r="CPO22" s="8"/>
      <c r="CPP22" s="8"/>
      <c r="CPQ22" s="8"/>
      <c r="CPR22" s="8"/>
      <c r="CPS22" s="8"/>
      <c r="CPT22" s="8"/>
      <c r="CPU22" s="8"/>
      <c r="CPV22" s="8"/>
      <c r="CPW22" s="8"/>
      <c r="CPX22" s="8"/>
      <c r="CPY22" s="8"/>
      <c r="CPZ22" s="8"/>
      <c r="CQA22" s="8"/>
      <c r="CQB22" s="8"/>
      <c r="CQC22" s="8"/>
      <c r="CQD22" s="8"/>
      <c r="CQE22" s="8"/>
      <c r="CQF22" s="8"/>
      <c r="CQG22" s="8"/>
      <c r="CQH22" s="8"/>
      <c r="CQI22" s="8"/>
      <c r="CQJ22" s="8"/>
      <c r="CQK22" s="8"/>
      <c r="CQL22" s="8"/>
      <c r="CQM22" s="8"/>
      <c r="CQN22" s="8"/>
      <c r="CQO22" s="8"/>
      <c r="CQP22" s="8"/>
      <c r="CQQ22" s="8"/>
      <c r="CQR22" s="8"/>
      <c r="CQS22" s="8"/>
      <c r="CQT22" s="8"/>
      <c r="CQU22" s="8"/>
      <c r="CQV22" s="8"/>
      <c r="CQW22" s="8"/>
      <c r="CQX22" s="8"/>
      <c r="CQY22" s="8"/>
      <c r="CQZ22" s="8"/>
      <c r="CRA22" s="8"/>
      <c r="CRB22" s="8"/>
      <c r="CRC22" s="8"/>
      <c r="CRD22" s="8"/>
      <c r="CRE22" s="8"/>
      <c r="CRF22" s="8"/>
      <c r="CRG22" s="8"/>
      <c r="CRH22" s="8"/>
      <c r="CRI22" s="8"/>
      <c r="CRJ22" s="8"/>
      <c r="CRK22" s="8"/>
      <c r="CRL22" s="8"/>
      <c r="CRM22" s="8"/>
      <c r="CRN22" s="8"/>
      <c r="CRO22" s="8"/>
      <c r="CRP22" s="8"/>
      <c r="CRQ22" s="8"/>
      <c r="CRR22" s="8"/>
      <c r="CRS22" s="8"/>
      <c r="CRT22" s="8"/>
      <c r="CRU22" s="8"/>
      <c r="CRV22" s="8"/>
      <c r="CRW22" s="8"/>
      <c r="CRX22" s="8"/>
      <c r="CRY22" s="8"/>
      <c r="CRZ22" s="8"/>
      <c r="CSA22" s="8"/>
      <c r="CSB22" s="8"/>
      <c r="CSC22" s="8"/>
      <c r="CSD22" s="8"/>
      <c r="CSE22" s="8"/>
      <c r="CSF22" s="8"/>
      <c r="CSG22" s="8"/>
      <c r="CSH22" s="8"/>
      <c r="CSI22" s="8"/>
      <c r="CSJ22" s="8"/>
      <c r="CSK22" s="8"/>
      <c r="CSL22" s="8"/>
      <c r="CSM22" s="8"/>
      <c r="CSN22" s="8"/>
      <c r="CSO22" s="8"/>
      <c r="CSP22" s="8"/>
      <c r="CSQ22" s="8"/>
      <c r="CSR22" s="8"/>
      <c r="CSS22" s="8"/>
      <c r="CST22" s="8"/>
      <c r="CSU22" s="8"/>
      <c r="CSV22" s="8"/>
      <c r="CSW22" s="8"/>
      <c r="CSX22" s="8"/>
      <c r="CSY22" s="8"/>
      <c r="CSZ22" s="8"/>
      <c r="CTA22" s="8"/>
      <c r="CTB22" s="8"/>
      <c r="CTC22" s="8"/>
      <c r="CTD22" s="8"/>
      <c r="CTE22" s="8"/>
      <c r="CTF22" s="8"/>
      <c r="CTG22" s="8"/>
      <c r="CTH22" s="8"/>
      <c r="CTI22" s="8"/>
      <c r="CTJ22" s="8"/>
      <c r="CTK22" s="8"/>
      <c r="CTL22" s="8"/>
      <c r="CTM22" s="8"/>
      <c r="CTN22" s="8"/>
      <c r="CTO22" s="8"/>
      <c r="CTP22" s="8"/>
      <c r="CTQ22" s="8"/>
      <c r="CTR22" s="8"/>
      <c r="CTS22" s="8"/>
      <c r="CTT22" s="8"/>
      <c r="CTU22" s="8"/>
      <c r="CTV22" s="8"/>
      <c r="CTW22" s="8"/>
      <c r="CTX22" s="8"/>
      <c r="CTY22" s="8"/>
      <c r="CTZ22" s="8"/>
      <c r="CUA22" s="8"/>
      <c r="CUB22" s="8"/>
      <c r="CUC22" s="8"/>
      <c r="CUD22" s="8"/>
      <c r="CUE22" s="8"/>
      <c r="CUF22" s="8"/>
      <c r="CUG22" s="8"/>
      <c r="CUH22" s="8"/>
      <c r="CUI22" s="8"/>
      <c r="CUJ22" s="8"/>
      <c r="CUK22" s="8"/>
      <c r="CUL22" s="8"/>
      <c r="CUM22" s="8"/>
      <c r="CUN22" s="8"/>
      <c r="CUO22" s="8"/>
      <c r="CUP22" s="8"/>
      <c r="CUQ22" s="8"/>
      <c r="CUR22" s="8"/>
      <c r="CUS22" s="8"/>
      <c r="CUT22" s="8"/>
      <c r="CUU22" s="8"/>
      <c r="CUV22" s="8"/>
      <c r="CUW22" s="8"/>
      <c r="CUX22" s="8"/>
      <c r="CUY22" s="8"/>
      <c r="CUZ22" s="8"/>
      <c r="CVA22" s="8"/>
      <c r="CVB22" s="8"/>
      <c r="CVC22" s="8"/>
      <c r="CVD22" s="8"/>
      <c r="CVE22" s="8"/>
      <c r="CVF22" s="8"/>
      <c r="CVG22" s="8"/>
      <c r="CVH22" s="8"/>
      <c r="CVI22" s="8"/>
      <c r="CVJ22" s="8"/>
      <c r="CVK22" s="8"/>
      <c r="CVL22" s="8"/>
      <c r="CVM22" s="8"/>
      <c r="CVN22" s="8"/>
      <c r="CVO22" s="8"/>
      <c r="CVP22" s="8"/>
      <c r="CVQ22" s="8"/>
      <c r="CVR22" s="8"/>
      <c r="CVS22" s="8"/>
      <c r="CVT22" s="8"/>
      <c r="CVU22" s="8"/>
      <c r="CVV22" s="8"/>
      <c r="CVW22" s="8"/>
      <c r="CVX22" s="8"/>
      <c r="CVY22" s="8"/>
      <c r="CVZ22" s="8"/>
      <c r="CWA22" s="8"/>
      <c r="CWB22" s="8"/>
      <c r="CWC22" s="8"/>
      <c r="CWD22" s="8"/>
      <c r="CWE22" s="8"/>
      <c r="CWF22" s="8"/>
      <c r="CWG22" s="8"/>
      <c r="CWH22" s="8"/>
      <c r="CWI22" s="8"/>
      <c r="CWJ22" s="8"/>
      <c r="CWK22" s="8"/>
      <c r="CWL22" s="8"/>
      <c r="CWM22" s="8"/>
      <c r="CWN22" s="8"/>
      <c r="CWO22" s="8"/>
      <c r="CWP22" s="8"/>
      <c r="CWQ22" s="8"/>
      <c r="CWR22" s="8"/>
      <c r="CWS22" s="8"/>
      <c r="CWT22" s="8"/>
      <c r="CWU22" s="8"/>
      <c r="CWV22" s="8"/>
      <c r="CWW22" s="8"/>
      <c r="CWX22" s="8"/>
      <c r="CWY22" s="8"/>
      <c r="CWZ22" s="8"/>
      <c r="CXA22" s="8"/>
      <c r="CXB22" s="8"/>
      <c r="CXC22" s="8"/>
      <c r="CXD22" s="8"/>
      <c r="CXE22" s="8"/>
      <c r="CXF22" s="8"/>
      <c r="CXG22" s="8"/>
      <c r="CXH22" s="8"/>
      <c r="CXI22" s="8"/>
      <c r="CXJ22" s="8"/>
      <c r="CXK22" s="8"/>
      <c r="CXL22" s="8"/>
      <c r="CXM22" s="8"/>
      <c r="CXN22" s="8"/>
      <c r="CXO22" s="8"/>
      <c r="CXP22" s="8"/>
      <c r="CXQ22" s="8"/>
      <c r="CXR22" s="8"/>
      <c r="CXS22" s="8"/>
      <c r="CXT22" s="8"/>
      <c r="CXU22" s="8"/>
      <c r="CXV22" s="8"/>
      <c r="CXW22" s="8"/>
      <c r="CXX22" s="8"/>
      <c r="CXY22" s="8"/>
      <c r="CXZ22" s="8"/>
      <c r="CYA22" s="8"/>
      <c r="CYB22" s="8"/>
      <c r="CYC22" s="8"/>
      <c r="CYD22" s="8"/>
      <c r="CYE22" s="8"/>
      <c r="CYF22" s="8"/>
      <c r="CYG22" s="8"/>
      <c r="CYH22" s="8"/>
      <c r="CYI22" s="8"/>
      <c r="CYJ22" s="8"/>
      <c r="CYK22" s="8"/>
      <c r="CYL22" s="8"/>
      <c r="CYM22" s="8"/>
      <c r="CYN22" s="8"/>
      <c r="CYO22" s="8"/>
      <c r="CYP22" s="8"/>
      <c r="CYQ22" s="8"/>
      <c r="CYR22" s="8"/>
      <c r="CYS22" s="8"/>
      <c r="CYT22" s="8"/>
      <c r="CYU22" s="8"/>
      <c r="CYV22" s="8"/>
      <c r="CYW22" s="8"/>
      <c r="CYX22" s="8"/>
      <c r="CYY22" s="8"/>
      <c r="CYZ22" s="8"/>
      <c r="CZA22" s="8"/>
      <c r="CZB22" s="8"/>
      <c r="CZC22" s="8"/>
      <c r="CZD22" s="8"/>
      <c r="CZE22" s="8"/>
      <c r="CZF22" s="8"/>
      <c r="CZG22" s="8"/>
      <c r="CZH22" s="8"/>
      <c r="CZI22" s="8"/>
      <c r="CZJ22" s="8"/>
      <c r="CZK22" s="8"/>
      <c r="CZL22" s="8"/>
      <c r="CZM22" s="8"/>
      <c r="CZN22" s="8"/>
      <c r="CZO22" s="8"/>
      <c r="CZP22" s="8"/>
      <c r="CZQ22" s="8"/>
      <c r="CZR22" s="8"/>
      <c r="CZS22" s="8"/>
      <c r="CZT22" s="8"/>
      <c r="CZU22" s="8"/>
      <c r="CZV22" s="8"/>
      <c r="CZW22" s="8"/>
      <c r="CZX22" s="8"/>
      <c r="CZY22" s="8"/>
      <c r="CZZ22" s="8"/>
      <c r="DAA22" s="8"/>
      <c r="DAB22" s="8"/>
      <c r="DAC22" s="8"/>
      <c r="DAD22" s="8"/>
      <c r="DAE22" s="8"/>
      <c r="DAF22" s="8"/>
      <c r="DAG22" s="8"/>
      <c r="DAH22" s="8"/>
      <c r="DAI22" s="8"/>
      <c r="DAJ22" s="8"/>
      <c r="DAK22" s="8"/>
      <c r="DAL22" s="8"/>
      <c r="DAM22" s="8"/>
      <c r="DAN22" s="8"/>
      <c r="DAO22" s="8"/>
      <c r="DAP22" s="8"/>
      <c r="DAQ22" s="8"/>
      <c r="DAR22" s="8"/>
      <c r="DAS22" s="8"/>
      <c r="DAT22" s="8"/>
      <c r="DAU22" s="8"/>
      <c r="DAV22" s="8"/>
      <c r="DAW22" s="8"/>
      <c r="DAX22" s="8"/>
      <c r="DAY22" s="8"/>
      <c r="DAZ22" s="8"/>
      <c r="DBA22" s="8"/>
      <c r="DBB22" s="8"/>
      <c r="DBC22" s="8"/>
      <c r="DBD22" s="8"/>
      <c r="DBE22" s="8"/>
      <c r="DBF22" s="8"/>
      <c r="DBG22" s="8"/>
      <c r="DBH22" s="8"/>
      <c r="DBI22" s="8"/>
      <c r="DBJ22" s="8"/>
      <c r="DBK22" s="8"/>
      <c r="DBL22" s="8"/>
      <c r="DBM22" s="8"/>
      <c r="DBN22" s="8"/>
      <c r="DBO22" s="8"/>
      <c r="DBP22" s="8"/>
      <c r="DBQ22" s="8"/>
      <c r="DBR22" s="8"/>
      <c r="DBS22" s="8"/>
      <c r="DBT22" s="8"/>
      <c r="DBU22" s="8"/>
      <c r="DBV22" s="8"/>
      <c r="DBW22" s="8"/>
      <c r="DBX22" s="8"/>
      <c r="DBY22" s="8"/>
      <c r="DBZ22" s="8"/>
      <c r="DCA22" s="8"/>
      <c r="DCB22" s="8"/>
      <c r="DCC22" s="8"/>
      <c r="DCD22" s="8"/>
      <c r="DCE22" s="8"/>
      <c r="DCF22" s="8"/>
      <c r="DCG22" s="8"/>
      <c r="DCH22" s="8"/>
      <c r="DCI22" s="8"/>
      <c r="DCJ22" s="8"/>
      <c r="DCK22" s="8"/>
      <c r="DCL22" s="8"/>
      <c r="DCM22" s="8"/>
      <c r="DCN22" s="8"/>
      <c r="DCO22" s="8"/>
      <c r="DCP22" s="8"/>
      <c r="DCQ22" s="8"/>
      <c r="DCR22" s="8"/>
      <c r="DCS22" s="8"/>
      <c r="DCT22" s="8"/>
      <c r="DCU22" s="8"/>
      <c r="DCV22" s="8"/>
      <c r="DCW22" s="8"/>
      <c r="DCX22" s="8"/>
      <c r="DCY22" s="8"/>
      <c r="DCZ22" s="8"/>
      <c r="DDA22" s="8"/>
      <c r="DDB22" s="8"/>
      <c r="DDC22" s="8"/>
      <c r="DDD22" s="8"/>
      <c r="DDE22" s="8"/>
      <c r="DDF22" s="8"/>
      <c r="DDG22" s="8"/>
      <c r="DDH22" s="8"/>
      <c r="DDI22" s="8"/>
      <c r="DDJ22" s="8"/>
      <c r="DDK22" s="8"/>
      <c r="DDL22" s="8"/>
      <c r="DDM22" s="8"/>
      <c r="DDN22" s="8"/>
      <c r="DDO22" s="8"/>
      <c r="DDP22" s="8"/>
      <c r="DDQ22" s="8"/>
      <c r="DDR22" s="8"/>
      <c r="DDS22" s="8"/>
      <c r="DDT22" s="8"/>
      <c r="DDU22" s="8"/>
      <c r="DDV22" s="8"/>
      <c r="DDW22" s="8"/>
      <c r="DDX22" s="8"/>
      <c r="DDY22" s="8"/>
      <c r="DDZ22" s="8"/>
      <c r="DEA22" s="8"/>
      <c r="DEB22" s="8"/>
      <c r="DEC22" s="8"/>
      <c r="DED22" s="8"/>
      <c r="DEE22" s="8"/>
      <c r="DEF22" s="8"/>
      <c r="DEG22" s="8"/>
      <c r="DEH22" s="8"/>
      <c r="DEI22" s="8"/>
      <c r="DEJ22" s="8"/>
      <c r="DEK22" s="8"/>
      <c r="DEL22" s="8"/>
      <c r="DEM22" s="8"/>
      <c r="DEN22" s="8"/>
      <c r="DEO22" s="8"/>
      <c r="DEP22" s="8"/>
      <c r="DEQ22" s="8"/>
      <c r="DER22" s="8"/>
      <c r="DES22" s="8"/>
      <c r="DET22" s="8"/>
      <c r="DEU22" s="8"/>
      <c r="DEV22" s="8"/>
      <c r="DEW22" s="8"/>
      <c r="DEX22" s="8"/>
      <c r="DEY22" s="8"/>
      <c r="DEZ22" s="8"/>
      <c r="DFA22" s="8"/>
      <c r="DFB22" s="8"/>
      <c r="DFC22" s="8"/>
      <c r="DFD22" s="8"/>
      <c r="DFE22" s="8"/>
      <c r="DFF22" s="8"/>
      <c r="DFG22" s="8"/>
      <c r="DFH22" s="8"/>
      <c r="DFI22" s="8"/>
      <c r="DFJ22" s="8"/>
      <c r="DFK22" s="8"/>
      <c r="DFL22" s="8"/>
      <c r="DFM22" s="8"/>
      <c r="DFN22" s="8"/>
      <c r="DFO22" s="8"/>
      <c r="DFP22" s="8"/>
      <c r="DFQ22" s="8"/>
      <c r="DFR22" s="8"/>
      <c r="DFS22" s="8"/>
      <c r="DFT22" s="8"/>
      <c r="DFU22" s="8"/>
      <c r="DFV22" s="8"/>
      <c r="DFW22" s="8"/>
      <c r="DFX22" s="8"/>
      <c r="DFY22" s="8"/>
      <c r="DFZ22" s="8"/>
      <c r="DGA22" s="8"/>
      <c r="DGB22" s="8"/>
      <c r="DGC22" s="8"/>
      <c r="DGD22" s="8"/>
      <c r="DGE22" s="8"/>
      <c r="DGF22" s="8"/>
      <c r="DGG22" s="8"/>
      <c r="DGH22" s="8"/>
      <c r="DGI22" s="8"/>
      <c r="DGJ22" s="8"/>
      <c r="DGK22" s="8"/>
      <c r="DGL22" s="8"/>
      <c r="DGM22" s="8"/>
      <c r="DGN22" s="8"/>
      <c r="DGO22" s="8"/>
      <c r="DGP22" s="8"/>
      <c r="DGQ22" s="8"/>
      <c r="DGR22" s="8"/>
      <c r="DGS22" s="8"/>
      <c r="DGT22" s="8"/>
      <c r="DGU22" s="8"/>
      <c r="DGV22" s="8"/>
      <c r="DGW22" s="8"/>
      <c r="DGX22" s="8"/>
      <c r="DGY22" s="8"/>
      <c r="DGZ22" s="8"/>
      <c r="DHA22" s="8"/>
      <c r="DHB22" s="8"/>
      <c r="DHC22" s="8"/>
      <c r="DHD22" s="8"/>
      <c r="DHE22" s="8"/>
      <c r="DHF22" s="8"/>
      <c r="DHG22" s="8"/>
      <c r="DHH22" s="8"/>
      <c r="DHI22" s="8"/>
      <c r="DHJ22" s="8"/>
      <c r="DHK22" s="8"/>
      <c r="DHL22" s="8"/>
      <c r="DHM22" s="8"/>
      <c r="DHN22" s="8"/>
      <c r="DHO22" s="8"/>
      <c r="DHP22" s="8"/>
      <c r="DHQ22" s="8"/>
      <c r="DHR22" s="8"/>
      <c r="DHS22" s="8"/>
      <c r="DHT22" s="8"/>
      <c r="DHU22" s="8"/>
      <c r="DHV22" s="8"/>
      <c r="DHW22" s="8"/>
      <c r="DHX22" s="8"/>
      <c r="DHY22" s="8"/>
      <c r="DHZ22" s="8"/>
      <c r="DIA22" s="8"/>
      <c r="DIB22" s="8"/>
      <c r="DIC22" s="8"/>
      <c r="DID22" s="8"/>
      <c r="DIE22" s="8"/>
      <c r="DIF22" s="8"/>
      <c r="DIG22" s="8"/>
      <c r="DIH22" s="8"/>
      <c r="DII22" s="8"/>
      <c r="DIJ22" s="8"/>
      <c r="DIK22" s="8"/>
      <c r="DIL22" s="8"/>
      <c r="DIM22" s="8"/>
      <c r="DIN22" s="8"/>
      <c r="DIO22" s="8"/>
      <c r="DIP22" s="8"/>
      <c r="DIQ22" s="8"/>
      <c r="DIR22" s="8"/>
      <c r="DIS22" s="8"/>
      <c r="DIT22" s="8"/>
      <c r="DIU22" s="8"/>
      <c r="DIV22" s="8"/>
      <c r="DIW22" s="8"/>
      <c r="DIX22" s="8"/>
      <c r="DIY22" s="8"/>
      <c r="DIZ22" s="8"/>
      <c r="DJA22" s="8"/>
      <c r="DJB22" s="8"/>
      <c r="DJC22" s="8"/>
      <c r="DJD22" s="8"/>
      <c r="DJE22" s="8"/>
      <c r="DJF22" s="8"/>
      <c r="DJG22" s="8"/>
      <c r="DJH22" s="8"/>
      <c r="DJI22" s="8"/>
      <c r="DJJ22" s="8"/>
      <c r="DJK22" s="8"/>
      <c r="DJL22" s="8"/>
      <c r="DJM22" s="8"/>
      <c r="DJN22" s="8"/>
      <c r="DJO22" s="8"/>
      <c r="DJP22" s="8"/>
      <c r="DJQ22" s="8"/>
      <c r="DJR22" s="8"/>
      <c r="DJS22" s="8"/>
      <c r="DJT22" s="8"/>
      <c r="DJU22" s="8"/>
      <c r="DJV22" s="8"/>
      <c r="DJW22" s="8"/>
      <c r="DJX22" s="8"/>
      <c r="DJY22" s="8"/>
      <c r="DJZ22" s="8"/>
      <c r="DKA22" s="8"/>
      <c r="DKB22" s="8"/>
      <c r="DKC22" s="8"/>
      <c r="DKD22" s="8"/>
      <c r="DKE22" s="8"/>
      <c r="DKF22" s="8"/>
      <c r="DKG22" s="8"/>
      <c r="DKH22" s="8"/>
      <c r="DKI22" s="8"/>
      <c r="DKJ22" s="8"/>
      <c r="DKK22" s="8"/>
      <c r="DKL22" s="8"/>
      <c r="DKM22" s="8"/>
      <c r="DKN22" s="8"/>
      <c r="DKO22" s="8"/>
      <c r="DKP22" s="8"/>
      <c r="DKQ22" s="8"/>
      <c r="DKR22" s="8"/>
      <c r="DKS22" s="8"/>
      <c r="DKT22" s="8"/>
      <c r="DKU22" s="8"/>
      <c r="DKV22" s="8"/>
      <c r="DKW22" s="8"/>
      <c r="DKX22" s="8"/>
      <c r="DKY22" s="8"/>
      <c r="DKZ22" s="8"/>
      <c r="DLA22" s="8"/>
      <c r="DLB22" s="8"/>
      <c r="DLC22" s="8"/>
      <c r="DLD22" s="8"/>
      <c r="DLE22" s="8"/>
      <c r="DLF22" s="8"/>
      <c r="DLG22" s="8"/>
      <c r="DLH22" s="8"/>
      <c r="DLI22" s="8"/>
      <c r="DLJ22" s="8"/>
      <c r="DLK22" s="8"/>
      <c r="DLL22" s="8"/>
      <c r="DLM22" s="8"/>
      <c r="DLN22" s="8"/>
      <c r="DLO22" s="8"/>
      <c r="DLP22" s="8"/>
      <c r="DLQ22" s="8"/>
      <c r="DLR22" s="8"/>
      <c r="DLS22" s="8"/>
      <c r="DLT22" s="8"/>
      <c r="DLU22" s="8"/>
      <c r="DLV22" s="8"/>
      <c r="DLW22" s="8"/>
      <c r="DLX22" s="8"/>
      <c r="DLY22" s="8"/>
      <c r="DLZ22" s="8"/>
      <c r="DMA22" s="8"/>
      <c r="DMB22" s="8"/>
      <c r="DMC22" s="8"/>
      <c r="DMD22" s="8"/>
      <c r="DME22" s="8"/>
      <c r="DMF22" s="8"/>
      <c r="DMG22" s="8"/>
      <c r="DMH22" s="8"/>
      <c r="DMI22" s="8"/>
      <c r="DMJ22" s="8"/>
      <c r="DMK22" s="8"/>
      <c r="DML22" s="8"/>
      <c r="DMM22" s="8"/>
      <c r="DMN22" s="8"/>
      <c r="DMO22" s="8"/>
      <c r="DMP22" s="8"/>
      <c r="DMQ22" s="8"/>
      <c r="DMR22" s="8"/>
      <c r="DMS22" s="8"/>
      <c r="DMT22" s="8"/>
      <c r="DMU22" s="8"/>
      <c r="DMV22" s="8"/>
      <c r="DMW22" s="8"/>
      <c r="DMX22" s="8"/>
      <c r="DMY22" s="8"/>
      <c r="DMZ22" s="8"/>
      <c r="DNA22" s="8"/>
      <c r="DNB22" s="8"/>
      <c r="DNC22" s="8"/>
      <c r="DND22" s="8"/>
      <c r="DNE22" s="8"/>
      <c r="DNF22" s="8"/>
      <c r="DNG22" s="8"/>
      <c r="DNH22" s="8"/>
      <c r="DNI22" s="8"/>
      <c r="DNJ22" s="8"/>
      <c r="DNK22" s="8"/>
      <c r="DNL22" s="8"/>
      <c r="DNM22" s="8"/>
      <c r="DNN22" s="8"/>
      <c r="DNO22" s="8"/>
      <c r="DNP22" s="8"/>
      <c r="DNQ22" s="8"/>
      <c r="DNR22" s="8"/>
      <c r="DNS22" s="8"/>
      <c r="DNT22" s="8"/>
      <c r="DNU22" s="8"/>
      <c r="DNV22" s="8"/>
      <c r="DNW22" s="8"/>
      <c r="DNX22" s="8"/>
      <c r="DNY22" s="8"/>
      <c r="DNZ22" s="8"/>
      <c r="DOA22" s="8"/>
      <c r="DOB22" s="8"/>
      <c r="DOC22" s="8"/>
      <c r="DOD22" s="8"/>
      <c r="DOE22" s="8"/>
      <c r="DOF22" s="8"/>
      <c r="DOG22" s="8"/>
      <c r="DOH22" s="8"/>
      <c r="DOI22" s="8"/>
      <c r="DOJ22" s="8"/>
      <c r="DOK22" s="8"/>
      <c r="DOL22" s="8"/>
      <c r="DOM22" s="8"/>
      <c r="DON22" s="8"/>
      <c r="DOO22" s="8"/>
      <c r="DOP22" s="8"/>
      <c r="DOQ22" s="8"/>
      <c r="DOR22" s="8"/>
      <c r="DOS22" s="8"/>
      <c r="DOT22" s="8"/>
      <c r="DOU22" s="8"/>
      <c r="DOV22" s="8"/>
      <c r="DOW22" s="8"/>
      <c r="DOX22" s="8"/>
      <c r="DOY22" s="8"/>
      <c r="DOZ22" s="8"/>
      <c r="DPA22" s="8"/>
      <c r="DPB22" s="8"/>
      <c r="DPC22" s="8"/>
      <c r="DPD22" s="8"/>
      <c r="DPE22" s="8"/>
      <c r="DPF22" s="8"/>
      <c r="DPG22" s="8"/>
      <c r="DPH22" s="8"/>
      <c r="DPI22" s="8"/>
      <c r="DPJ22" s="8"/>
      <c r="DPK22" s="8"/>
      <c r="DPL22" s="8"/>
      <c r="DPM22" s="8"/>
      <c r="DPN22" s="8"/>
      <c r="DPO22" s="8"/>
      <c r="DPP22" s="8"/>
      <c r="DPQ22" s="8"/>
      <c r="DPR22" s="8"/>
      <c r="DPS22" s="8"/>
      <c r="DPT22" s="8"/>
      <c r="DPU22" s="8"/>
      <c r="DPV22" s="8"/>
      <c r="DPW22" s="8"/>
      <c r="DPX22" s="8"/>
      <c r="DPY22" s="8"/>
      <c r="DPZ22" s="8"/>
      <c r="DQA22" s="8"/>
      <c r="DQB22" s="8"/>
      <c r="DQC22" s="8"/>
      <c r="DQD22" s="8"/>
      <c r="DQE22" s="8"/>
      <c r="DQF22" s="8"/>
      <c r="DQG22" s="8"/>
      <c r="DQH22" s="8"/>
      <c r="DQI22" s="8"/>
      <c r="DQJ22" s="8"/>
      <c r="DQK22" s="8"/>
      <c r="DQL22" s="8"/>
      <c r="DQM22" s="8"/>
      <c r="DQN22" s="8"/>
      <c r="DQO22" s="8"/>
      <c r="DQP22" s="8"/>
      <c r="DQQ22" s="8"/>
      <c r="DQR22" s="8"/>
      <c r="DQS22" s="8"/>
      <c r="DQT22" s="8"/>
      <c r="DQU22" s="8"/>
      <c r="DQV22" s="8"/>
      <c r="DQW22" s="8"/>
      <c r="DQX22" s="8"/>
      <c r="DQY22" s="8"/>
      <c r="DQZ22" s="8"/>
      <c r="DRA22" s="8"/>
      <c r="DRB22" s="8"/>
      <c r="DRC22" s="8"/>
      <c r="DRD22" s="8"/>
      <c r="DRE22" s="8"/>
      <c r="DRF22" s="8"/>
      <c r="DRG22" s="8"/>
      <c r="DRH22" s="8"/>
      <c r="DRI22" s="8"/>
      <c r="DRJ22" s="8"/>
      <c r="DRK22" s="8"/>
      <c r="DRL22" s="8"/>
      <c r="DRM22" s="8"/>
      <c r="DRN22" s="8"/>
      <c r="DRO22" s="8"/>
      <c r="DRP22" s="8"/>
      <c r="DRQ22" s="8"/>
      <c r="DRR22" s="8"/>
      <c r="DRS22" s="8"/>
      <c r="DRT22" s="8"/>
      <c r="DRU22" s="8"/>
      <c r="DRV22" s="8"/>
      <c r="DRW22" s="8"/>
      <c r="DRX22" s="8"/>
      <c r="DRY22" s="8"/>
      <c r="DRZ22" s="8"/>
      <c r="DSA22" s="8"/>
      <c r="DSB22" s="8"/>
      <c r="DSC22" s="8"/>
      <c r="DSD22" s="8"/>
      <c r="DSE22" s="8"/>
      <c r="DSF22" s="8"/>
      <c r="DSG22" s="8"/>
      <c r="DSH22" s="8"/>
      <c r="DSI22" s="8"/>
      <c r="DSJ22" s="8"/>
      <c r="DSK22" s="8"/>
      <c r="DSL22" s="8"/>
      <c r="DSM22" s="8"/>
      <c r="DSN22" s="8"/>
      <c r="DSO22" s="8"/>
      <c r="DSP22" s="8"/>
      <c r="DSQ22" s="8"/>
      <c r="DSR22" s="8"/>
      <c r="DSS22" s="8"/>
      <c r="DST22" s="8"/>
      <c r="DSU22" s="8"/>
      <c r="DSV22" s="8"/>
      <c r="DSW22" s="8"/>
      <c r="DSX22" s="8"/>
      <c r="DSY22" s="8"/>
      <c r="DSZ22" s="8"/>
      <c r="DTA22" s="8"/>
      <c r="DTB22" s="8"/>
      <c r="DTC22" s="8"/>
      <c r="DTD22" s="8"/>
      <c r="DTE22" s="8"/>
      <c r="DTF22" s="8"/>
      <c r="DTG22" s="8"/>
      <c r="DTH22" s="8"/>
      <c r="DTI22" s="8"/>
      <c r="DTJ22" s="8"/>
      <c r="DTK22" s="8"/>
      <c r="DTL22" s="8"/>
      <c r="DTM22" s="8"/>
      <c r="DTN22" s="8"/>
      <c r="DTO22" s="8"/>
      <c r="DTP22" s="8"/>
      <c r="DTQ22" s="8"/>
      <c r="DTR22" s="8"/>
      <c r="DTS22" s="8"/>
      <c r="DTT22" s="8"/>
      <c r="DTU22" s="8"/>
      <c r="DTV22" s="8"/>
      <c r="DTW22" s="8"/>
      <c r="DTX22" s="8"/>
      <c r="DTY22" s="8"/>
      <c r="DTZ22" s="8"/>
      <c r="DUA22" s="8"/>
      <c r="DUB22" s="8"/>
      <c r="DUC22" s="8"/>
      <c r="DUD22" s="8"/>
      <c r="DUE22" s="8"/>
      <c r="DUF22" s="8"/>
      <c r="DUG22" s="8"/>
      <c r="DUH22" s="8"/>
      <c r="DUI22" s="8"/>
      <c r="DUJ22" s="8"/>
      <c r="DUK22" s="8"/>
      <c r="DUL22" s="8"/>
      <c r="DUM22" s="8"/>
      <c r="DUN22" s="8"/>
      <c r="DUO22" s="8"/>
      <c r="DUP22" s="8"/>
      <c r="DUQ22" s="8"/>
      <c r="DUR22" s="8"/>
      <c r="DUS22" s="8"/>
      <c r="DUT22" s="8"/>
      <c r="DUU22" s="8"/>
      <c r="DUV22" s="8"/>
      <c r="DUW22" s="8"/>
      <c r="DUX22" s="8"/>
      <c r="DUY22" s="8"/>
      <c r="DUZ22" s="8"/>
      <c r="DVA22" s="8"/>
      <c r="DVB22" s="8"/>
      <c r="DVC22" s="8"/>
      <c r="DVD22" s="8"/>
      <c r="DVE22" s="8"/>
      <c r="DVF22" s="8"/>
      <c r="DVG22" s="8"/>
      <c r="DVH22" s="8"/>
      <c r="DVI22" s="8"/>
      <c r="DVJ22" s="8"/>
      <c r="DVK22" s="8"/>
      <c r="DVL22" s="8"/>
      <c r="DVM22" s="8"/>
      <c r="DVN22" s="8"/>
      <c r="DVO22" s="8"/>
      <c r="DVP22" s="8"/>
      <c r="DVQ22" s="8"/>
      <c r="DVR22" s="8"/>
      <c r="DVS22" s="8"/>
      <c r="DVT22" s="8"/>
      <c r="DVU22" s="8"/>
      <c r="DVV22" s="8"/>
      <c r="DVW22" s="8"/>
      <c r="DVX22" s="8"/>
      <c r="DVY22" s="8"/>
      <c r="DVZ22" s="8"/>
      <c r="DWA22" s="8"/>
      <c r="DWB22" s="8"/>
      <c r="DWC22" s="8"/>
      <c r="DWD22" s="8"/>
      <c r="DWE22" s="8"/>
      <c r="DWF22" s="8"/>
      <c r="DWG22" s="8"/>
      <c r="DWH22" s="8"/>
      <c r="DWI22" s="8"/>
      <c r="DWJ22" s="8"/>
      <c r="DWK22" s="8"/>
      <c r="DWL22" s="8"/>
      <c r="DWM22" s="8"/>
      <c r="DWN22" s="8"/>
      <c r="DWO22" s="8"/>
      <c r="DWP22" s="8"/>
      <c r="DWQ22" s="8"/>
      <c r="DWR22" s="8"/>
      <c r="DWS22" s="8"/>
      <c r="DWT22" s="8"/>
      <c r="DWU22" s="8"/>
      <c r="DWV22" s="8"/>
      <c r="DWW22" s="8"/>
      <c r="DWX22" s="8"/>
      <c r="DWY22" s="8"/>
      <c r="DWZ22" s="8"/>
      <c r="DXA22" s="8"/>
      <c r="DXB22" s="8"/>
      <c r="DXC22" s="8"/>
      <c r="DXD22" s="8"/>
      <c r="DXE22" s="8"/>
      <c r="DXF22" s="8"/>
      <c r="DXG22" s="8"/>
      <c r="DXH22" s="8"/>
      <c r="DXI22" s="8"/>
      <c r="DXJ22" s="8"/>
      <c r="DXK22" s="8"/>
      <c r="DXL22" s="8"/>
      <c r="DXM22" s="8"/>
      <c r="DXN22" s="8"/>
      <c r="DXO22" s="8"/>
      <c r="DXP22" s="8"/>
      <c r="DXQ22" s="8"/>
      <c r="DXR22" s="8"/>
      <c r="DXS22" s="8"/>
      <c r="DXT22" s="8"/>
      <c r="DXU22" s="8"/>
      <c r="DXV22" s="8"/>
      <c r="DXW22" s="8"/>
      <c r="DXX22" s="8"/>
      <c r="DXY22" s="8"/>
      <c r="DXZ22" s="8"/>
      <c r="DYA22" s="8"/>
      <c r="DYB22" s="8"/>
      <c r="DYC22" s="8"/>
      <c r="DYD22" s="8"/>
      <c r="DYE22" s="8"/>
      <c r="DYF22" s="8"/>
      <c r="DYG22" s="8"/>
      <c r="DYH22" s="8"/>
      <c r="DYI22" s="8"/>
      <c r="DYJ22" s="8"/>
      <c r="DYK22" s="8"/>
      <c r="DYL22" s="8"/>
      <c r="DYM22" s="8"/>
      <c r="DYN22" s="8"/>
      <c r="DYO22" s="8"/>
      <c r="DYP22" s="8"/>
      <c r="DYQ22" s="8"/>
      <c r="DYR22" s="8"/>
      <c r="DYS22" s="8"/>
      <c r="DYT22" s="8"/>
      <c r="DYU22" s="8"/>
      <c r="DYV22" s="8"/>
      <c r="DYW22" s="8"/>
      <c r="DYX22" s="8"/>
      <c r="DYY22" s="8"/>
      <c r="DYZ22" s="8"/>
      <c r="DZA22" s="8"/>
      <c r="DZB22" s="8"/>
      <c r="DZC22" s="8"/>
      <c r="DZD22" s="8"/>
      <c r="DZE22" s="8"/>
      <c r="DZF22" s="8"/>
      <c r="DZG22" s="8"/>
      <c r="DZH22" s="8"/>
      <c r="DZI22" s="8"/>
      <c r="DZJ22" s="8"/>
      <c r="DZK22" s="8"/>
      <c r="DZL22" s="8"/>
      <c r="DZM22" s="8"/>
      <c r="DZN22" s="8"/>
      <c r="DZO22" s="8"/>
      <c r="DZP22" s="8"/>
      <c r="DZQ22" s="8"/>
      <c r="DZR22" s="8"/>
      <c r="DZS22" s="8"/>
      <c r="DZT22" s="8"/>
      <c r="DZU22" s="8"/>
      <c r="DZV22" s="8"/>
      <c r="DZW22" s="8"/>
      <c r="DZX22" s="8"/>
      <c r="DZY22" s="8"/>
      <c r="DZZ22" s="8"/>
      <c r="EAA22" s="8"/>
      <c r="EAB22" s="8"/>
      <c r="EAC22" s="8"/>
      <c r="EAD22" s="8"/>
      <c r="EAE22" s="8"/>
      <c r="EAF22" s="8"/>
      <c r="EAG22" s="8"/>
      <c r="EAH22" s="8"/>
      <c r="EAI22" s="8"/>
      <c r="EAJ22" s="8"/>
      <c r="EAK22" s="8"/>
      <c r="EAL22" s="8"/>
      <c r="EAM22" s="8"/>
      <c r="EAN22" s="8"/>
      <c r="EAO22" s="8"/>
      <c r="EAP22" s="8"/>
      <c r="EAQ22" s="8"/>
      <c r="EAR22" s="8"/>
      <c r="EAS22" s="8"/>
      <c r="EAT22" s="8"/>
      <c r="EAU22" s="8"/>
      <c r="EAV22" s="8"/>
      <c r="EAW22" s="8"/>
      <c r="EAX22" s="8"/>
      <c r="EAY22" s="8"/>
      <c r="EAZ22" s="8"/>
      <c r="EBA22" s="8"/>
      <c r="EBB22" s="8"/>
      <c r="EBC22" s="8"/>
      <c r="EBD22" s="8"/>
      <c r="EBE22" s="8"/>
      <c r="EBF22" s="8"/>
      <c r="EBG22" s="8"/>
      <c r="EBH22" s="8"/>
      <c r="EBI22" s="8"/>
      <c r="EBJ22" s="8"/>
      <c r="EBK22" s="8"/>
      <c r="EBL22" s="8"/>
      <c r="EBM22" s="8"/>
      <c r="EBN22" s="8"/>
      <c r="EBO22" s="8"/>
      <c r="EBP22" s="8"/>
      <c r="EBQ22" s="8"/>
      <c r="EBR22" s="8"/>
      <c r="EBS22" s="8"/>
      <c r="EBT22" s="8"/>
      <c r="EBU22" s="8"/>
      <c r="EBV22" s="8"/>
      <c r="EBW22" s="8"/>
      <c r="EBX22" s="8"/>
      <c r="EBY22" s="8"/>
      <c r="EBZ22" s="8"/>
      <c r="ECA22" s="8"/>
      <c r="ECB22" s="8"/>
      <c r="ECC22" s="8"/>
      <c r="ECD22" s="8"/>
      <c r="ECE22" s="8"/>
      <c r="ECF22" s="8"/>
      <c r="ECG22" s="8"/>
      <c r="ECH22" s="8"/>
      <c r="ECI22" s="8"/>
      <c r="ECJ22" s="8"/>
      <c r="ECK22" s="8"/>
      <c r="ECL22" s="8"/>
      <c r="ECM22" s="8"/>
      <c r="ECN22" s="8"/>
      <c r="ECO22" s="8"/>
      <c r="ECP22" s="8"/>
      <c r="ECQ22" s="8"/>
      <c r="ECR22" s="8"/>
      <c r="ECS22" s="8"/>
      <c r="ECT22" s="8"/>
      <c r="ECU22" s="8"/>
      <c r="ECV22" s="8"/>
      <c r="ECW22" s="8"/>
      <c r="ECX22" s="8"/>
      <c r="ECY22" s="8"/>
      <c r="ECZ22" s="8"/>
      <c r="EDA22" s="8"/>
      <c r="EDB22" s="8"/>
      <c r="EDC22" s="8"/>
      <c r="EDD22" s="8"/>
      <c r="EDE22" s="8"/>
      <c r="EDF22" s="8"/>
      <c r="EDG22" s="8"/>
      <c r="EDH22" s="8"/>
      <c r="EDI22" s="8"/>
      <c r="EDJ22" s="8"/>
      <c r="EDK22" s="8"/>
      <c r="EDL22" s="8"/>
      <c r="EDM22" s="8"/>
      <c r="EDN22" s="8"/>
      <c r="EDO22" s="8"/>
      <c r="EDP22" s="8"/>
      <c r="EDQ22" s="8"/>
      <c r="EDR22" s="8"/>
      <c r="EDS22" s="8"/>
      <c r="EDT22" s="8"/>
      <c r="EDU22" s="8"/>
      <c r="EDV22" s="8"/>
      <c r="EDW22" s="8"/>
      <c r="EDX22" s="8"/>
      <c r="EDY22" s="8"/>
      <c r="EDZ22" s="8"/>
      <c r="EEA22" s="8"/>
      <c r="EEB22" s="8"/>
      <c r="EEC22" s="8"/>
      <c r="EED22" s="8"/>
      <c r="EEE22" s="8"/>
      <c r="EEF22" s="8"/>
      <c r="EEG22" s="8"/>
      <c r="EEH22" s="8"/>
      <c r="EEI22" s="8"/>
      <c r="EEJ22" s="8"/>
      <c r="EEK22" s="8"/>
      <c r="EEL22" s="8"/>
      <c r="EEM22" s="8"/>
      <c r="EEN22" s="8"/>
      <c r="EEO22" s="8"/>
      <c r="EEP22" s="8"/>
      <c r="EEQ22" s="8"/>
      <c r="EER22" s="8"/>
      <c r="EES22" s="8"/>
      <c r="EET22" s="8"/>
      <c r="EEU22" s="8"/>
      <c r="EEV22" s="8"/>
      <c r="EEW22" s="8"/>
      <c r="EEX22" s="8"/>
      <c r="EEY22" s="8"/>
      <c r="EEZ22" s="8"/>
      <c r="EFA22" s="8"/>
      <c r="EFB22" s="8"/>
      <c r="EFC22" s="8"/>
      <c r="EFD22" s="8"/>
      <c r="EFE22" s="8"/>
      <c r="EFF22" s="8"/>
      <c r="EFG22" s="8"/>
      <c r="EFH22" s="8"/>
      <c r="EFI22" s="8"/>
      <c r="EFJ22" s="8"/>
      <c r="EFK22" s="8"/>
      <c r="EFL22" s="8"/>
      <c r="EFM22" s="8"/>
      <c r="EFN22" s="8"/>
      <c r="EFO22" s="8"/>
      <c r="EFP22" s="8"/>
      <c r="EFQ22" s="8"/>
      <c r="EFR22" s="8"/>
      <c r="EFS22" s="8"/>
      <c r="EFT22" s="8"/>
      <c r="EFU22" s="8"/>
      <c r="EFV22" s="8"/>
      <c r="EFW22" s="8"/>
      <c r="EFX22" s="8"/>
      <c r="EFY22" s="8"/>
      <c r="EFZ22" s="8"/>
      <c r="EGA22" s="8"/>
      <c r="EGB22" s="8"/>
      <c r="EGC22" s="8"/>
      <c r="EGD22" s="8"/>
      <c r="EGE22" s="8"/>
      <c r="EGF22" s="8"/>
      <c r="EGG22" s="8"/>
      <c r="EGH22" s="8"/>
      <c r="EGI22" s="8"/>
      <c r="EGJ22" s="8"/>
      <c r="EGK22" s="8"/>
      <c r="EGL22" s="8"/>
      <c r="EGM22" s="8"/>
      <c r="EGN22" s="8"/>
      <c r="EGO22" s="8"/>
      <c r="EGP22" s="8"/>
      <c r="EGQ22" s="8"/>
      <c r="EGR22" s="8"/>
      <c r="EGS22" s="8"/>
      <c r="EGT22" s="8"/>
      <c r="EGU22" s="8"/>
      <c r="EGV22" s="8"/>
      <c r="EGW22" s="8"/>
      <c r="EGX22" s="8"/>
      <c r="EGY22" s="8"/>
      <c r="EGZ22" s="8"/>
      <c r="EHA22" s="8"/>
      <c r="EHB22" s="8"/>
      <c r="EHC22" s="8"/>
      <c r="EHD22" s="8"/>
      <c r="EHE22" s="8"/>
      <c r="EHF22" s="8"/>
      <c r="EHG22" s="8"/>
      <c r="EHH22" s="8"/>
      <c r="EHI22" s="8"/>
      <c r="EHJ22" s="8"/>
      <c r="EHK22" s="8"/>
      <c r="EHL22" s="8"/>
      <c r="EHM22" s="8"/>
      <c r="EHN22" s="8"/>
      <c r="EHO22" s="8"/>
      <c r="EHP22" s="8"/>
      <c r="EHQ22" s="8"/>
      <c r="EHR22" s="8"/>
      <c r="EHS22" s="8"/>
      <c r="EHT22" s="8"/>
      <c r="EHU22" s="8"/>
      <c r="EHV22" s="8"/>
      <c r="EHW22" s="8"/>
      <c r="EHX22" s="8"/>
      <c r="EHY22" s="8"/>
      <c r="EHZ22" s="8"/>
      <c r="EIA22" s="8"/>
      <c r="EIB22" s="8"/>
      <c r="EIC22" s="8"/>
      <c r="EID22" s="8"/>
      <c r="EIE22" s="8"/>
      <c r="EIF22" s="8"/>
      <c r="EIG22" s="8"/>
      <c r="EIH22" s="8"/>
      <c r="EII22" s="8"/>
      <c r="EIJ22" s="8"/>
      <c r="EIK22" s="8"/>
      <c r="EIL22" s="8"/>
      <c r="EIM22" s="8"/>
      <c r="EIN22" s="8"/>
      <c r="EIO22" s="8"/>
      <c r="EIP22" s="8"/>
      <c r="EIQ22" s="8"/>
      <c r="EIR22" s="8"/>
      <c r="EIS22" s="8"/>
      <c r="EIT22" s="8"/>
      <c r="EIU22" s="8"/>
      <c r="EIV22" s="8"/>
      <c r="EIW22" s="8"/>
      <c r="EIX22" s="8"/>
      <c r="EIY22" s="8"/>
      <c r="EIZ22" s="8"/>
      <c r="EJA22" s="8"/>
      <c r="EJB22" s="8"/>
      <c r="EJC22" s="8"/>
      <c r="EJD22" s="8"/>
      <c r="EJE22" s="8"/>
      <c r="EJF22" s="8"/>
      <c r="EJG22" s="8"/>
      <c r="EJH22" s="8"/>
      <c r="EJI22" s="8"/>
      <c r="EJJ22" s="8"/>
      <c r="EJK22" s="8"/>
      <c r="EJL22" s="8"/>
      <c r="EJM22" s="8"/>
      <c r="EJN22" s="8"/>
      <c r="EJO22" s="8"/>
      <c r="EJP22" s="8"/>
      <c r="EJQ22" s="8"/>
      <c r="EJR22" s="8"/>
      <c r="EJS22" s="8"/>
      <c r="EJT22" s="8"/>
      <c r="EJU22" s="8"/>
      <c r="EJV22" s="8"/>
      <c r="EJW22" s="8"/>
      <c r="EJX22" s="8"/>
      <c r="EJY22" s="8"/>
      <c r="EJZ22" s="8"/>
      <c r="EKA22" s="8"/>
      <c r="EKB22" s="8"/>
      <c r="EKC22" s="8"/>
      <c r="EKD22" s="8"/>
      <c r="EKE22" s="8"/>
      <c r="EKF22" s="8"/>
      <c r="EKG22" s="8"/>
      <c r="EKH22" s="8"/>
      <c r="EKI22" s="8"/>
      <c r="EKJ22" s="8"/>
      <c r="EKK22" s="8"/>
      <c r="EKL22" s="8"/>
      <c r="EKM22" s="8"/>
      <c r="EKN22" s="8"/>
      <c r="EKO22" s="8"/>
      <c r="EKP22" s="8"/>
      <c r="EKQ22" s="8"/>
      <c r="EKR22" s="8"/>
      <c r="EKS22" s="8"/>
      <c r="EKT22" s="8"/>
      <c r="EKU22" s="8"/>
      <c r="EKV22" s="8"/>
      <c r="EKW22" s="8"/>
      <c r="EKX22" s="8"/>
      <c r="EKY22" s="8"/>
      <c r="EKZ22" s="8"/>
      <c r="ELA22" s="8"/>
      <c r="ELB22" s="8"/>
      <c r="ELC22" s="8"/>
      <c r="ELD22" s="8"/>
      <c r="ELE22" s="8"/>
      <c r="ELF22" s="8"/>
      <c r="ELG22" s="8"/>
      <c r="ELH22" s="8"/>
      <c r="ELI22" s="8"/>
      <c r="ELJ22" s="8"/>
      <c r="ELK22" s="8"/>
      <c r="ELL22" s="8"/>
      <c r="ELM22" s="8"/>
      <c r="ELN22" s="8"/>
      <c r="ELO22" s="8"/>
      <c r="ELP22" s="8"/>
      <c r="ELQ22" s="8"/>
      <c r="ELR22" s="8"/>
      <c r="ELS22" s="8"/>
      <c r="ELT22" s="8"/>
      <c r="ELU22" s="8"/>
      <c r="ELV22" s="8"/>
      <c r="ELW22" s="8"/>
      <c r="ELX22" s="8"/>
      <c r="ELY22" s="8"/>
      <c r="ELZ22" s="8"/>
      <c r="EMA22" s="8"/>
      <c r="EMB22" s="8"/>
      <c r="EMC22" s="8"/>
      <c r="EMD22" s="8"/>
      <c r="EME22" s="8"/>
      <c r="EMF22" s="8"/>
      <c r="EMG22" s="8"/>
      <c r="EMH22" s="8"/>
      <c r="EMI22" s="8"/>
      <c r="EMJ22" s="8"/>
      <c r="EMK22" s="8"/>
      <c r="EML22" s="8"/>
      <c r="EMM22" s="8"/>
      <c r="EMN22" s="8"/>
      <c r="EMO22" s="8"/>
      <c r="EMP22" s="8"/>
      <c r="EMQ22" s="8"/>
      <c r="EMR22" s="8"/>
      <c r="EMS22" s="8"/>
      <c r="EMT22" s="8"/>
      <c r="EMU22" s="8"/>
      <c r="EMV22" s="8"/>
      <c r="EMW22" s="8"/>
      <c r="EMX22" s="8"/>
      <c r="EMY22" s="8"/>
      <c r="EMZ22" s="8"/>
      <c r="ENA22" s="8"/>
      <c r="ENB22" s="8"/>
      <c r="ENC22" s="8"/>
      <c r="END22" s="8"/>
      <c r="ENE22" s="8"/>
      <c r="ENF22" s="8"/>
      <c r="ENG22" s="8"/>
      <c r="ENH22" s="8"/>
      <c r="ENI22" s="8"/>
      <c r="ENJ22" s="8"/>
      <c r="ENK22" s="8"/>
      <c r="ENL22" s="8"/>
      <c r="ENM22" s="8"/>
      <c r="ENN22" s="8"/>
      <c r="ENO22" s="8"/>
      <c r="ENP22" s="8"/>
      <c r="ENQ22" s="8"/>
      <c r="ENR22" s="8"/>
      <c r="ENS22" s="8"/>
      <c r="ENT22" s="8"/>
      <c r="ENU22" s="8"/>
      <c r="ENV22" s="8"/>
      <c r="ENW22" s="8"/>
      <c r="ENX22" s="8"/>
      <c r="ENY22" s="8"/>
      <c r="ENZ22" s="8"/>
      <c r="EOA22" s="8"/>
      <c r="EOB22" s="8"/>
      <c r="EOC22" s="8"/>
      <c r="EOD22" s="8"/>
      <c r="EOE22" s="8"/>
      <c r="EOF22" s="8"/>
      <c r="EOG22" s="8"/>
      <c r="EOH22" s="8"/>
      <c r="EOI22" s="8"/>
      <c r="EOJ22" s="8"/>
      <c r="EOK22" s="8"/>
      <c r="EOL22" s="8"/>
      <c r="EOM22" s="8"/>
      <c r="EON22" s="8"/>
      <c r="EOO22" s="8"/>
      <c r="EOP22" s="8"/>
      <c r="EOQ22" s="8"/>
      <c r="EOR22" s="8"/>
      <c r="EOS22" s="8"/>
      <c r="EOT22" s="8"/>
      <c r="EOU22" s="8"/>
      <c r="EOV22" s="8"/>
      <c r="EOW22" s="8"/>
      <c r="EOX22" s="8"/>
      <c r="EOY22" s="8"/>
      <c r="EOZ22" s="8"/>
      <c r="EPA22" s="8"/>
      <c r="EPB22" s="8"/>
      <c r="EPC22" s="8"/>
      <c r="EPD22" s="8"/>
      <c r="EPE22" s="8"/>
      <c r="EPF22" s="8"/>
      <c r="EPG22" s="8"/>
      <c r="EPH22" s="8"/>
      <c r="EPI22" s="8"/>
      <c r="EPJ22" s="8"/>
      <c r="EPK22" s="8"/>
      <c r="EPL22" s="8"/>
      <c r="EPM22" s="8"/>
      <c r="EPN22" s="8"/>
      <c r="EPO22" s="8"/>
      <c r="EPP22" s="8"/>
      <c r="EPQ22" s="8"/>
      <c r="EPR22" s="8"/>
      <c r="EPS22" s="8"/>
      <c r="EPT22" s="8"/>
      <c r="EPU22" s="8"/>
      <c r="EPV22" s="8"/>
      <c r="EPW22" s="8"/>
      <c r="EPX22" s="8"/>
      <c r="EPY22" s="8"/>
      <c r="EPZ22" s="8"/>
      <c r="EQA22" s="8"/>
      <c r="EQB22" s="8"/>
      <c r="EQC22" s="8"/>
      <c r="EQD22" s="8"/>
      <c r="EQE22" s="8"/>
      <c r="EQF22" s="8"/>
      <c r="EQG22" s="8"/>
      <c r="EQH22" s="8"/>
      <c r="EQI22" s="8"/>
      <c r="EQJ22" s="8"/>
      <c r="EQK22" s="8"/>
      <c r="EQL22" s="8"/>
      <c r="EQM22" s="8"/>
      <c r="EQN22" s="8"/>
      <c r="EQO22" s="8"/>
      <c r="EQP22" s="8"/>
      <c r="EQQ22" s="8"/>
      <c r="EQR22" s="8"/>
      <c r="EQS22" s="8"/>
      <c r="EQT22" s="8"/>
      <c r="EQU22" s="8"/>
      <c r="EQV22" s="8"/>
      <c r="EQW22" s="8"/>
      <c r="EQX22" s="8"/>
      <c r="EQY22" s="8"/>
      <c r="EQZ22" s="8"/>
      <c r="ERA22" s="8"/>
      <c r="ERB22" s="8"/>
      <c r="ERC22" s="8"/>
      <c r="ERD22" s="8"/>
      <c r="ERE22" s="8"/>
      <c r="ERF22" s="8"/>
      <c r="ERG22" s="8"/>
      <c r="ERH22" s="8"/>
      <c r="ERI22" s="8"/>
      <c r="ERJ22" s="8"/>
      <c r="ERK22" s="8"/>
      <c r="ERL22" s="8"/>
      <c r="ERM22" s="8"/>
      <c r="ERN22" s="8"/>
      <c r="ERO22" s="8"/>
      <c r="ERP22" s="8"/>
      <c r="ERQ22" s="8"/>
      <c r="ERR22" s="8"/>
      <c r="ERS22" s="8"/>
      <c r="ERT22" s="8"/>
      <c r="ERU22" s="8"/>
      <c r="ERV22" s="8"/>
      <c r="ERW22" s="8"/>
      <c r="ERX22" s="8"/>
      <c r="ERY22" s="8"/>
      <c r="ERZ22" s="8"/>
      <c r="ESA22" s="8"/>
      <c r="ESB22" s="8"/>
      <c r="ESC22" s="8"/>
      <c r="ESD22" s="8"/>
      <c r="ESE22" s="8"/>
      <c r="ESF22" s="8"/>
      <c r="ESG22" s="8"/>
      <c r="ESH22" s="8"/>
      <c r="ESI22" s="8"/>
      <c r="ESJ22" s="8"/>
      <c r="ESK22" s="8"/>
      <c r="ESL22" s="8"/>
      <c r="ESM22" s="8"/>
      <c r="ESN22" s="8"/>
      <c r="ESO22" s="8"/>
      <c r="ESP22" s="8"/>
      <c r="ESQ22" s="8"/>
      <c r="ESR22" s="8"/>
      <c r="ESS22" s="8"/>
      <c r="EST22" s="8"/>
      <c r="ESU22" s="8"/>
      <c r="ESV22" s="8"/>
      <c r="ESW22" s="8"/>
      <c r="ESX22" s="8"/>
      <c r="ESY22" s="8"/>
      <c r="ESZ22" s="8"/>
      <c r="ETA22" s="8"/>
      <c r="ETB22" s="8"/>
      <c r="ETC22" s="8"/>
      <c r="ETD22" s="8"/>
      <c r="ETE22" s="8"/>
      <c r="ETF22" s="8"/>
      <c r="ETG22" s="8"/>
      <c r="ETH22" s="8"/>
      <c r="ETI22" s="8"/>
      <c r="ETJ22" s="8"/>
      <c r="ETK22" s="8"/>
      <c r="ETL22" s="8"/>
      <c r="ETM22" s="8"/>
      <c r="ETN22" s="8"/>
      <c r="ETO22" s="8"/>
      <c r="ETP22" s="8"/>
      <c r="ETQ22" s="8"/>
      <c r="ETR22" s="8"/>
      <c r="ETS22" s="8"/>
      <c r="ETT22" s="8"/>
      <c r="ETU22" s="8"/>
      <c r="ETV22" s="8"/>
      <c r="ETW22" s="8"/>
      <c r="ETX22" s="8"/>
      <c r="ETY22" s="8"/>
      <c r="ETZ22" s="8"/>
      <c r="EUA22" s="8"/>
      <c r="EUB22" s="8"/>
      <c r="EUC22" s="8"/>
      <c r="EUD22" s="8"/>
      <c r="EUE22" s="8"/>
      <c r="EUF22" s="8"/>
      <c r="EUG22" s="8"/>
      <c r="EUH22" s="8"/>
      <c r="EUI22" s="8"/>
      <c r="EUJ22" s="8"/>
      <c r="EUK22" s="8"/>
      <c r="EUL22" s="8"/>
      <c r="EUM22" s="8"/>
      <c r="EUN22" s="8"/>
      <c r="EUO22" s="8"/>
      <c r="EUP22" s="8"/>
      <c r="EUQ22" s="8"/>
      <c r="EUR22" s="8"/>
      <c r="EUS22" s="8"/>
      <c r="EUT22" s="8"/>
      <c r="EUU22" s="8"/>
      <c r="EUV22" s="8"/>
      <c r="EUW22" s="8"/>
      <c r="EUX22" s="8"/>
      <c r="EUY22" s="8"/>
      <c r="EUZ22" s="8"/>
      <c r="EVA22" s="8"/>
      <c r="EVB22" s="8"/>
      <c r="EVC22" s="8"/>
      <c r="EVD22" s="8"/>
      <c r="EVE22" s="8"/>
      <c r="EVF22" s="8"/>
      <c r="EVG22" s="8"/>
      <c r="EVH22" s="8"/>
      <c r="EVI22" s="8"/>
      <c r="EVJ22" s="8"/>
      <c r="EVK22" s="8"/>
      <c r="EVL22" s="8"/>
      <c r="EVM22" s="8"/>
      <c r="EVN22" s="8"/>
      <c r="EVO22" s="8"/>
      <c r="EVP22" s="8"/>
      <c r="EVQ22" s="8"/>
      <c r="EVR22" s="8"/>
      <c r="EVS22" s="8"/>
      <c r="EVT22" s="8"/>
      <c r="EVU22" s="8"/>
      <c r="EVV22" s="8"/>
      <c r="EVW22" s="8"/>
      <c r="EVX22" s="8"/>
      <c r="EVY22" s="8"/>
      <c r="EVZ22" s="8"/>
      <c r="EWA22" s="8"/>
      <c r="EWB22" s="8"/>
      <c r="EWC22" s="8"/>
      <c r="EWD22" s="8"/>
      <c r="EWE22" s="8"/>
      <c r="EWF22" s="8"/>
      <c r="EWG22" s="8"/>
      <c r="EWH22" s="8"/>
      <c r="EWI22" s="8"/>
      <c r="EWJ22" s="8"/>
      <c r="EWK22" s="8"/>
      <c r="EWL22" s="8"/>
      <c r="EWM22" s="8"/>
      <c r="EWN22" s="8"/>
      <c r="EWO22" s="8"/>
      <c r="EWP22" s="8"/>
      <c r="EWQ22" s="8"/>
      <c r="EWR22" s="8"/>
      <c r="EWS22" s="8"/>
      <c r="EWT22" s="8"/>
      <c r="EWU22" s="8"/>
      <c r="EWV22" s="8"/>
      <c r="EWW22" s="8"/>
      <c r="EWX22" s="8"/>
      <c r="EWY22" s="8"/>
      <c r="EWZ22" s="8"/>
      <c r="EXA22" s="8"/>
      <c r="EXB22" s="8"/>
      <c r="EXC22" s="8"/>
      <c r="EXD22" s="8"/>
      <c r="EXE22" s="8"/>
      <c r="EXF22" s="8"/>
      <c r="EXG22" s="8"/>
      <c r="EXH22" s="8"/>
      <c r="EXI22" s="8"/>
      <c r="EXJ22" s="8"/>
      <c r="EXK22" s="8"/>
      <c r="EXL22" s="8"/>
      <c r="EXM22" s="8"/>
      <c r="EXN22" s="8"/>
      <c r="EXO22" s="8"/>
      <c r="EXP22" s="8"/>
      <c r="EXQ22" s="8"/>
      <c r="EXR22" s="8"/>
      <c r="EXS22" s="8"/>
      <c r="EXT22" s="8"/>
      <c r="EXU22" s="8"/>
      <c r="EXV22" s="8"/>
      <c r="EXW22" s="8"/>
      <c r="EXX22" s="8"/>
      <c r="EXY22" s="8"/>
      <c r="EXZ22" s="8"/>
      <c r="EYA22" s="8"/>
      <c r="EYB22" s="8"/>
      <c r="EYC22" s="8"/>
      <c r="EYD22" s="8"/>
      <c r="EYE22" s="8"/>
      <c r="EYF22" s="8"/>
      <c r="EYG22" s="8"/>
      <c r="EYH22" s="8"/>
      <c r="EYI22" s="8"/>
      <c r="EYJ22" s="8"/>
      <c r="EYK22" s="8"/>
      <c r="EYL22" s="8"/>
      <c r="EYM22" s="8"/>
      <c r="EYN22" s="8"/>
      <c r="EYO22" s="8"/>
      <c r="EYP22" s="8"/>
      <c r="EYQ22" s="8"/>
      <c r="EYR22" s="8"/>
      <c r="EYS22" s="8"/>
      <c r="EYT22" s="8"/>
      <c r="EYU22" s="8"/>
      <c r="EYV22" s="8"/>
      <c r="EYW22" s="8"/>
      <c r="EYX22" s="8"/>
      <c r="EYY22" s="8"/>
      <c r="EYZ22" s="8"/>
      <c r="EZA22" s="8"/>
      <c r="EZB22" s="8"/>
      <c r="EZC22" s="8"/>
      <c r="EZD22" s="8"/>
      <c r="EZE22" s="8"/>
      <c r="EZF22" s="8"/>
      <c r="EZG22" s="8"/>
      <c r="EZH22" s="8"/>
      <c r="EZI22" s="8"/>
      <c r="EZJ22" s="8"/>
      <c r="EZK22" s="8"/>
      <c r="EZL22" s="8"/>
      <c r="EZM22" s="8"/>
      <c r="EZN22" s="8"/>
      <c r="EZO22" s="8"/>
      <c r="EZP22" s="8"/>
      <c r="EZQ22" s="8"/>
      <c r="EZR22" s="8"/>
      <c r="EZS22" s="8"/>
      <c r="EZT22" s="8"/>
      <c r="EZU22" s="8"/>
      <c r="EZV22" s="8"/>
      <c r="EZW22" s="8"/>
      <c r="EZX22" s="8"/>
      <c r="EZY22" s="8"/>
      <c r="EZZ22" s="8"/>
      <c r="FAA22" s="8"/>
      <c r="FAB22" s="8"/>
      <c r="FAC22" s="8"/>
      <c r="FAD22" s="8"/>
      <c r="FAE22" s="8"/>
      <c r="FAF22" s="8"/>
      <c r="FAG22" s="8"/>
      <c r="FAH22" s="8"/>
      <c r="FAI22" s="8"/>
      <c r="FAJ22" s="8"/>
      <c r="FAK22" s="8"/>
      <c r="FAL22" s="8"/>
      <c r="FAM22" s="8"/>
      <c r="FAN22" s="8"/>
      <c r="FAO22" s="8"/>
      <c r="FAP22" s="8"/>
      <c r="FAQ22" s="8"/>
      <c r="FAR22" s="8"/>
      <c r="FAS22" s="8"/>
      <c r="FAT22" s="8"/>
      <c r="FAU22" s="8"/>
      <c r="FAV22" s="8"/>
      <c r="FAW22" s="8"/>
      <c r="FAX22" s="8"/>
      <c r="FAY22" s="8"/>
      <c r="FAZ22" s="8"/>
      <c r="FBA22" s="8"/>
      <c r="FBB22" s="8"/>
      <c r="FBC22" s="8"/>
      <c r="FBD22" s="8"/>
      <c r="FBE22" s="8"/>
      <c r="FBF22" s="8"/>
      <c r="FBG22" s="8"/>
      <c r="FBH22" s="8"/>
      <c r="FBI22" s="8"/>
      <c r="FBJ22" s="8"/>
      <c r="FBK22" s="8"/>
      <c r="FBL22" s="8"/>
      <c r="FBM22" s="8"/>
      <c r="FBN22" s="8"/>
      <c r="FBO22" s="8"/>
      <c r="FBP22" s="8"/>
      <c r="FBQ22" s="8"/>
      <c r="FBR22" s="8"/>
      <c r="FBS22" s="8"/>
      <c r="FBT22" s="8"/>
      <c r="FBU22" s="8"/>
      <c r="FBV22" s="8"/>
      <c r="FBW22" s="8"/>
      <c r="FBX22" s="8"/>
      <c r="FBY22" s="8"/>
      <c r="FBZ22" s="8"/>
      <c r="FCA22" s="8"/>
      <c r="FCB22" s="8"/>
      <c r="FCC22" s="8"/>
      <c r="FCD22" s="8"/>
      <c r="FCE22" s="8"/>
      <c r="FCF22" s="8"/>
      <c r="FCG22" s="8"/>
      <c r="FCH22" s="8"/>
      <c r="FCI22" s="8"/>
      <c r="FCJ22" s="8"/>
      <c r="FCK22" s="8"/>
      <c r="FCL22" s="8"/>
      <c r="FCM22" s="8"/>
      <c r="FCN22" s="8"/>
      <c r="FCO22" s="8"/>
      <c r="FCP22" s="8"/>
      <c r="FCQ22" s="8"/>
      <c r="FCR22" s="8"/>
      <c r="FCS22" s="8"/>
      <c r="FCT22" s="8"/>
      <c r="FCU22" s="8"/>
      <c r="FCV22" s="8"/>
      <c r="FCW22" s="8"/>
      <c r="FCX22" s="8"/>
      <c r="FCY22" s="8"/>
      <c r="FCZ22" s="8"/>
      <c r="FDA22" s="8"/>
      <c r="FDB22" s="8"/>
      <c r="FDC22" s="8"/>
      <c r="FDD22" s="8"/>
      <c r="FDE22" s="8"/>
      <c r="FDF22" s="8"/>
      <c r="FDG22" s="8"/>
      <c r="FDH22" s="8"/>
      <c r="FDI22" s="8"/>
      <c r="FDJ22" s="8"/>
      <c r="FDK22" s="8"/>
      <c r="FDL22" s="8"/>
      <c r="FDM22" s="8"/>
      <c r="FDN22" s="8"/>
      <c r="FDO22" s="8"/>
      <c r="FDP22" s="8"/>
      <c r="FDQ22" s="8"/>
      <c r="FDR22" s="8"/>
      <c r="FDS22" s="8"/>
      <c r="FDT22" s="8"/>
      <c r="FDU22" s="8"/>
      <c r="FDV22" s="8"/>
      <c r="FDW22" s="8"/>
      <c r="FDX22" s="8"/>
      <c r="FDY22" s="8"/>
      <c r="FDZ22" s="8"/>
      <c r="FEA22" s="8"/>
      <c r="FEB22" s="8"/>
      <c r="FEC22" s="8"/>
      <c r="FED22" s="8"/>
      <c r="FEE22" s="8"/>
      <c r="FEF22" s="8"/>
      <c r="FEG22" s="8"/>
      <c r="FEH22" s="8"/>
      <c r="FEI22" s="8"/>
      <c r="FEJ22" s="8"/>
      <c r="FEK22" s="8"/>
      <c r="FEL22" s="8"/>
      <c r="FEM22" s="8"/>
      <c r="FEN22" s="8"/>
      <c r="FEO22" s="8"/>
      <c r="FEP22" s="8"/>
      <c r="FEQ22" s="8"/>
      <c r="FER22" s="8"/>
      <c r="FES22" s="8"/>
      <c r="FET22" s="8"/>
      <c r="FEU22" s="8"/>
      <c r="FEV22" s="8"/>
      <c r="FEW22" s="8"/>
      <c r="FEX22" s="8"/>
      <c r="FEY22" s="8"/>
      <c r="FEZ22" s="8"/>
      <c r="FFA22" s="8"/>
      <c r="FFB22" s="8"/>
      <c r="FFC22" s="8"/>
      <c r="FFD22" s="8"/>
      <c r="FFE22" s="8"/>
      <c r="FFF22" s="8"/>
      <c r="FFG22" s="8"/>
      <c r="FFH22" s="8"/>
      <c r="FFI22" s="8"/>
      <c r="FFJ22" s="8"/>
      <c r="FFK22" s="8"/>
      <c r="FFL22" s="8"/>
      <c r="FFM22" s="8"/>
      <c r="FFN22" s="8"/>
      <c r="FFO22" s="8"/>
      <c r="FFP22" s="8"/>
      <c r="FFQ22" s="8"/>
      <c r="FFR22" s="8"/>
      <c r="FFS22" s="8"/>
      <c r="FFT22" s="8"/>
      <c r="FFU22" s="8"/>
      <c r="FFV22" s="8"/>
      <c r="FFW22" s="8"/>
      <c r="FFX22" s="8"/>
      <c r="FFY22" s="8"/>
      <c r="FFZ22" s="8"/>
      <c r="FGA22" s="8"/>
      <c r="FGB22" s="8"/>
      <c r="FGC22" s="8"/>
      <c r="FGD22" s="8"/>
      <c r="FGE22" s="8"/>
      <c r="FGF22" s="8"/>
      <c r="FGG22" s="8"/>
      <c r="FGH22" s="8"/>
      <c r="FGI22" s="8"/>
      <c r="FGJ22" s="8"/>
      <c r="FGK22" s="8"/>
      <c r="FGL22" s="8"/>
      <c r="FGM22" s="8"/>
      <c r="FGN22" s="8"/>
      <c r="FGO22" s="8"/>
      <c r="FGP22" s="8"/>
      <c r="FGQ22" s="8"/>
      <c r="FGR22" s="8"/>
      <c r="FGS22" s="8"/>
      <c r="FGT22" s="8"/>
      <c r="FGU22" s="8"/>
      <c r="FGV22" s="8"/>
      <c r="FGW22" s="8"/>
      <c r="FGX22" s="8"/>
      <c r="FGY22" s="8"/>
      <c r="FGZ22" s="8"/>
      <c r="FHA22" s="8"/>
      <c r="FHB22" s="8"/>
      <c r="FHC22" s="8"/>
      <c r="FHD22" s="8"/>
      <c r="FHE22" s="8"/>
      <c r="FHF22" s="8"/>
      <c r="FHG22" s="8"/>
      <c r="FHH22" s="8"/>
      <c r="FHI22" s="8"/>
      <c r="FHJ22" s="8"/>
      <c r="FHK22" s="8"/>
      <c r="FHL22" s="8"/>
      <c r="FHM22" s="8"/>
      <c r="FHN22" s="8"/>
      <c r="FHO22" s="8"/>
      <c r="FHP22" s="8"/>
      <c r="FHQ22" s="8"/>
      <c r="FHR22" s="8"/>
      <c r="FHS22" s="8"/>
      <c r="FHT22" s="8"/>
      <c r="FHU22" s="8"/>
      <c r="FHV22" s="8"/>
      <c r="FHW22" s="8"/>
      <c r="FHX22" s="8"/>
      <c r="FHY22" s="8"/>
      <c r="FHZ22" s="8"/>
      <c r="FIA22" s="8"/>
      <c r="FIB22" s="8"/>
      <c r="FIC22" s="8"/>
      <c r="FID22" s="8"/>
      <c r="FIE22" s="8"/>
      <c r="FIF22" s="8"/>
      <c r="FIG22" s="8"/>
      <c r="FIH22" s="8"/>
      <c r="FII22" s="8"/>
      <c r="FIJ22" s="8"/>
      <c r="FIK22" s="8"/>
      <c r="FIL22" s="8"/>
      <c r="FIM22" s="8"/>
      <c r="FIN22" s="8"/>
      <c r="FIO22" s="8"/>
      <c r="FIP22" s="8"/>
      <c r="FIQ22" s="8"/>
      <c r="FIR22" s="8"/>
      <c r="FIS22" s="8"/>
      <c r="FIT22" s="8"/>
      <c r="FIU22" s="8"/>
      <c r="FIV22" s="8"/>
      <c r="FIW22" s="8"/>
      <c r="FIX22" s="8"/>
      <c r="FIY22" s="8"/>
      <c r="FIZ22" s="8"/>
      <c r="FJA22" s="8"/>
      <c r="FJB22" s="8"/>
      <c r="FJC22" s="8"/>
      <c r="FJD22" s="8"/>
      <c r="FJE22" s="8"/>
      <c r="FJF22" s="8"/>
      <c r="FJG22" s="8"/>
      <c r="FJH22" s="8"/>
      <c r="FJI22" s="8"/>
      <c r="FJJ22" s="8"/>
      <c r="FJK22" s="8"/>
      <c r="FJL22" s="8"/>
      <c r="FJM22" s="8"/>
      <c r="FJN22" s="8"/>
      <c r="FJO22" s="8"/>
      <c r="FJP22" s="8"/>
      <c r="FJQ22" s="8"/>
      <c r="FJR22" s="8"/>
      <c r="FJS22" s="8"/>
      <c r="FJT22" s="8"/>
      <c r="FJU22" s="8"/>
      <c r="FJV22" s="8"/>
      <c r="FJW22" s="8"/>
      <c r="FJX22" s="8"/>
      <c r="FJY22" s="8"/>
      <c r="FJZ22" s="8"/>
      <c r="FKA22" s="8"/>
      <c r="FKB22" s="8"/>
      <c r="FKC22" s="8"/>
      <c r="FKD22" s="8"/>
      <c r="FKE22" s="8"/>
      <c r="FKF22" s="8"/>
      <c r="FKG22" s="8"/>
      <c r="FKH22" s="8"/>
      <c r="FKI22" s="8"/>
      <c r="FKJ22" s="8"/>
      <c r="FKK22" s="8"/>
      <c r="FKL22" s="8"/>
      <c r="FKM22" s="8"/>
      <c r="FKN22" s="8"/>
      <c r="FKO22" s="8"/>
      <c r="FKP22" s="8"/>
      <c r="FKQ22" s="8"/>
      <c r="FKR22" s="8"/>
      <c r="FKS22" s="8"/>
      <c r="FKT22" s="8"/>
      <c r="FKU22" s="8"/>
      <c r="FKV22" s="8"/>
      <c r="FKW22" s="8"/>
      <c r="FKX22" s="8"/>
      <c r="FKY22" s="8"/>
      <c r="FKZ22" s="8"/>
      <c r="FLA22" s="8"/>
      <c r="FLB22" s="8"/>
      <c r="FLC22" s="8"/>
      <c r="FLD22" s="8"/>
      <c r="FLE22" s="8"/>
      <c r="FLF22" s="8"/>
      <c r="FLG22" s="8"/>
      <c r="FLH22" s="8"/>
      <c r="FLI22" s="8"/>
      <c r="FLJ22" s="8"/>
      <c r="FLK22" s="8"/>
      <c r="FLL22" s="8"/>
      <c r="FLM22" s="8"/>
      <c r="FLN22" s="8"/>
      <c r="FLO22" s="8"/>
      <c r="FLP22" s="8"/>
      <c r="FLQ22" s="8"/>
      <c r="FLR22" s="8"/>
      <c r="FLS22" s="8"/>
      <c r="FLT22" s="8"/>
      <c r="FLU22" s="8"/>
      <c r="FLV22" s="8"/>
      <c r="FLW22" s="8"/>
      <c r="FLX22" s="8"/>
      <c r="FLY22" s="8"/>
      <c r="FLZ22" s="8"/>
      <c r="FMA22" s="8"/>
      <c r="FMB22" s="8"/>
      <c r="FMC22" s="8"/>
      <c r="FMD22" s="8"/>
      <c r="FME22" s="8"/>
      <c r="FMF22" s="8"/>
      <c r="FMG22" s="8"/>
      <c r="FMH22" s="8"/>
      <c r="FMI22" s="8"/>
      <c r="FMJ22" s="8"/>
      <c r="FMK22" s="8"/>
      <c r="FML22" s="8"/>
      <c r="FMM22" s="8"/>
      <c r="FMN22" s="8"/>
      <c r="FMO22" s="8"/>
      <c r="FMP22" s="8"/>
      <c r="FMQ22" s="8"/>
      <c r="FMR22" s="8"/>
      <c r="FMS22" s="8"/>
      <c r="FMT22" s="8"/>
      <c r="FMU22" s="8"/>
      <c r="FMV22" s="8"/>
      <c r="FMW22" s="8"/>
      <c r="FMX22" s="8"/>
      <c r="FMY22" s="8"/>
      <c r="FMZ22" s="8"/>
      <c r="FNA22" s="8"/>
      <c r="FNB22" s="8"/>
      <c r="FNC22" s="8"/>
      <c r="FND22" s="8"/>
      <c r="FNE22" s="8"/>
      <c r="FNF22" s="8"/>
      <c r="FNG22" s="8"/>
      <c r="FNH22" s="8"/>
      <c r="FNI22" s="8"/>
      <c r="FNJ22" s="8"/>
      <c r="FNK22" s="8"/>
      <c r="FNL22" s="8"/>
      <c r="FNM22" s="8"/>
      <c r="FNN22" s="8"/>
      <c r="FNO22" s="8"/>
      <c r="FNP22" s="8"/>
      <c r="FNQ22" s="8"/>
      <c r="FNR22" s="8"/>
      <c r="FNS22" s="8"/>
      <c r="FNT22" s="8"/>
      <c r="FNU22" s="8"/>
      <c r="FNV22" s="8"/>
      <c r="FNW22" s="8"/>
      <c r="FNX22" s="8"/>
      <c r="FNY22" s="8"/>
      <c r="FNZ22" s="8"/>
      <c r="FOA22" s="8"/>
      <c r="FOB22" s="8"/>
      <c r="FOC22" s="8"/>
      <c r="FOD22" s="8"/>
      <c r="FOE22" s="8"/>
      <c r="FOF22" s="8"/>
      <c r="FOG22" s="8"/>
      <c r="FOH22" s="8"/>
      <c r="FOI22" s="8"/>
      <c r="FOJ22" s="8"/>
      <c r="FOK22" s="8"/>
      <c r="FOL22" s="8"/>
      <c r="FOM22" s="8"/>
      <c r="FON22" s="8"/>
      <c r="FOO22" s="8"/>
      <c r="FOP22" s="8"/>
      <c r="FOQ22" s="8"/>
      <c r="FOR22" s="8"/>
      <c r="FOS22" s="8"/>
      <c r="FOT22" s="8"/>
      <c r="FOU22" s="8"/>
      <c r="FOV22" s="8"/>
      <c r="FOW22" s="8"/>
      <c r="FOX22" s="8"/>
      <c r="FOY22" s="8"/>
      <c r="FOZ22" s="8"/>
      <c r="FPA22" s="8"/>
      <c r="FPB22" s="8"/>
      <c r="FPC22" s="8"/>
      <c r="FPD22" s="8"/>
      <c r="FPE22" s="8"/>
      <c r="FPF22" s="8"/>
      <c r="FPG22" s="8"/>
      <c r="FPH22" s="8"/>
      <c r="FPI22" s="8"/>
      <c r="FPJ22" s="8"/>
      <c r="FPK22" s="8"/>
      <c r="FPL22" s="8"/>
      <c r="FPM22" s="8"/>
      <c r="FPN22" s="8"/>
      <c r="FPO22" s="8"/>
      <c r="FPP22" s="8"/>
      <c r="FPQ22" s="8"/>
      <c r="FPR22" s="8"/>
      <c r="FPS22" s="8"/>
      <c r="FPT22" s="8"/>
      <c r="FPU22" s="8"/>
      <c r="FPV22" s="8"/>
      <c r="FPW22" s="8"/>
      <c r="FPX22" s="8"/>
      <c r="FPY22" s="8"/>
      <c r="FPZ22" s="8"/>
      <c r="FQA22" s="8"/>
      <c r="FQB22" s="8"/>
      <c r="FQC22" s="8"/>
      <c r="FQD22" s="8"/>
      <c r="FQE22" s="8"/>
      <c r="FQF22" s="8"/>
      <c r="FQG22" s="8"/>
      <c r="FQH22" s="8"/>
      <c r="FQI22" s="8"/>
      <c r="FQJ22" s="8"/>
      <c r="FQK22" s="8"/>
      <c r="FQL22" s="8"/>
      <c r="FQM22" s="8"/>
      <c r="FQN22" s="8"/>
      <c r="FQO22" s="8"/>
      <c r="FQP22" s="8"/>
      <c r="FQQ22" s="8"/>
      <c r="FQR22" s="8"/>
      <c r="FQS22" s="8"/>
      <c r="FQT22" s="8"/>
      <c r="FQU22" s="8"/>
      <c r="FQV22" s="8"/>
      <c r="FQW22" s="8"/>
      <c r="FQX22" s="8"/>
      <c r="FQY22" s="8"/>
      <c r="FQZ22" s="8"/>
      <c r="FRA22" s="8"/>
      <c r="FRB22" s="8"/>
      <c r="FRC22" s="8"/>
      <c r="FRD22" s="8"/>
      <c r="FRE22" s="8"/>
      <c r="FRF22" s="8"/>
      <c r="FRG22" s="8"/>
      <c r="FRH22" s="8"/>
      <c r="FRI22" s="8"/>
      <c r="FRJ22" s="8"/>
      <c r="FRK22" s="8"/>
      <c r="FRL22" s="8"/>
      <c r="FRM22" s="8"/>
      <c r="FRN22" s="8"/>
      <c r="FRO22" s="8"/>
      <c r="FRP22" s="8"/>
      <c r="FRQ22" s="8"/>
      <c r="FRR22" s="8"/>
      <c r="FRS22" s="8"/>
      <c r="FRT22" s="8"/>
      <c r="FRU22" s="8"/>
      <c r="FRV22" s="8"/>
      <c r="FRW22" s="8"/>
      <c r="FRX22" s="8"/>
      <c r="FRY22" s="8"/>
      <c r="FRZ22" s="8"/>
      <c r="FSA22" s="8"/>
      <c r="FSB22" s="8"/>
      <c r="FSC22" s="8"/>
      <c r="FSD22" s="8"/>
      <c r="FSE22" s="8"/>
      <c r="FSF22" s="8"/>
      <c r="FSG22" s="8"/>
      <c r="FSH22" s="8"/>
      <c r="FSI22" s="8"/>
      <c r="FSJ22" s="8"/>
      <c r="FSK22" s="8"/>
      <c r="FSL22" s="8"/>
      <c r="FSM22" s="8"/>
      <c r="FSN22" s="8"/>
      <c r="FSO22" s="8"/>
      <c r="FSP22" s="8"/>
      <c r="FSQ22" s="8"/>
      <c r="FSR22" s="8"/>
      <c r="FSS22" s="8"/>
      <c r="FST22" s="8"/>
      <c r="FSU22" s="8"/>
      <c r="FSV22" s="8"/>
      <c r="FSW22" s="8"/>
      <c r="FSX22" s="8"/>
      <c r="FSY22" s="8"/>
      <c r="FSZ22" s="8"/>
      <c r="FTA22" s="8"/>
      <c r="FTB22" s="8"/>
      <c r="FTC22" s="8"/>
      <c r="FTD22" s="8"/>
      <c r="FTE22" s="8"/>
      <c r="FTF22" s="8"/>
      <c r="FTG22" s="8"/>
      <c r="FTH22" s="8"/>
      <c r="FTI22" s="8"/>
      <c r="FTJ22" s="8"/>
      <c r="FTK22" s="8"/>
      <c r="FTL22" s="8"/>
      <c r="FTM22" s="8"/>
      <c r="FTN22" s="8"/>
      <c r="FTO22" s="8"/>
      <c r="FTP22" s="8"/>
      <c r="FTQ22" s="8"/>
      <c r="FTR22" s="8"/>
      <c r="FTS22" s="8"/>
      <c r="FTT22" s="8"/>
      <c r="FTU22" s="8"/>
      <c r="FTV22" s="8"/>
      <c r="FTW22" s="8"/>
      <c r="FTX22" s="8"/>
      <c r="FTY22" s="8"/>
      <c r="FTZ22" s="8"/>
      <c r="FUA22" s="8"/>
      <c r="FUB22" s="8"/>
      <c r="FUC22" s="8"/>
      <c r="FUD22" s="8"/>
      <c r="FUE22" s="8"/>
      <c r="FUF22" s="8"/>
      <c r="FUG22" s="8"/>
      <c r="FUH22" s="8"/>
      <c r="FUI22" s="8"/>
      <c r="FUJ22" s="8"/>
      <c r="FUK22" s="8"/>
      <c r="FUL22" s="8"/>
      <c r="FUM22" s="8"/>
      <c r="FUN22" s="8"/>
      <c r="FUO22" s="8"/>
      <c r="FUP22" s="8"/>
      <c r="FUQ22" s="8"/>
      <c r="FUR22" s="8"/>
      <c r="FUS22" s="8"/>
      <c r="FUT22" s="8"/>
      <c r="FUU22" s="8"/>
      <c r="FUV22" s="8"/>
      <c r="FUW22" s="8"/>
      <c r="FUX22" s="8"/>
      <c r="FUY22" s="8"/>
      <c r="FUZ22" s="8"/>
      <c r="FVA22" s="8"/>
      <c r="FVB22" s="8"/>
      <c r="FVC22" s="8"/>
      <c r="FVD22" s="8"/>
      <c r="FVE22" s="8"/>
      <c r="FVF22" s="8"/>
      <c r="FVG22" s="8"/>
      <c r="FVH22" s="8"/>
      <c r="FVI22" s="8"/>
      <c r="FVJ22" s="8"/>
      <c r="FVK22" s="8"/>
      <c r="FVL22" s="8"/>
      <c r="FVM22" s="8"/>
      <c r="FVN22" s="8"/>
      <c r="FVO22" s="8"/>
      <c r="FVP22" s="8"/>
      <c r="FVQ22" s="8"/>
      <c r="FVR22" s="8"/>
      <c r="FVS22" s="8"/>
      <c r="FVT22" s="8"/>
      <c r="FVU22" s="8"/>
      <c r="FVV22" s="8"/>
      <c r="FVW22" s="8"/>
      <c r="FVX22" s="8"/>
      <c r="FVY22" s="8"/>
      <c r="FVZ22" s="8"/>
      <c r="FWA22" s="8"/>
      <c r="FWB22" s="8"/>
      <c r="FWC22" s="8"/>
      <c r="FWD22" s="8"/>
      <c r="FWE22" s="8"/>
      <c r="FWF22" s="8"/>
      <c r="FWG22" s="8"/>
      <c r="FWH22" s="8"/>
      <c r="FWI22" s="8"/>
      <c r="FWJ22" s="8"/>
      <c r="FWK22" s="8"/>
      <c r="FWL22" s="8"/>
      <c r="FWM22" s="8"/>
      <c r="FWN22" s="8"/>
      <c r="FWO22" s="8"/>
      <c r="FWP22" s="8"/>
      <c r="FWQ22" s="8"/>
      <c r="FWR22" s="8"/>
      <c r="FWS22" s="8"/>
      <c r="FWT22" s="8"/>
      <c r="FWU22" s="8"/>
      <c r="FWV22" s="8"/>
      <c r="FWW22" s="8"/>
      <c r="FWX22" s="8"/>
      <c r="FWY22" s="8"/>
      <c r="FWZ22" s="8"/>
      <c r="FXA22" s="8"/>
      <c r="FXB22" s="8"/>
      <c r="FXC22" s="8"/>
      <c r="FXD22" s="8"/>
      <c r="FXE22" s="8"/>
      <c r="FXF22" s="8"/>
      <c r="FXG22" s="8"/>
      <c r="FXH22" s="8"/>
      <c r="FXI22" s="8"/>
      <c r="FXJ22" s="8"/>
      <c r="FXK22" s="8"/>
      <c r="FXL22" s="8"/>
      <c r="FXM22" s="8"/>
      <c r="FXN22" s="8"/>
      <c r="FXO22" s="8"/>
      <c r="FXP22" s="8"/>
      <c r="FXQ22" s="8"/>
      <c r="FXR22" s="8"/>
      <c r="FXS22" s="8"/>
      <c r="FXT22" s="8"/>
      <c r="FXU22" s="8"/>
      <c r="FXV22" s="8"/>
      <c r="FXW22" s="8"/>
      <c r="FXX22" s="8"/>
      <c r="FXY22" s="8"/>
      <c r="FXZ22" s="8"/>
      <c r="FYA22" s="8"/>
      <c r="FYB22" s="8"/>
      <c r="FYC22" s="8"/>
      <c r="FYD22" s="8"/>
      <c r="FYE22" s="8"/>
      <c r="FYF22" s="8"/>
      <c r="FYG22" s="8"/>
      <c r="FYH22" s="8"/>
      <c r="FYI22" s="8"/>
      <c r="FYJ22" s="8"/>
      <c r="FYK22" s="8"/>
      <c r="FYL22" s="8"/>
      <c r="FYM22" s="8"/>
      <c r="FYN22" s="8"/>
      <c r="FYO22" s="8"/>
      <c r="FYP22" s="8"/>
      <c r="FYQ22" s="8"/>
      <c r="FYR22" s="8"/>
      <c r="FYS22" s="8"/>
      <c r="FYT22" s="8"/>
      <c r="FYU22" s="8"/>
      <c r="FYV22" s="8"/>
      <c r="FYW22" s="8"/>
      <c r="FYX22" s="8"/>
      <c r="FYY22" s="8"/>
      <c r="FYZ22" s="8"/>
      <c r="FZA22" s="8"/>
      <c r="FZB22" s="8"/>
      <c r="FZC22" s="8"/>
      <c r="FZD22" s="8"/>
      <c r="FZE22" s="8"/>
      <c r="FZF22" s="8"/>
      <c r="FZG22" s="8"/>
      <c r="FZH22" s="8"/>
      <c r="FZI22" s="8"/>
      <c r="FZJ22" s="8"/>
      <c r="FZK22" s="8"/>
      <c r="FZL22" s="8"/>
      <c r="FZM22" s="8"/>
      <c r="FZN22" s="8"/>
      <c r="FZO22" s="8"/>
      <c r="FZP22" s="8"/>
      <c r="FZQ22" s="8"/>
      <c r="FZR22" s="8"/>
      <c r="FZS22" s="8"/>
      <c r="FZT22" s="8"/>
      <c r="FZU22" s="8"/>
      <c r="FZV22" s="8"/>
      <c r="FZW22" s="8"/>
      <c r="FZX22" s="8"/>
      <c r="FZY22" s="8"/>
      <c r="FZZ22" s="8"/>
      <c r="GAA22" s="8"/>
      <c r="GAB22" s="8"/>
      <c r="GAC22" s="8"/>
      <c r="GAD22" s="8"/>
      <c r="GAE22" s="8"/>
      <c r="GAF22" s="8"/>
      <c r="GAG22" s="8"/>
      <c r="GAH22" s="8"/>
      <c r="GAI22" s="8"/>
      <c r="GAJ22" s="8"/>
      <c r="GAK22" s="8"/>
      <c r="GAL22" s="8"/>
      <c r="GAM22" s="8"/>
      <c r="GAN22" s="8"/>
      <c r="GAO22" s="8"/>
      <c r="GAP22" s="8"/>
      <c r="GAQ22" s="8"/>
      <c r="GAR22" s="8"/>
      <c r="GAS22" s="8"/>
      <c r="GAT22" s="8"/>
      <c r="GAU22" s="8"/>
      <c r="GAV22" s="8"/>
      <c r="GAW22" s="8"/>
      <c r="GAX22" s="8"/>
      <c r="GAY22" s="8"/>
      <c r="GAZ22" s="8"/>
      <c r="GBA22" s="8"/>
      <c r="GBB22" s="8"/>
      <c r="GBC22" s="8"/>
      <c r="GBD22" s="8"/>
      <c r="GBE22" s="8"/>
      <c r="GBF22" s="8"/>
      <c r="GBG22" s="8"/>
      <c r="GBH22" s="8"/>
      <c r="GBI22" s="8"/>
      <c r="GBJ22" s="8"/>
      <c r="GBK22" s="8"/>
      <c r="GBL22" s="8"/>
      <c r="GBM22" s="8"/>
      <c r="GBN22" s="8"/>
      <c r="GBO22" s="8"/>
      <c r="GBP22" s="8"/>
      <c r="GBQ22" s="8"/>
      <c r="GBR22" s="8"/>
      <c r="GBS22" s="8"/>
      <c r="GBT22" s="8"/>
      <c r="GBU22" s="8"/>
      <c r="GBV22" s="8"/>
      <c r="GBW22" s="8"/>
      <c r="GBX22" s="8"/>
      <c r="GBY22" s="8"/>
      <c r="GBZ22" s="8"/>
      <c r="GCA22" s="8"/>
      <c r="GCB22" s="8"/>
      <c r="GCC22" s="8"/>
      <c r="GCD22" s="8"/>
      <c r="GCE22" s="8"/>
      <c r="GCF22" s="8"/>
      <c r="GCG22" s="8"/>
      <c r="GCH22" s="8"/>
      <c r="GCI22" s="8"/>
      <c r="GCJ22" s="8"/>
      <c r="GCK22" s="8"/>
      <c r="GCL22" s="8"/>
      <c r="GCM22" s="8"/>
      <c r="GCN22" s="8"/>
      <c r="GCO22" s="8"/>
      <c r="GCP22" s="8"/>
      <c r="GCQ22" s="8"/>
      <c r="GCR22" s="8"/>
      <c r="GCS22" s="8"/>
      <c r="GCT22" s="8"/>
      <c r="GCU22" s="8"/>
      <c r="GCV22" s="8"/>
      <c r="GCW22" s="8"/>
      <c r="GCX22" s="8"/>
      <c r="GCY22" s="8"/>
      <c r="GCZ22" s="8"/>
      <c r="GDA22" s="8"/>
      <c r="GDB22" s="8"/>
      <c r="GDC22" s="8"/>
      <c r="GDD22" s="8"/>
      <c r="GDE22" s="8"/>
      <c r="GDF22" s="8"/>
      <c r="GDG22" s="8"/>
      <c r="GDH22" s="8"/>
      <c r="GDI22" s="8"/>
      <c r="GDJ22" s="8"/>
      <c r="GDK22" s="8"/>
      <c r="GDL22" s="8"/>
      <c r="GDM22" s="8"/>
      <c r="GDN22" s="8"/>
      <c r="GDO22" s="8"/>
      <c r="GDP22" s="8"/>
      <c r="GDQ22" s="8"/>
      <c r="GDR22" s="8"/>
      <c r="GDS22" s="8"/>
      <c r="GDT22" s="8"/>
      <c r="GDU22" s="8"/>
      <c r="GDV22" s="8"/>
      <c r="GDW22" s="8"/>
      <c r="GDX22" s="8"/>
      <c r="GDY22" s="8"/>
      <c r="GDZ22" s="8"/>
      <c r="GEA22" s="8"/>
      <c r="GEB22" s="8"/>
      <c r="GEC22" s="8"/>
      <c r="GED22" s="8"/>
      <c r="GEE22" s="8"/>
      <c r="GEF22" s="8"/>
      <c r="GEG22" s="8"/>
      <c r="GEH22" s="8"/>
      <c r="GEI22" s="8"/>
      <c r="GEJ22" s="8"/>
      <c r="GEK22" s="8"/>
      <c r="GEL22" s="8"/>
      <c r="GEM22" s="8"/>
      <c r="GEN22" s="8"/>
      <c r="GEO22" s="8"/>
      <c r="GEP22" s="8"/>
      <c r="GEQ22" s="8"/>
      <c r="GER22" s="8"/>
      <c r="GES22" s="8"/>
      <c r="GET22" s="8"/>
      <c r="GEU22" s="8"/>
      <c r="GEV22" s="8"/>
      <c r="GEW22" s="8"/>
      <c r="GEX22" s="8"/>
      <c r="GEY22" s="8"/>
      <c r="GEZ22" s="8"/>
      <c r="GFA22" s="8"/>
      <c r="GFB22" s="8"/>
      <c r="GFC22" s="8"/>
      <c r="GFD22" s="8"/>
      <c r="GFE22" s="8"/>
      <c r="GFF22" s="8"/>
      <c r="GFG22" s="8"/>
      <c r="GFH22" s="8"/>
      <c r="GFI22" s="8"/>
      <c r="GFJ22" s="8"/>
      <c r="GFK22" s="8"/>
      <c r="GFL22" s="8"/>
      <c r="GFM22" s="8"/>
      <c r="GFN22" s="8"/>
      <c r="GFO22" s="8"/>
      <c r="GFP22" s="8"/>
      <c r="GFQ22" s="8"/>
      <c r="GFR22" s="8"/>
      <c r="GFS22" s="8"/>
      <c r="GFT22" s="8"/>
      <c r="GFU22" s="8"/>
      <c r="GFV22" s="8"/>
      <c r="GFW22" s="8"/>
      <c r="GFX22" s="8"/>
      <c r="GFY22" s="8"/>
      <c r="GFZ22" s="8"/>
      <c r="GGA22" s="8"/>
      <c r="GGB22" s="8"/>
      <c r="GGC22" s="8"/>
      <c r="GGD22" s="8"/>
      <c r="GGE22" s="8"/>
      <c r="GGF22" s="8"/>
      <c r="GGG22" s="8"/>
      <c r="GGH22" s="8"/>
      <c r="GGI22" s="8"/>
      <c r="GGJ22" s="8"/>
      <c r="GGK22" s="8"/>
      <c r="GGL22" s="8"/>
      <c r="GGM22" s="8"/>
      <c r="GGN22" s="8"/>
      <c r="GGO22" s="8"/>
      <c r="GGP22" s="8"/>
      <c r="GGQ22" s="8"/>
      <c r="GGR22" s="8"/>
      <c r="GGS22" s="8"/>
      <c r="GGT22" s="8"/>
      <c r="GGU22" s="8"/>
      <c r="GGV22" s="8"/>
      <c r="GGW22" s="8"/>
      <c r="GGX22" s="8"/>
      <c r="GGY22" s="8"/>
      <c r="GGZ22" s="8"/>
      <c r="GHA22" s="8"/>
      <c r="GHB22" s="8"/>
      <c r="GHC22" s="8"/>
      <c r="GHD22" s="8"/>
      <c r="GHE22" s="8"/>
      <c r="GHF22" s="8"/>
      <c r="GHG22" s="8"/>
      <c r="GHH22" s="8"/>
      <c r="GHI22" s="8"/>
      <c r="GHJ22" s="8"/>
      <c r="GHK22" s="8"/>
      <c r="GHL22" s="8"/>
      <c r="GHM22" s="8"/>
      <c r="GHN22" s="8"/>
      <c r="GHO22" s="8"/>
      <c r="GHP22" s="8"/>
      <c r="GHQ22" s="8"/>
      <c r="GHR22" s="8"/>
      <c r="GHS22" s="8"/>
      <c r="GHT22" s="8"/>
      <c r="GHU22" s="8"/>
      <c r="GHV22" s="8"/>
      <c r="GHW22" s="8"/>
      <c r="GHX22" s="8"/>
      <c r="GHY22" s="8"/>
      <c r="GHZ22" s="8"/>
      <c r="GIA22" s="8"/>
      <c r="GIB22" s="8"/>
      <c r="GIC22" s="8"/>
      <c r="GID22" s="8"/>
      <c r="GIE22" s="8"/>
      <c r="GIF22" s="8"/>
      <c r="GIG22" s="8"/>
      <c r="GIH22" s="8"/>
      <c r="GII22" s="8"/>
      <c r="GIJ22" s="8"/>
      <c r="GIK22" s="8"/>
      <c r="GIL22" s="8"/>
      <c r="GIM22" s="8"/>
      <c r="GIN22" s="8"/>
      <c r="GIO22" s="8"/>
      <c r="GIP22" s="8"/>
      <c r="GIQ22" s="8"/>
      <c r="GIR22" s="8"/>
      <c r="GIS22" s="8"/>
      <c r="GIT22" s="8"/>
      <c r="GIU22" s="8"/>
      <c r="GIV22" s="8"/>
      <c r="GIW22" s="8"/>
      <c r="GIX22" s="8"/>
      <c r="GIY22" s="8"/>
      <c r="GIZ22" s="8"/>
      <c r="GJA22" s="8"/>
      <c r="GJB22" s="8"/>
      <c r="GJC22" s="8"/>
      <c r="GJD22" s="8"/>
      <c r="GJE22" s="8"/>
      <c r="GJF22" s="8"/>
      <c r="GJG22" s="8"/>
      <c r="GJH22" s="8"/>
      <c r="GJI22" s="8"/>
      <c r="GJJ22" s="8"/>
      <c r="GJK22" s="8"/>
      <c r="GJL22" s="8"/>
      <c r="GJM22" s="8"/>
      <c r="GJN22" s="8"/>
      <c r="GJO22" s="8"/>
      <c r="GJP22" s="8"/>
      <c r="GJQ22" s="8"/>
      <c r="GJR22" s="8"/>
      <c r="GJS22" s="8"/>
      <c r="GJT22" s="8"/>
      <c r="GJU22" s="8"/>
      <c r="GJV22" s="8"/>
      <c r="GJW22" s="8"/>
      <c r="GJX22" s="8"/>
      <c r="GJY22" s="8"/>
      <c r="GJZ22" s="8"/>
      <c r="GKA22" s="8"/>
      <c r="GKB22" s="8"/>
      <c r="GKC22" s="8"/>
      <c r="GKD22" s="8"/>
      <c r="GKE22" s="8"/>
      <c r="GKF22" s="8"/>
      <c r="GKG22" s="8"/>
      <c r="GKH22" s="8"/>
      <c r="GKI22" s="8"/>
      <c r="GKJ22" s="8"/>
      <c r="GKK22" s="8"/>
      <c r="GKL22" s="8"/>
      <c r="GKM22" s="8"/>
      <c r="GKN22" s="8"/>
      <c r="GKO22" s="8"/>
      <c r="GKP22" s="8"/>
      <c r="GKQ22" s="8"/>
      <c r="GKR22" s="8"/>
      <c r="GKS22" s="8"/>
      <c r="GKT22" s="8"/>
      <c r="GKU22" s="8"/>
      <c r="GKV22" s="8"/>
      <c r="GKW22" s="8"/>
      <c r="GKX22" s="8"/>
      <c r="GKY22" s="8"/>
      <c r="GKZ22" s="8"/>
      <c r="GLA22" s="8"/>
      <c r="GLB22" s="8"/>
      <c r="GLC22" s="8"/>
      <c r="GLD22" s="8"/>
      <c r="GLE22" s="8"/>
      <c r="GLF22" s="8"/>
      <c r="GLG22" s="8"/>
      <c r="GLH22" s="8"/>
      <c r="GLI22" s="8"/>
      <c r="GLJ22" s="8"/>
      <c r="GLK22" s="8"/>
      <c r="GLL22" s="8"/>
      <c r="GLM22" s="8"/>
      <c r="GLN22" s="8"/>
      <c r="GLO22" s="8"/>
      <c r="GLP22" s="8"/>
      <c r="GLQ22" s="8"/>
      <c r="GLR22" s="8"/>
      <c r="GLS22" s="8"/>
      <c r="GLT22" s="8"/>
      <c r="GLU22" s="8"/>
      <c r="GLV22" s="8"/>
      <c r="GLW22" s="8"/>
      <c r="GLX22" s="8"/>
      <c r="GLY22" s="8"/>
      <c r="GLZ22" s="8"/>
      <c r="GMA22" s="8"/>
      <c r="GMB22" s="8"/>
      <c r="GMC22" s="8"/>
      <c r="GMD22" s="8"/>
      <c r="GME22" s="8"/>
      <c r="GMF22" s="8"/>
      <c r="GMG22" s="8"/>
      <c r="GMH22" s="8"/>
      <c r="GMI22" s="8"/>
      <c r="GMJ22" s="8"/>
      <c r="GMK22" s="8"/>
      <c r="GML22" s="8"/>
      <c r="GMM22" s="8"/>
      <c r="GMN22" s="8"/>
      <c r="GMO22" s="8"/>
      <c r="GMP22" s="8"/>
      <c r="GMQ22" s="8"/>
      <c r="GMR22" s="8"/>
      <c r="GMS22" s="8"/>
      <c r="GMT22" s="8"/>
      <c r="GMU22" s="8"/>
      <c r="GMV22" s="8"/>
      <c r="GMW22" s="8"/>
      <c r="GMX22" s="8"/>
      <c r="GMY22" s="8"/>
      <c r="GMZ22" s="8"/>
      <c r="GNA22" s="8"/>
      <c r="GNB22" s="8"/>
      <c r="GNC22" s="8"/>
      <c r="GND22" s="8"/>
      <c r="GNE22" s="8"/>
      <c r="GNF22" s="8"/>
      <c r="GNG22" s="8"/>
      <c r="GNH22" s="8"/>
      <c r="GNI22" s="8"/>
      <c r="GNJ22" s="8"/>
      <c r="GNK22" s="8"/>
      <c r="GNL22" s="8"/>
      <c r="GNM22" s="8"/>
      <c r="GNN22" s="8"/>
      <c r="GNO22" s="8"/>
      <c r="GNP22" s="8"/>
      <c r="GNQ22" s="8"/>
      <c r="GNR22" s="8"/>
      <c r="GNS22" s="8"/>
      <c r="GNT22" s="8"/>
      <c r="GNU22" s="8"/>
      <c r="GNV22" s="8"/>
      <c r="GNW22" s="8"/>
      <c r="GNX22" s="8"/>
      <c r="GNY22" s="8"/>
      <c r="GNZ22" s="8"/>
      <c r="GOA22" s="8"/>
      <c r="GOB22" s="8"/>
      <c r="GOC22" s="8"/>
      <c r="GOD22" s="8"/>
      <c r="GOE22" s="8"/>
      <c r="GOF22" s="8"/>
      <c r="GOG22" s="8"/>
      <c r="GOH22" s="8"/>
      <c r="GOI22" s="8"/>
      <c r="GOJ22" s="8"/>
      <c r="GOK22" s="8"/>
      <c r="GOL22" s="8"/>
      <c r="GOM22" s="8"/>
      <c r="GON22" s="8"/>
      <c r="GOO22" s="8"/>
      <c r="GOP22" s="8"/>
      <c r="GOQ22" s="8"/>
      <c r="GOR22" s="8"/>
      <c r="GOS22" s="8"/>
      <c r="GOT22" s="8"/>
      <c r="GOU22" s="8"/>
      <c r="GOV22" s="8"/>
      <c r="GOW22" s="8"/>
      <c r="GOX22" s="8"/>
      <c r="GOY22" s="8"/>
      <c r="GOZ22" s="8"/>
      <c r="GPA22" s="8"/>
      <c r="GPB22" s="8"/>
      <c r="GPC22" s="8"/>
      <c r="GPD22" s="8"/>
      <c r="GPE22" s="8"/>
      <c r="GPF22" s="8"/>
      <c r="GPG22" s="8"/>
      <c r="GPH22" s="8"/>
      <c r="GPI22" s="8"/>
      <c r="GPJ22" s="8"/>
      <c r="GPK22" s="8"/>
      <c r="GPL22" s="8"/>
      <c r="GPM22" s="8"/>
      <c r="GPN22" s="8"/>
      <c r="GPO22" s="8"/>
      <c r="GPP22" s="8"/>
      <c r="GPQ22" s="8"/>
      <c r="GPR22" s="8"/>
      <c r="GPS22" s="8"/>
      <c r="GPT22" s="8"/>
      <c r="GPU22" s="8"/>
      <c r="GPV22" s="8"/>
      <c r="GPW22" s="8"/>
      <c r="GPX22" s="8"/>
      <c r="GPY22" s="8"/>
      <c r="GPZ22" s="8"/>
      <c r="GQA22" s="8"/>
      <c r="GQB22" s="8"/>
      <c r="GQC22" s="8"/>
      <c r="GQD22" s="8"/>
      <c r="GQE22" s="8"/>
      <c r="GQF22" s="8"/>
      <c r="GQG22" s="8"/>
      <c r="GQH22" s="8"/>
      <c r="GQI22" s="8"/>
      <c r="GQJ22" s="8"/>
      <c r="GQK22" s="8"/>
      <c r="GQL22" s="8"/>
      <c r="GQM22" s="8"/>
      <c r="GQN22" s="8"/>
      <c r="GQO22" s="8"/>
      <c r="GQP22" s="8"/>
      <c r="GQQ22" s="8"/>
      <c r="GQR22" s="8"/>
      <c r="GQS22" s="8"/>
      <c r="GQT22" s="8"/>
      <c r="GQU22" s="8"/>
      <c r="GQV22" s="8"/>
      <c r="GQW22" s="8"/>
      <c r="GQX22" s="8"/>
      <c r="GQY22" s="8"/>
      <c r="GQZ22" s="8"/>
      <c r="GRA22" s="8"/>
      <c r="GRB22" s="8"/>
      <c r="GRC22" s="8"/>
      <c r="GRD22" s="8"/>
      <c r="GRE22" s="8"/>
      <c r="GRF22" s="8"/>
      <c r="GRG22" s="8"/>
      <c r="GRH22" s="8"/>
      <c r="GRI22" s="8"/>
      <c r="GRJ22" s="8"/>
      <c r="GRK22" s="8"/>
      <c r="GRL22" s="8"/>
      <c r="GRM22" s="8"/>
      <c r="GRN22" s="8"/>
      <c r="GRO22" s="8"/>
      <c r="GRP22" s="8"/>
      <c r="GRQ22" s="8"/>
      <c r="GRR22" s="8"/>
      <c r="GRS22" s="8"/>
      <c r="GRT22" s="8"/>
      <c r="GRU22" s="8"/>
      <c r="GRV22" s="8"/>
      <c r="GRW22" s="8"/>
      <c r="GRX22" s="8"/>
      <c r="GRY22" s="8"/>
      <c r="GRZ22" s="8"/>
      <c r="GSA22" s="8"/>
      <c r="GSB22" s="8"/>
      <c r="GSC22" s="8"/>
      <c r="GSD22" s="8"/>
      <c r="GSE22" s="8"/>
      <c r="GSF22" s="8"/>
      <c r="GSG22" s="8"/>
      <c r="GSH22" s="8"/>
      <c r="GSI22" s="8"/>
      <c r="GSJ22" s="8"/>
      <c r="GSK22" s="8"/>
      <c r="GSL22" s="8"/>
      <c r="GSM22" s="8"/>
      <c r="GSN22" s="8"/>
      <c r="GSO22" s="8"/>
      <c r="GSP22" s="8"/>
      <c r="GSQ22" s="8"/>
      <c r="GSR22" s="8"/>
      <c r="GSS22" s="8"/>
      <c r="GST22" s="8"/>
      <c r="GSU22" s="8"/>
      <c r="GSV22" s="8"/>
      <c r="GSW22" s="8"/>
      <c r="GSX22" s="8"/>
      <c r="GSY22" s="8"/>
      <c r="GSZ22" s="8"/>
      <c r="GTA22" s="8"/>
      <c r="GTB22" s="8"/>
      <c r="GTC22" s="8"/>
      <c r="GTD22" s="8"/>
      <c r="GTE22" s="8"/>
      <c r="GTF22" s="8"/>
      <c r="GTG22" s="8"/>
      <c r="GTH22" s="8"/>
      <c r="GTI22" s="8"/>
      <c r="GTJ22" s="8"/>
      <c r="GTK22" s="8"/>
      <c r="GTL22" s="8"/>
      <c r="GTM22" s="8"/>
      <c r="GTN22" s="8"/>
      <c r="GTO22" s="8"/>
      <c r="GTP22" s="8"/>
      <c r="GTQ22" s="8"/>
      <c r="GTR22" s="8"/>
      <c r="GTS22" s="8"/>
      <c r="GTT22" s="8"/>
      <c r="GTU22" s="8"/>
      <c r="GTV22" s="8"/>
      <c r="GTW22" s="8"/>
      <c r="GTX22" s="8"/>
      <c r="GTY22" s="8"/>
      <c r="GTZ22" s="8"/>
      <c r="GUA22" s="8"/>
      <c r="GUB22" s="8"/>
      <c r="GUC22" s="8"/>
      <c r="GUD22" s="8"/>
      <c r="GUE22" s="8"/>
      <c r="GUF22" s="8"/>
      <c r="GUG22" s="8"/>
      <c r="GUH22" s="8"/>
      <c r="GUI22" s="8"/>
      <c r="GUJ22" s="8"/>
      <c r="GUK22" s="8"/>
      <c r="GUL22" s="8"/>
      <c r="GUM22" s="8"/>
      <c r="GUN22" s="8"/>
      <c r="GUO22" s="8"/>
      <c r="GUP22" s="8"/>
      <c r="GUQ22" s="8"/>
      <c r="GUR22" s="8"/>
      <c r="GUS22" s="8"/>
      <c r="GUT22" s="8"/>
      <c r="GUU22" s="8"/>
      <c r="GUV22" s="8"/>
      <c r="GUW22" s="8"/>
      <c r="GUX22" s="8"/>
      <c r="GUY22" s="8"/>
      <c r="GUZ22" s="8"/>
      <c r="GVA22" s="8"/>
      <c r="GVB22" s="8"/>
      <c r="GVC22" s="8"/>
      <c r="GVD22" s="8"/>
      <c r="GVE22" s="8"/>
      <c r="GVF22" s="8"/>
      <c r="GVG22" s="8"/>
      <c r="GVH22" s="8"/>
      <c r="GVI22" s="8"/>
      <c r="GVJ22" s="8"/>
      <c r="GVK22" s="8"/>
      <c r="GVL22" s="8"/>
      <c r="GVM22" s="8"/>
      <c r="GVN22" s="8"/>
      <c r="GVO22" s="8"/>
      <c r="GVP22" s="8"/>
      <c r="GVQ22" s="8"/>
      <c r="GVR22" s="8"/>
      <c r="GVS22" s="8"/>
      <c r="GVT22" s="8"/>
      <c r="GVU22" s="8"/>
      <c r="GVV22" s="8"/>
      <c r="GVW22" s="8"/>
      <c r="GVX22" s="8"/>
      <c r="GVY22" s="8"/>
      <c r="GVZ22" s="8"/>
      <c r="GWA22" s="8"/>
      <c r="GWB22" s="8"/>
      <c r="GWC22" s="8"/>
      <c r="GWD22" s="8"/>
      <c r="GWE22" s="8"/>
      <c r="GWF22" s="8"/>
      <c r="GWG22" s="8"/>
      <c r="GWH22" s="8"/>
      <c r="GWI22" s="8"/>
      <c r="GWJ22" s="8"/>
      <c r="GWK22" s="8"/>
      <c r="GWL22" s="8"/>
      <c r="GWM22" s="8"/>
      <c r="GWN22" s="8"/>
      <c r="GWO22" s="8"/>
      <c r="GWP22" s="8"/>
      <c r="GWQ22" s="8"/>
      <c r="GWR22" s="8"/>
      <c r="GWS22" s="8"/>
      <c r="GWT22" s="8"/>
      <c r="GWU22" s="8"/>
      <c r="GWV22" s="8"/>
      <c r="GWW22" s="8"/>
      <c r="GWX22" s="8"/>
      <c r="GWY22" s="8"/>
      <c r="GWZ22" s="8"/>
      <c r="GXA22" s="8"/>
      <c r="GXB22" s="8"/>
      <c r="GXC22" s="8"/>
      <c r="GXD22" s="8"/>
      <c r="GXE22" s="8"/>
      <c r="GXF22" s="8"/>
      <c r="GXG22" s="8"/>
      <c r="GXH22" s="8"/>
      <c r="GXI22" s="8"/>
      <c r="GXJ22" s="8"/>
      <c r="GXK22" s="8"/>
      <c r="GXL22" s="8"/>
      <c r="GXM22" s="8"/>
      <c r="GXN22" s="8"/>
      <c r="GXO22" s="8"/>
      <c r="GXP22" s="8"/>
      <c r="GXQ22" s="8"/>
      <c r="GXR22" s="8"/>
      <c r="GXS22" s="8"/>
      <c r="GXT22" s="8"/>
      <c r="GXU22" s="8"/>
      <c r="GXV22" s="8"/>
      <c r="GXW22" s="8"/>
      <c r="GXX22" s="8"/>
      <c r="GXY22" s="8"/>
      <c r="GXZ22" s="8"/>
      <c r="GYA22" s="8"/>
      <c r="GYB22" s="8"/>
      <c r="GYC22" s="8"/>
      <c r="GYD22" s="8"/>
      <c r="GYE22" s="8"/>
      <c r="GYF22" s="8"/>
      <c r="GYG22" s="8"/>
      <c r="GYH22" s="8"/>
      <c r="GYI22" s="8"/>
      <c r="GYJ22" s="8"/>
      <c r="GYK22" s="8"/>
      <c r="GYL22" s="8"/>
      <c r="GYM22" s="8"/>
      <c r="GYN22" s="8"/>
      <c r="GYO22" s="8"/>
      <c r="GYP22" s="8"/>
      <c r="GYQ22" s="8"/>
      <c r="GYR22" s="8"/>
      <c r="GYS22" s="8"/>
      <c r="GYT22" s="8"/>
      <c r="GYU22" s="8"/>
      <c r="GYV22" s="8"/>
      <c r="GYW22" s="8"/>
      <c r="GYX22" s="8"/>
      <c r="GYY22" s="8"/>
      <c r="GYZ22" s="8"/>
      <c r="GZA22" s="8"/>
      <c r="GZB22" s="8"/>
      <c r="GZC22" s="8"/>
      <c r="GZD22" s="8"/>
      <c r="GZE22" s="8"/>
      <c r="GZF22" s="8"/>
      <c r="GZG22" s="8"/>
      <c r="GZH22" s="8"/>
      <c r="GZI22" s="8"/>
      <c r="GZJ22" s="8"/>
      <c r="GZK22" s="8"/>
      <c r="GZL22" s="8"/>
      <c r="GZM22" s="8"/>
      <c r="GZN22" s="8"/>
      <c r="GZO22" s="8"/>
      <c r="GZP22" s="8"/>
      <c r="GZQ22" s="8"/>
      <c r="GZR22" s="8"/>
      <c r="GZS22" s="8"/>
      <c r="GZT22" s="8"/>
      <c r="GZU22" s="8"/>
      <c r="GZV22" s="8"/>
      <c r="GZW22" s="8"/>
      <c r="GZX22" s="8"/>
      <c r="GZY22" s="8"/>
      <c r="GZZ22" s="8"/>
      <c r="HAA22" s="8"/>
      <c r="HAB22" s="8"/>
      <c r="HAC22" s="8"/>
      <c r="HAD22" s="8"/>
      <c r="HAE22" s="8"/>
      <c r="HAF22" s="8"/>
      <c r="HAG22" s="8"/>
      <c r="HAH22" s="8"/>
      <c r="HAI22" s="8"/>
      <c r="HAJ22" s="8"/>
      <c r="HAK22" s="8"/>
      <c r="HAL22" s="8"/>
      <c r="HAM22" s="8"/>
      <c r="HAN22" s="8"/>
      <c r="HAO22" s="8"/>
      <c r="HAP22" s="8"/>
      <c r="HAQ22" s="8"/>
      <c r="HAR22" s="8"/>
      <c r="HAS22" s="8"/>
      <c r="HAT22" s="8"/>
      <c r="HAU22" s="8"/>
      <c r="HAV22" s="8"/>
      <c r="HAW22" s="8"/>
      <c r="HAX22" s="8"/>
      <c r="HAY22" s="8"/>
      <c r="HAZ22" s="8"/>
      <c r="HBA22" s="8"/>
      <c r="HBB22" s="8"/>
      <c r="HBC22" s="8"/>
      <c r="HBD22" s="8"/>
      <c r="HBE22" s="8"/>
      <c r="HBF22" s="8"/>
      <c r="HBG22" s="8"/>
      <c r="HBH22" s="8"/>
      <c r="HBI22" s="8"/>
      <c r="HBJ22" s="8"/>
      <c r="HBK22" s="8"/>
      <c r="HBL22" s="8"/>
      <c r="HBM22" s="8"/>
      <c r="HBN22" s="8"/>
      <c r="HBO22" s="8"/>
      <c r="HBP22" s="8"/>
      <c r="HBQ22" s="8"/>
      <c r="HBR22" s="8"/>
      <c r="HBS22" s="8"/>
      <c r="HBT22" s="8"/>
      <c r="HBU22" s="8"/>
      <c r="HBV22" s="8"/>
      <c r="HBW22" s="8"/>
      <c r="HBX22" s="8"/>
      <c r="HBY22" s="8"/>
      <c r="HBZ22" s="8"/>
      <c r="HCA22" s="8"/>
      <c r="HCB22" s="8"/>
      <c r="HCC22" s="8"/>
      <c r="HCD22" s="8"/>
      <c r="HCE22" s="8"/>
      <c r="HCF22" s="8"/>
      <c r="HCG22" s="8"/>
      <c r="HCH22" s="8"/>
      <c r="HCI22" s="8"/>
      <c r="HCJ22" s="8"/>
      <c r="HCK22" s="8"/>
      <c r="HCL22" s="8"/>
      <c r="HCM22" s="8"/>
      <c r="HCN22" s="8"/>
      <c r="HCO22" s="8"/>
      <c r="HCP22" s="8"/>
      <c r="HCQ22" s="8"/>
      <c r="HCR22" s="8"/>
      <c r="HCS22" s="8"/>
      <c r="HCT22" s="8"/>
      <c r="HCU22" s="8"/>
      <c r="HCV22" s="8"/>
      <c r="HCW22" s="8"/>
      <c r="HCX22" s="8"/>
      <c r="HCY22" s="8"/>
      <c r="HCZ22" s="8"/>
      <c r="HDA22" s="8"/>
      <c r="HDB22" s="8"/>
      <c r="HDC22" s="8"/>
      <c r="HDD22" s="8"/>
      <c r="HDE22" s="8"/>
      <c r="HDF22" s="8"/>
      <c r="HDG22" s="8"/>
      <c r="HDH22" s="8"/>
      <c r="HDI22" s="8"/>
      <c r="HDJ22" s="8"/>
      <c r="HDK22" s="8"/>
      <c r="HDL22" s="8"/>
      <c r="HDM22" s="8"/>
      <c r="HDN22" s="8"/>
      <c r="HDO22" s="8"/>
      <c r="HDP22" s="8"/>
      <c r="HDQ22" s="8"/>
      <c r="HDR22" s="8"/>
      <c r="HDS22" s="8"/>
      <c r="HDT22" s="8"/>
      <c r="HDU22" s="8"/>
      <c r="HDV22" s="8"/>
      <c r="HDW22" s="8"/>
      <c r="HDX22" s="8"/>
      <c r="HDY22" s="8"/>
      <c r="HDZ22" s="8"/>
      <c r="HEA22" s="8"/>
      <c r="HEB22" s="8"/>
      <c r="HEC22" s="8"/>
      <c r="HED22" s="8"/>
      <c r="HEE22" s="8"/>
      <c r="HEF22" s="8"/>
      <c r="HEG22" s="8"/>
      <c r="HEH22" s="8"/>
      <c r="HEI22" s="8"/>
      <c r="HEJ22" s="8"/>
      <c r="HEK22" s="8"/>
      <c r="HEL22" s="8"/>
      <c r="HEM22" s="8"/>
      <c r="HEN22" s="8"/>
      <c r="HEO22" s="8"/>
      <c r="HEP22" s="8"/>
      <c r="HEQ22" s="8"/>
      <c r="HER22" s="8"/>
      <c r="HES22" s="8"/>
      <c r="HET22" s="8"/>
      <c r="HEU22" s="8"/>
      <c r="HEV22" s="8"/>
      <c r="HEW22" s="8"/>
      <c r="HEX22" s="8"/>
      <c r="HEY22" s="8"/>
      <c r="HEZ22" s="8"/>
      <c r="HFA22" s="8"/>
      <c r="HFB22" s="8"/>
      <c r="HFC22" s="8"/>
      <c r="HFD22" s="8"/>
      <c r="HFE22" s="8"/>
      <c r="HFF22" s="8"/>
      <c r="HFG22" s="8"/>
      <c r="HFH22" s="8"/>
      <c r="HFI22" s="8"/>
      <c r="HFJ22" s="8"/>
      <c r="HFK22" s="8"/>
      <c r="HFL22" s="8"/>
      <c r="HFM22" s="8"/>
      <c r="HFN22" s="8"/>
      <c r="HFO22" s="8"/>
      <c r="HFP22" s="8"/>
      <c r="HFQ22" s="8"/>
      <c r="HFR22" s="8"/>
      <c r="HFS22" s="8"/>
      <c r="HFT22" s="8"/>
      <c r="HFU22" s="8"/>
      <c r="HFV22" s="8"/>
      <c r="HFW22" s="8"/>
      <c r="HFX22" s="8"/>
      <c r="HFY22" s="8"/>
      <c r="HFZ22" s="8"/>
      <c r="HGA22" s="8"/>
      <c r="HGB22" s="8"/>
      <c r="HGC22" s="8"/>
      <c r="HGD22" s="8"/>
      <c r="HGE22" s="8"/>
      <c r="HGF22" s="8"/>
      <c r="HGG22" s="8"/>
      <c r="HGH22" s="8"/>
      <c r="HGI22" s="8"/>
      <c r="HGJ22" s="8"/>
      <c r="HGK22" s="8"/>
      <c r="HGL22" s="8"/>
      <c r="HGM22" s="8"/>
      <c r="HGN22" s="8"/>
      <c r="HGO22" s="8"/>
      <c r="HGP22" s="8"/>
      <c r="HGQ22" s="8"/>
      <c r="HGR22" s="8"/>
      <c r="HGS22" s="8"/>
      <c r="HGT22" s="8"/>
      <c r="HGU22" s="8"/>
      <c r="HGV22" s="8"/>
      <c r="HGW22" s="8"/>
      <c r="HGX22" s="8"/>
      <c r="HGY22" s="8"/>
      <c r="HGZ22" s="8"/>
      <c r="HHA22" s="8"/>
      <c r="HHB22" s="8"/>
      <c r="HHC22" s="8"/>
      <c r="HHD22" s="8"/>
      <c r="HHE22" s="8"/>
      <c r="HHF22" s="8"/>
      <c r="HHG22" s="8"/>
      <c r="HHH22" s="8"/>
      <c r="HHI22" s="8"/>
      <c r="HHJ22" s="8"/>
      <c r="HHK22" s="8"/>
      <c r="HHL22" s="8"/>
      <c r="HHM22" s="8"/>
      <c r="HHN22" s="8"/>
      <c r="HHO22" s="8"/>
      <c r="HHP22" s="8"/>
      <c r="HHQ22" s="8"/>
      <c r="HHR22" s="8"/>
      <c r="HHS22" s="8"/>
      <c r="HHT22" s="8"/>
      <c r="HHU22" s="8"/>
      <c r="HHV22" s="8"/>
      <c r="HHW22" s="8"/>
      <c r="HHX22" s="8"/>
      <c r="HHY22" s="8"/>
      <c r="HHZ22" s="8"/>
      <c r="HIA22" s="8"/>
      <c r="HIB22" s="8"/>
      <c r="HIC22" s="8"/>
      <c r="HID22" s="8"/>
      <c r="HIE22" s="8"/>
      <c r="HIF22" s="8"/>
      <c r="HIG22" s="8"/>
      <c r="HIH22" s="8"/>
      <c r="HII22" s="8"/>
      <c r="HIJ22" s="8"/>
      <c r="HIK22" s="8"/>
      <c r="HIL22" s="8"/>
      <c r="HIM22" s="8"/>
      <c r="HIN22" s="8"/>
      <c r="HIO22" s="8"/>
      <c r="HIP22" s="8"/>
      <c r="HIQ22" s="8"/>
      <c r="HIR22" s="8"/>
      <c r="HIS22" s="8"/>
      <c r="HIT22" s="8"/>
      <c r="HIU22" s="8"/>
      <c r="HIV22" s="8"/>
      <c r="HIW22" s="8"/>
      <c r="HIX22" s="8"/>
      <c r="HIY22" s="8"/>
      <c r="HIZ22" s="8"/>
      <c r="HJA22" s="8"/>
      <c r="HJB22" s="8"/>
      <c r="HJC22" s="8"/>
      <c r="HJD22" s="8"/>
      <c r="HJE22" s="8"/>
      <c r="HJF22" s="8"/>
      <c r="HJG22" s="8"/>
      <c r="HJH22" s="8"/>
      <c r="HJI22" s="8"/>
      <c r="HJJ22" s="8"/>
      <c r="HJK22" s="8"/>
      <c r="HJL22" s="8"/>
      <c r="HJM22" s="8"/>
      <c r="HJN22" s="8"/>
      <c r="HJO22" s="8"/>
      <c r="HJP22" s="8"/>
      <c r="HJQ22" s="8"/>
      <c r="HJR22" s="8"/>
      <c r="HJS22" s="8"/>
      <c r="HJT22" s="8"/>
      <c r="HJU22" s="8"/>
      <c r="HJV22" s="8"/>
      <c r="HJW22" s="8"/>
      <c r="HJX22" s="8"/>
      <c r="HJY22" s="8"/>
      <c r="HJZ22" s="8"/>
      <c r="HKA22" s="8"/>
      <c r="HKB22" s="8"/>
      <c r="HKC22" s="8"/>
      <c r="HKD22" s="8"/>
      <c r="HKE22" s="8"/>
      <c r="HKF22" s="8"/>
      <c r="HKG22" s="8"/>
      <c r="HKH22" s="8"/>
      <c r="HKI22" s="8"/>
      <c r="HKJ22" s="8"/>
      <c r="HKK22" s="8"/>
      <c r="HKL22" s="8"/>
      <c r="HKM22" s="8"/>
      <c r="HKN22" s="8"/>
      <c r="HKO22" s="8"/>
      <c r="HKP22" s="8"/>
      <c r="HKQ22" s="8"/>
      <c r="HKR22" s="8"/>
      <c r="HKS22" s="8"/>
      <c r="HKT22" s="8"/>
      <c r="HKU22" s="8"/>
      <c r="HKV22" s="8"/>
      <c r="HKW22" s="8"/>
      <c r="HKX22" s="8"/>
      <c r="HKY22" s="8"/>
      <c r="HKZ22" s="8"/>
      <c r="HLA22" s="8"/>
      <c r="HLB22" s="8"/>
      <c r="HLC22" s="8"/>
      <c r="HLD22" s="8"/>
      <c r="HLE22" s="8"/>
      <c r="HLF22" s="8"/>
      <c r="HLG22" s="8"/>
      <c r="HLH22" s="8"/>
      <c r="HLI22" s="8"/>
      <c r="HLJ22" s="8"/>
      <c r="HLK22" s="8"/>
      <c r="HLL22" s="8"/>
      <c r="HLM22" s="8"/>
      <c r="HLN22" s="8"/>
      <c r="HLO22" s="8"/>
      <c r="HLP22" s="8"/>
      <c r="HLQ22" s="8"/>
      <c r="HLR22" s="8"/>
      <c r="HLS22" s="8"/>
      <c r="HLT22" s="8"/>
      <c r="HLU22" s="8"/>
      <c r="HLV22" s="8"/>
      <c r="HLW22" s="8"/>
      <c r="HLX22" s="8"/>
      <c r="HLY22" s="8"/>
      <c r="HLZ22" s="8"/>
      <c r="HMA22" s="8"/>
      <c r="HMB22" s="8"/>
      <c r="HMC22" s="8"/>
      <c r="HMD22" s="8"/>
      <c r="HME22" s="8"/>
      <c r="HMF22" s="8"/>
      <c r="HMG22" s="8"/>
      <c r="HMH22" s="8"/>
      <c r="HMI22" s="8"/>
      <c r="HMJ22" s="8"/>
      <c r="HMK22" s="8"/>
      <c r="HML22" s="8"/>
      <c r="HMM22" s="8"/>
      <c r="HMN22" s="8"/>
      <c r="HMO22" s="8"/>
      <c r="HMP22" s="8"/>
      <c r="HMQ22" s="8"/>
      <c r="HMR22" s="8"/>
      <c r="HMS22" s="8"/>
      <c r="HMT22" s="8"/>
      <c r="HMU22" s="8"/>
      <c r="HMV22" s="8"/>
      <c r="HMW22" s="8"/>
      <c r="HMX22" s="8"/>
      <c r="HMY22" s="8"/>
      <c r="HMZ22" s="8"/>
      <c r="HNA22" s="8"/>
      <c r="HNB22" s="8"/>
      <c r="HNC22" s="8"/>
      <c r="HND22" s="8"/>
      <c r="HNE22" s="8"/>
      <c r="HNF22" s="8"/>
      <c r="HNG22" s="8"/>
      <c r="HNH22" s="8"/>
      <c r="HNI22" s="8"/>
      <c r="HNJ22" s="8"/>
      <c r="HNK22" s="8"/>
      <c r="HNL22" s="8"/>
      <c r="HNM22" s="8"/>
      <c r="HNN22" s="8"/>
      <c r="HNO22" s="8"/>
      <c r="HNP22" s="8"/>
      <c r="HNQ22" s="8"/>
      <c r="HNR22" s="8"/>
      <c r="HNS22" s="8"/>
      <c r="HNT22" s="8"/>
      <c r="HNU22" s="8"/>
      <c r="HNV22" s="8"/>
      <c r="HNW22" s="8"/>
      <c r="HNX22" s="8"/>
      <c r="HNY22" s="8"/>
      <c r="HNZ22" s="8"/>
      <c r="HOA22" s="8"/>
      <c r="HOB22" s="8"/>
      <c r="HOC22" s="8"/>
      <c r="HOD22" s="8"/>
      <c r="HOE22" s="8"/>
      <c r="HOF22" s="8"/>
      <c r="HOG22" s="8"/>
      <c r="HOH22" s="8"/>
      <c r="HOI22" s="8"/>
      <c r="HOJ22" s="8"/>
      <c r="HOK22" s="8"/>
      <c r="HOL22" s="8"/>
      <c r="HOM22" s="8"/>
      <c r="HON22" s="8"/>
      <c r="HOO22" s="8"/>
      <c r="HOP22" s="8"/>
      <c r="HOQ22" s="8"/>
      <c r="HOR22" s="8"/>
      <c r="HOS22" s="8"/>
      <c r="HOT22" s="8"/>
      <c r="HOU22" s="8"/>
      <c r="HOV22" s="8"/>
      <c r="HOW22" s="8"/>
      <c r="HOX22" s="8"/>
      <c r="HOY22" s="8"/>
      <c r="HOZ22" s="8"/>
      <c r="HPA22" s="8"/>
      <c r="HPB22" s="8"/>
      <c r="HPC22" s="8"/>
      <c r="HPD22" s="8"/>
      <c r="HPE22" s="8"/>
      <c r="HPF22" s="8"/>
      <c r="HPG22" s="8"/>
      <c r="HPH22" s="8"/>
      <c r="HPI22" s="8"/>
      <c r="HPJ22" s="8"/>
      <c r="HPK22" s="8"/>
      <c r="HPL22" s="8"/>
      <c r="HPM22" s="8"/>
      <c r="HPN22" s="8"/>
      <c r="HPO22" s="8"/>
      <c r="HPP22" s="8"/>
      <c r="HPQ22" s="8"/>
      <c r="HPR22" s="8"/>
      <c r="HPS22" s="8"/>
      <c r="HPT22" s="8"/>
      <c r="HPU22" s="8"/>
      <c r="HPV22" s="8"/>
      <c r="HPW22" s="8"/>
      <c r="HPX22" s="8"/>
      <c r="HPY22" s="8"/>
      <c r="HPZ22" s="8"/>
      <c r="HQA22" s="8"/>
      <c r="HQB22" s="8"/>
      <c r="HQC22" s="8"/>
      <c r="HQD22" s="8"/>
      <c r="HQE22" s="8"/>
      <c r="HQF22" s="8"/>
      <c r="HQG22" s="8"/>
      <c r="HQH22" s="8"/>
      <c r="HQI22" s="8"/>
      <c r="HQJ22" s="8"/>
      <c r="HQK22" s="8"/>
      <c r="HQL22" s="8"/>
      <c r="HQM22" s="8"/>
      <c r="HQN22" s="8"/>
      <c r="HQO22" s="8"/>
      <c r="HQP22" s="8"/>
      <c r="HQQ22" s="8"/>
      <c r="HQR22" s="8"/>
      <c r="HQS22" s="8"/>
      <c r="HQT22" s="8"/>
      <c r="HQU22" s="8"/>
      <c r="HQV22" s="8"/>
      <c r="HQW22" s="8"/>
      <c r="HQX22" s="8"/>
      <c r="HQY22" s="8"/>
      <c r="HQZ22" s="8"/>
      <c r="HRA22" s="8"/>
      <c r="HRB22" s="8"/>
      <c r="HRC22" s="8"/>
      <c r="HRD22" s="8"/>
      <c r="HRE22" s="8"/>
      <c r="HRF22" s="8"/>
      <c r="HRG22" s="8"/>
      <c r="HRH22" s="8"/>
      <c r="HRI22" s="8"/>
      <c r="HRJ22" s="8"/>
      <c r="HRK22" s="8"/>
      <c r="HRL22" s="8"/>
      <c r="HRM22" s="8"/>
      <c r="HRN22" s="8"/>
      <c r="HRO22" s="8"/>
      <c r="HRP22" s="8"/>
      <c r="HRQ22" s="8"/>
      <c r="HRR22" s="8"/>
      <c r="HRS22" s="8"/>
      <c r="HRT22" s="8"/>
      <c r="HRU22" s="8"/>
      <c r="HRV22" s="8"/>
      <c r="HRW22" s="8"/>
      <c r="HRX22" s="8"/>
      <c r="HRY22" s="8"/>
      <c r="HRZ22" s="8"/>
      <c r="HSA22" s="8"/>
      <c r="HSB22" s="8"/>
      <c r="HSC22" s="8"/>
      <c r="HSD22" s="8"/>
      <c r="HSE22" s="8"/>
      <c r="HSF22" s="8"/>
      <c r="HSG22" s="8"/>
      <c r="HSH22" s="8"/>
      <c r="HSI22" s="8"/>
      <c r="HSJ22" s="8"/>
      <c r="HSK22" s="8"/>
      <c r="HSL22" s="8"/>
      <c r="HSM22" s="8"/>
      <c r="HSN22" s="8"/>
      <c r="HSO22" s="8"/>
      <c r="HSP22" s="8"/>
      <c r="HSQ22" s="8"/>
      <c r="HSR22" s="8"/>
      <c r="HSS22" s="8"/>
      <c r="HST22" s="8"/>
      <c r="HSU22" s="8"/>
      <c r="HSV22" s="8"/>
      <c r="HSW22" s="8"/>
      <c r="HSX22" s="8"/>
      <c r="HSY22" s="8"/>
      <c r="HSZ22" s="8"/>
      <c r="HTA22" s="8"/>
      <c r="HTB22" s="8"/>
      <c r="HTC22" s="8"/>
      <c r="HTD22" s="8"/>
      <c r="HTE22" s="8"/>
      <c r="HTF22" s="8"/>
      <c r="HTG22" s="8"/>
      <c r="HTH22" s="8"/>
      <c r="HTI22" s="8"/>
      <c r="HTJ22" s="8"/>
      <c r="HTK22" s="8"/>
      <c r="HTL22" s="8"/>
      <c r="HTM22" s="8"/>
      <c r="HTN22" s="8"/>
      <c r="HTO22" s="8"/>
      <c r="HTP22" s="8"/>
      <c r="HTQ22" s="8"/>
      <c r="HTR22" s="8"/>
      <c r="HTS22" s="8"/>
      <c r="HTT22" s="8"/>
      <c r="HTU22" s="8"/>
      <c r="HTV22" s="8"/>
      <c r="HTW22" s="8"/>
      <c r="HTX22" s="8"/>
      <c r="HTY22" s="8"/>
      <c r="HTZ22" s="8"/>
      <c r="HUA22" s="8"/>
      <c r="HUB22" s="8"/>
      <c r="HUC22" s="8"/>
      <c r="HUD22" s="8"/>
      <c r="HUE22" s="8"/>
      <c r="HUF22" s="8"/>
      <c r="HUG22" s="8"/>
      <c r="HUH22" s="8"/>
      <c r="HUI22" s="8"/>
      <c r="HUJ22" s="8"/>
      <c r="HUK22" s="8"/>
      <c r="HUL22" s="8"/>
      <c r="HUM22" s="8"/>
      <c r="HUN22" s="8"/>
      <c r="HUO22" s="8"/>
      <c r="HUP22" s="8"/>
      <c r="HUQ22" s="8"/>
      <c r="HUR22" s="8"/>
      <c r="HUS22" s="8"/>
      <c r="HUT22" s="8"/>
      <c r="HUU22" s="8"/>
      <c r="HUV22" s="8"/>
      <c r="HUW22" s="8"/>
      <c r="HUX22" s="8"/>
      <c r="HUY22" s="8"/>
      <c r="HUZ22" s="8"/>
      <c r="HVA22" s="8"/>
      <c r="HVB22" s="8"/>
      <c r="HVC22" s="8"/>
      <c r="HVD22" s="8"/>
      <c r="HVE22" s="8"/>
      <c r="HVF22" s="8"/>
      <c r="HVG22" s="8"/>
      <c r="HVH22" s="8"/>
      <c r="HVI22" s="8"/>
      <c r="HVJ22" s="8"/>
      <c r="HVK22" s="8"/>
      <c r="HVL22" s="8"/>
      <c r="HVM22" s="8"/>
      <c r="HVN22" s="8"/>
      <c r="HVO22" s="8"/>
      <c r="HVP22" s="8"/>
      <c r="HVQ22" s="8"/>
      <c r="HVR22" s="8"/>
      <c r="HVS22" s="8"/>
      <c r="HVT22" s="8"/>
      <c r="HVU22" s="8"/>
      <c r="HVV22" s="8"/>
      <c r="HVW22" s="8"/>
      <c r="HVX22" s="8"/>
      <c r="HVY22" s="8"/>
      <c r="HVZ22" s="8"/>
      <c r="HWA22" s="8"/>
      <c r="HWB22" s="8"/>
      <c r="HWC22" s="8"/>
      <c r="HWD22" s="8"/>
      <c r="HWE22" s="8"/>
      <c r="HWF22" s="8"/>
      <c r="HWG22" s="8"/>
      <c r="HWH22" s="8"/>
      <c r="HWI22" s="8"/>
      <c r="HWJ22" s="8"/>
      <c r="HWK22" s="8"/>
      <c r="HWL22" s="8"/>
      <c r="HWM22" s="8"/>
      <c r="HWN22" s="8"/>
      <c r="HWO22" s="8"/>
      <c r="HWP22" s="8"/>
      <c r="HWQ22" s="8"/>
      <c r="HWR22" s="8"/>
      <c r="HWS22" s="8"/>
      <c r="HWT22" s="8"/>
      <c r="HWU22" s="8"/>
      <c r="HWV22" s="8"/>
      <c r="HWW22" s="8"/>
      <c r="HWX22" s="8"/>
      <c r="HWY22" s="8"/>
      <c r="HWZ22" s="8"/>
      <c r="HXA22" s="8"/>
      <c r="HXB22" s="8"/>
      <c r="HXC22" s="8"/>
      <c r="HXD22" s="8"/>
      <c r="HXE22" s="8"/>
      <c r="HXF22" s="8"/>
      <c r="HXG22" s="8"/>
      <c r="HXH22" s="8"/>
      <c r="HXI22" s="8"/>
      <c r="HXJ22" s="8"/>
      <c r="HXK22" s="8"/>
      <c r="HXL22" s="8"/>
      <c r="HXM22" s="8"/>
      <c r="HXN22" s="8"/>
      <c r="HXO22" s="8"/>
      <c r="HXP22" s="8"/>
      <c r="HXQ22" s="8"/>
      <c r="HXR22" s="8"/>
      <c r="HXS22" s="8"/>
      <c r="HXT22" s="8"/>
      <c r="HXU22" s="8"/>
      <c r="HXV22" s="8"/>
      <c r="HXW22" s="8"/>
      <c r="HXX22" s="8"/>
      <c r="HXY22" s="8"/>
      <c r="HXZ22" s="8"/>
      <c r="HYA22" s="8"/>
      <c r="HYB22" s="8"/>
      <c r="HYC22" s="8"/>
      <c r="HYD22" s="8"/>
      <c r="HYE22" s="8"/>
      <c r="HYF22" s="8"/>
      <c r="HYG22" s="8"/>
      <c r="HYH22" s="8"/>
      <c r="HYI22" s="8"/>
      <c r="HYJ22" s="8"/>
      <c r="HYK22" s="8"/>
      <c r="HYL22" s="8"/>
      <c r="HYM22" s="8"/>
      <c r="HYN22" s="8"/>
      <c r="HYO22" s="8"/>
      <c r="HYP22" s="8"/>
      <c r="HYQ22" s="8"/>
      <c r="HYR22" s="8"/>
      <c r="HYS22" s="8"/>
      <c r="HYT22" s="8"/>
      <c r="HYU22" s="8"/>
      <c r="HYV22" s="8"/>
      <c r="HYW22" s="8"/>
      <c r="HYX22" s="8"/>
      <c r="HYY22" s="8"/>
      <c r="HYZ22" s="8"/>
      <c r="HZA22" s="8"/>
      <c r="HZB22" s="8"/>
      <c r="HZC22" s="8"/>
      <c r="HZD22" s="8"/>
      <c r="HZE22" s="8"/>
      <c r="HZF22" s="8"/>
      <c r="HZG22" s="8"/>
      <c r="HZH22" s="8"/>
      <c r="HZI22" s="8"/>
      <c r="HZJ22" s="8"/>
      <c r="HZK22" s="8"/>
      <c r="HZL22" s="8"/>
      <c r="HZM22" s="8"/>
      <c r="HZN22" s="8"/>
      <c r="HZO22" s="8"/>
      <c r="HZP22" s="8"/>
      <c r="HZQ22" s="8"/>
      <c r="HZR22" s="8"/>
      <c r="HZS22" s="8"/>
      <c r="HZT22" s="8"/>
      <c r="HZU22" s="8"/>
      <c r="HZV22" s="8"/>
      <c r="HZW22" s="8"/>
      <c r="HZX22" s="8"/>
      <c r="HZY22" s="8"/>
      <c r="HZZ22" s="8"/>
      <c r="IAA22" s="8"/>
      <c r="IAB22" s="8"/>
      <c r="IAC22" s="8"/>
      <c r="IAD22" s="8"/>
      <c r="IAE22" s="8"/>
      <c r="IAF22" s="8"/>
      <c r="IAG22" s="8"/>
      <c r="IAH22" s="8"/>
      <c r="IAI22" s="8"/>
      <c r="IAJ22" s="8"/>
      <c r="IAK22" s="8"/>
      <c r="IAL22" s="8"/>
      <c r="IAM22" s="8"/>
      <c r="IAN22" s="8"/>
      <c r="IAO22" s="8"/>
      <c r="IAP22" s="8"/>
      <c r="IAQ22" s="8"/>
      <c r="IAR22" s="8"/>
      <c r="IAS22" s="8"/>
      <c r="IAT22" s="8"/>
      <c r="IAU22" s="8"/>
      <c r="IAV22" s="8"/>
      <c r="IAW22" s="8"/>
      <c r="IAX22" s="8"/>
      <c r="IAY22" s="8"/>
      <c r="IAZ22" s="8"/>
      <c r="IBA22" s="8"/>
      <c r="IBB22" s="8"/>
      <c r="IBC22" s="8"/>
      <c r="IBD22" s="8"/>
      <c r="IBE22" s="8"/>
      <c r="IBF22" s="8"/>
      <c r="IBG22" s="8"/>
      <c r="IBH22" s="8"/>
      <c r="IBI22" s="8"/>
      <c r="IBJ22" s="8"/>
      <c r="IBK22" s="8"/>
      <c r="IBL22" s="8"/>
      <c r="IBM22" s="8"/>
      <c r="IBN22" s="8"/>
      <c r="IBO22" s="8"/>
      <c r="IBP22" s="8"/>
      <c r="IBQ22" s="8"/>
      <c r="IBR22" s="8"/>
      <c r="IBS22" s="8"/>
      <c r="IBT22" s="8"/>
      <c r="IBU22" s="8"/>
      <c r="IBV22" s="8"/>
      <c r="IBW22" s="8"/>
      <c r="IBX22" s="8"/>
      <c r="IBY22" s="8"/>
      <c r="IBZ22" s="8"/>
      <c r="ICA22" s="8"/>
      <c r="ICB22" s="8"/>
      <c r="ICC22" s="8"/>
      <c r="ICD22" s="8"/>
      <c r="ICE22" s="8"/>
      <c r="ICF22" s="8"/>
      <c r="ICG22" s="8"/>
      <c r="ICH22" s="8"/>
      <c r="ICI22" s="8"/>
      <c r="ICJ22" s="8"/>
      <c r="ICK22" s="8"/>
      <c r="ICL22" s="8"/>
      <c r="ICM22" s="8"/>
      <c r="ICN22" s="8"/>
      <c r="ICO22" s="8"/>
      <c r="ICP22" s="8"/>
      <c r="ICQ22" s="8"/>
      <c r="ICR22" s="8"/>
      <c r="ICS22" s="8"/>
      <c r="ICT22" s="8"/>
      <c r="ICU22" s="8"/>
      <c r="ICV22" s="8"/>
      <c r="ICW22" s="8"/>
      <c r="ICX22" s="8"/>
      <c r="ICY22" s="8"/>
      <c r="ICZ22" s="8"/>
      <c r="IDA22" s="8"/>
      <c r="IDB22" s="8"/>
      <c r="IDC22" s="8"/>
      <c r="IDD22" s="8"/>
      <c r="IDE22" s="8"/>
      <c r="IDF22" s="8"/>
      <c r="IDG22" s="8"/>
      <c r="IDH22" s="8"/>
      <c r="IDI22" s="8"/>
      <c r="IDJ22" s="8"/>
      <c r="IDK22" s="8"/>
      <c r="IDL22" s="8"/>
      <c r="IDM22" s="8"/>
      <c r="IDN22" s="8"/>
      <c r="IDO22" s="8"/>
      <c r="IDP22" s="8"/>
      <c r="IDQ22" s="8"/>
      <c r="IDR22" s="8"/>
      <c r="IDS22" s="8"/>
      <c r="IDT22" s="8"/>
      <c r="IDU22" s="8"/>
      <c r="IDV22" s="8"/>
      <c r="IDW22" s="8"/>
      <c r="IDX22" s="8"/>
      <c r="IDY22" s="8"/>
      <c r="IDZ22" s="8"/>
      <c r="IEA22" s="8"/>
      <c r="IEB22" s="8"/>
      <c r="IEC22" s="8"/>
      <c r="IED22" s="8"/>
      <c r="IEE22" s="8"/>
      <c r="IEF22" s="8"/>
      <c r="IEG22" s="8"/>
      <c r="IEH22" s="8"/>
      <c r="IEI22" s="8"/>
      <c r="IEJ22" s="8"/>
      <c r="IEK22" s="8"/>
      <c r="IEL22" s="8"/>
      <c r="IEM22" s="8"/>
      <c r="IEN22" s="8"/>
      <c r="IEO22" s="8"/>
      <c r="IEP22" s="8"/>
      <c r="IEQ22" s="8"/>
      <c r="IER22" s="8"/>
      <c r="IES22" s="8"/>
      <c r="IET22" s="8"/>
      <c r="IEU22" s="8"/>
      <c r="IEV22" s="8"/>
      <c r="IEW22" s="8"/>
      <c r="IEX22" s="8"/>
      <c r="IEY22" s="8"/>
      <c r="IEZ22" s="8"/>
      <c r="IFA22" s="8"/>
      <c r="IFB22" s="8"/>
      <c r="IFC22" s="8"/>
      <c r="IFD22" s="8"/>
      <c r="IFE22" s="8"/>
      <c r="IFF22" s="8"/>
      <c r="IFG22" s="8"/>
      <c r="IFH22" s="8"/>
      <c r="IFI22" s="8"/>
      <c r="IFJ22" s="8"/>
      <c r="IFK22" s="8"/>
      <c r="IFL22" s="8"/>
      <c r="IFM22" s="8"/>
      <c r="IFN22" s="8"/>
      <c r="IFO22" s="8"/>
      <c r="IFP22" s="8"/>
      <c r="IFQ22" s="8"/>
      <c r="IFR22" s="8"/>
      <c r="IFS22" s="8"/>
      <c r="IFT22" s="8"/>
      <c r="IFU22" s="8"/>
      <c r="IFV22" s="8"/>
      <c r="IFW22" s="8"/>
      <c r="IFX22" s="8"/>
      <c r="IFY22" s="8"/>
      <c r="IFZ22" s="8"/>
      <c r="IGA22" s="8"/>
      <c r="IGB22" s="8"/>
      <c r="IGC22" s="8"/>
      <c r="IGD22" s="8"/>
      <c r="IGE22" s="8"/>
      <c r="IGF22" s="8"/>
      <c r="IGG22" s="8"/>
      <c r="IGH22" s="8"/>
      <c r="IGI22" s="8"/>
      <c r="IGJ22" s="8"/>
      <c r="IGK22" s="8"/>
      <c r="IGL22" s="8"/>
      <c r="IGM22" s="8"/>
      <c r="IGN22" s="8"/>
      <c r="IGO22" s="8"/>
      <c r="IGP22" s="8"/>
      <c r="IGQ22" s="8"/>
      <c r="IGR22" s="8"/>
      <c r="IGS22" s="8"/>
      <c r="IGT22" s="8"/>
      <c r="IGU22" s="8"/>
      <c r="IGV22" s="8"/>
      <c r="IGW22" s="8"/>
      <c r="IGX22" s="8"/>
      <c r="IGY22" s="8"/>
      <c r="IGZ22" s="8"/>
      <c r="IHA22" s="8"/>
      <c r="IHB22" s="8"/>
      <c r="IHC22" s="8"/>
      <c r="IHD22" s="8"/>
      <c r="IHE22" s="8"/>
      <c r="IHF22" s="8"/>
      <c r="IHG22" s="8"/>
      <c r="IHH22" s="8"/>
      <c r="IHI22" s="8"/>
      <c r="IHJ22" s="8"/>
      <c r="IHK22" s="8"/>
      <c r="IHL22" s="8"/>
      <c r="IHM22" s="8"/>
      <c r="IHN22" s="8"/>
      <c r="IHO22" s="8"/>
      <c r="IHP22" s="8"/>
      <c r="IHQ22" s="8"/>
      <c r="IHR22" s="8"/>
      <c r="IHS22" s="8"/>
      <c r="IHT22" s="8"/>
      <c r="IHU22" s="8"/>
      <c r="IHV22" s="8"/>
      <c r="IHW22" s="8"/>
      <c r="IHX22" s="8"/>
      <c r="IHY22" s="8"/>
      <c r="IHZ22" s="8"/>
      <c r="IIA22" s="8"/>
      <c r="IIB22" s="8"/>
      <c r="IIC22" s="8"/>
      <c r="IID22" s="8"/>
      <c r="IIE22" s="8"/>
      <c r="IIF22" s="8"/>
      <c r="IIG22" s="8"/>
      <c r="IIH22" s="8"/>
      <c r="III22" s="8"/>
      <c r="IIJ22" s="8"/>
      <c r="IIK22" s="8"/>
      <c r="IIL22" s="8"/>
      <c r="IIM22" s="8"/>
      <c r="IIN22" s="8"/>
      <c r="IIO22" s="8"/>
      <c r="IIP22" s="8"/>
      <c r="IIQ22" s="8"/>
      <c r="IIR22" s="8"/>
      <c r="IIS22" s="8"/>
      <c r="IIT22" s="8"/>
      <c r="IIU22" s="8"/>
      <c r="IIV22" s="8"/>
      <c r="IIW22" s="8"/>
      <c r="IIX22" s="8"/>
      <c r="IIY22" s="8"/>
      <c r="IIZ22" s="8"/>
      <c r="IJA22" s="8"/>
      <c r="IJB22" s="8"/>
      <c r="IJC22" s="8"/>
      <c r="IJD22" s="8"/>
      <c r="IJE22" s="8"/>
      <c r="IJF22" s="8"/>
      <c r="IJG22" s="8"/>
      <c r="IJH22" s="8"/>
      <c r="IJI22" s="8"/>
      <c r="IJJ22" s="8"/>
      <c r="IJK22" s="8"/>
      <c r="IJL22" s="8"/>
      <c r="IJM22" s="8"/>
      <c r="IJN22" s="8"/>
      <c r="IJO22" s="8"/>
      <c r="IJP22" s="8"/>
      <c r="IJQ22" s="8"/>
      <c r="IJR22" s="8"/>
      <c r="IJS22" s="8"/>
      <c r="IJT22" s="8"/>
      <c r="IJU22" s="8"/>
      <c r="IJV22" s="8"/>
      <c r="IJW22" s="8"/>
      <c r="IJX22" s="8"/>
      <c r="IJY22" s="8"/>
      <c r="IJZ22" s="8"/>
      <c r="IKA22" s="8"/>
      <c r="IKB22" s="8"/>
      <c r="IKC22" s="8"/>
      <c r="IKD22" s="8"/>
      <c r="IKE22" s="8"/>
      <c r="IKF22" s="8"/>
      <c r="IKG22" s="8"/>
      <c r="IKH22" s="8"/>
      <c r="IKI22" s="8"/>
      <c r="IKJ22" s="8"/>
      <c r="IKK22" s="8"/>
      <c r="IKL22" s="8"/>
      <c r="IKM22" s="8"/>
      <c r="IKN22" s="8"/>
      <c r="IKO22" s="8"/>
      <c r="IKP22" s="8"/>
      <c r="IKQ22" s="8"/>
      <c r="IKR22" s="8"/>
      <c r="IKS22" s="8"/>
      <c r="IKT22" s="8"/>
      <c r="IKU22" s="8"/>
      <c r="IKV22" s="8"/>
      <c r="IKW22" s="8"/>
      <c r="IKX22" s="8"/>
      <c r="IKY22" s="8"/>
      <c r="IKZ22" s="8"/>
      <c r="ILA22" s="8"/>
      <c r="ILB22" s="8"/>
      <c r="ILC22" s="8"/>
      <c r="ILD22" s="8"/>
      <c r="ILE22" s="8"/>
      <c r="ILF22" s="8"/>
      <c r="ILG22" s="8"/>
      <c r="ILH22" s="8"/>
      <c r="ILI22" s="8"/>
      <c r="ILJ22" s="8"/>
      <c r="ILK22" s="8"/>
      <c r="ILL22" s="8"/>
      <c r="ILM22" s="8"/>
      <c r="ILN22" s="8"/>
      <c r="ILO22" s="8"/>
      <c r="ILP22" s="8"/>
      <c r="ILQ22" s="8"/>
      <c r="ILR22" s="8"/>
      <c r="ILS22" s="8"/>
      <c r="ILT22" s="8"/>
      <c r="ILU22" s="8"/>
      <c r="ILV22" s="8"/>
      <c r="ILW22" s="8"/>
      <c r="ILX22" s="8"/>
      <c r="ILY22" s="8"/>
      <c r="ILZ22" s="8"/>
      <c r="IMA22" s="8"/>
      <c r="IMB22" s="8"/>
      <c r="IMC22" s="8"/>
      <c r="IMD22" s="8"/>
      <c r="IME22" s="8"/>
      <c r="IMF22" s="8"/>
      <c r="IMG22" s="8"/>
      <c r="IMH22" s="8"/>
      <c r="IMI22" s="8"/>
      <c r="IMJ22" s="8"/>
      <c r="IMK22" s="8"/>
      <c r="IML22" s="8"/>
      <c r="IMM22" s="8"/>
      <c r="IMN22" s="8"/>
      <c r="IMO22" s="8"/>
      <c r="IMP22" s="8"/>
      <c r="IMQ22" s="8"/>
      <c r="IMR22" s="8"/>
      <c r="IMS22" s="8"/>
      <c r="IMT22" s="8"/>
      <c r="IMU22" s="8"/>
      <c r="IMV22" s="8"/>
      <c r="IMW22" s="8"/>
      <c r="IMX22" s="8"/>
      <c r="IMY22" s="8"/>
      <c r="IMZ22" s="8"/>
      <c r="INA22" s="8"/>
      <c r="INB22" s="8"/>
      <c r="INC22" s="8"/>
      <c r="IND22" s="8"/>
      <c r="INE22" s="8"/>
      <c r="INF22" s="8"/>
      <c r="ING22" s="8"/>
      <c r="INH22" s="8"/>
      <c r="INI22" s="8"/>
      <c r="INJ22" s="8"/>
      <c r="INK22" s="8"/>
      <c r="INL22" s="8"/>
      <c r="INM22" s="8"/>
      <c r="INN22" s="8"/>
      <c r="INO22" s="8"/>
      <c r="INP22" s="8"/>
      <c r="INQ22" s="8"/>
      <c r="INR22" s="8"/>
      <c r="INS22" s="8"/>
      <c r="INT22" s="8"/>
      <c r="INU22" s="8"/>
      <c r="INV22" s="8"/>
      <c r="INW22" s="8"/>
      <c r="INX22" s="8"/>
      <c r="INY22" s="8"/>
      <c r="INZ22" s="8"/>
      <c r="IOA22" s="8"/>
      <c r="IOB22" s="8"/>
      <c r="IOC22" s="8"/>
      <c r="IOD22" s="8"/>
      <c r="IOE22" s="8"/>
      <c r="IOF22" s="8"/>
      <c r="IOG22" s="8"/>
      <c r="IOH22" s="8"/>
      <c r="IOI22" s="8"/>
      <c r="IOJ22" s="8"/>
      <c r="IOK22" s="8"/>
      <c r="IOL22" s="8"/>
      <c r="IOM22" s="8"/>
      <c r="ION22" s="8"/>
      <c r="IOO22" s="8"/>
      <c r="IOP22" s="8"/>
      <c r="IOQ22" s="8"/>
      <c r="IOR22" s="8"/>
      <c r="IOS22" s="8"/>
      <c r="IOT22" s="8"/>
      <c r="IOU22" s="8"/>
      <c r="IOV22" s="8"/>
      <c r="IOW22" s="8"/>
      <c r="IOX22" s="8"/>
      <c r="IOY22" s="8"/>
      <c r="IOZ22" s="8"/>
      <c r="IPA22" s="8"/>
      <c r="IPB22" s="8"/>
      <c r="IPC22" s="8"/>
      <c r="IPD22" s="8"/>
      <c r="IPE22" s="8"/>
      <c r="IPF22" s="8"/>
      <c r="IPG22" s="8"/>
      <c r="IPH22" s="8"/>
      <c r="IPI22" s="8"/>
      <c r="IPJ22" s="8"/>
      <c r="IPK22" s="8"/>
      <c r="IPL22" s="8"/>
      <c r="IPM22" s="8"/>
      <c r="IPN22" s="8"/>
      <c r="IPO22" s="8"/>
      <c r="IPP22" s="8"/>
      <c r="IPQ22" s="8"/>
      <c r="IPR22" s="8"/>
      <c r="IPS22" s="8"/>
      <c r="IPT22" s="8"/>
      <c r="IPU22" s="8"/>
      <c r="IPV22" s="8"/>
      <c r="IPW22" s="8"/>
      <c r="IPX22" s="8"/>
      <c r="IPY22" s="8"/>
      <c r="IPZ22" s="8"/>
      <c r="IQA22" s="8"/>
      <c r="IQB22" s="8"/>
      <c r="IQC22" s="8"/>
      <c r="IQD22" s="8"/>
      <c r="IQE22" s="8"/>
      <c r="IQF22" s="8"/>
      <c r="IQG22" s="8"/>
      <c r="IQH22" s="8"/>
      <c r="IQI22" s="8"/>
      <c r="IQJ22" s="8"/>
      <c r="IQK22" s="8"/>
      <c r="IQL22" s="8"/>
      <c r="IQM22" s="8"/>
      <c r="IQN22" s="8"/>
      <c r="IQO22" s="8"/>
      <c r="IQP22" s="8"/>
      <c r="IQQ22" s="8"/>
      <c r="IQR22" s="8"/>
      <c r="IQS22" s="8"/>
      <c r="IQT22" s="8"/>
      <c r="IQU22" s="8"/>
      <c r="IQV22" s="8"/>
      <c r="IQW22" s="8"/>
      <c r="IQX22" s="8"/>
      <c r="IQY22" s="8"/>
      <c r="IQZ22" s="8"/>
      <c r="IRA22" s="8"/>
      <c r="IRB22" s="8"/>
      <c r="IRC22" s="8"/>
      <c r="IRD22" s="8"/>
      <c r="IRE22" s="8"/>
      <c r="IRF22" s="8"/>
      <c r="IRG22" s="8"/>
      <c r="IRH22" s="8"/>
      <c r="IRI22" s="8"/>
      <c r="IRJ22" s="8"/>
      <c r="IRK22" s="8"/>
      <c r="IRL22" s="8"/>
      <c r="IRM22" s="8"/>
      <c r="IRN22" s="8"/>
      <c r="IRO22" s="8"/>
      <c r="IRP22" s="8"/>
      <c r="IRQ22" s="8"/>
      <c r="IRR22" s="8"/>
      <c r="IRS22" s="8"/>
      <c r="IRT22" s="8"/>
      <c r="IRU22" s="8"/>
      <c r="IRV22" s="8"/>
      <c r="IRW22" s="8"/>
      <c r="IRX22" s="8"/>
      <c r="IRY22" s="8"/>
      <c r="IRZ22" s="8"/>
      <c r="ISA22" s="8"/>
      <c r="ISB22" s="8"/>
      <c r="ISC22" s="8"/>
      <c r="ISD22" s="8"/>
      <c r="ISE22" s="8"/>
      <c r="ISF22" s="8"/>
      <c r="ISG22" s="8"/>
      <c r="ISH22" s="8"/>
      <c r="ISI22" s="8"/>
      <c r="ISJ22" s="8"/>
      <c r="ISK22" s="8"/>
      <c r="ISL22" s="8"/>
      <c r="ISM22" s="8"/>
      <c r="ISN22" s="8"/>
      <c r="ISO22" s="8"/>
      <c r="ISP22" s="8"/>
      <c r="ISQ22" s="8"/>
      <c r="ISR22" s="8"/>
      <c r="ISS22" s="8"/>
      <c r="IST22" s="8"/>
      <c r="ISU22" s="8"/>
      <c r="ISV22" s="8"/>
      <c r="ISW22" s="8"/>
      <c r="ISX22" s="8"/>
      <c r="ISY22" s="8"/>
      <c r="ISZ22" s="8"/>
      <c r="ITA22" s="8"/>
      <c r="ITB22" s="8"/>
      <c r="ITC22" s="8"/>
      <c r="ITD22" s="8"/>
      <c r="ITE22" s="8"/>
      <c r="ITF22" s="8"/>
      <c r="ITG22" s="8"/>
      <c r="ITH22" s="8"/>
      <c r="ITI22" s="8"/>
      <c r="ITJ22" s="8"/>
      <c r="ITK22" s="8"/>
      <c r="ITL22" s="8"/>
      <c r="ITM22" s="8"/>
      <c r="ITN22" s="8"/>
      <c r="ITO22" s="8"/>
      <c r="ITP22" s="8"/>
      <c r="ITQ22" s="8"/>
      <c r="ITR22" s="8"/>
      <c r="ITS22" s="8"/>
      <c r="ITT22" s="8"/>
      <c r="ITU22" s="8"/>
      <c r="ITV22" s="8"/>
      <c r="ITW22" s="8"/>
      <c r="ITX22" s="8"/>
      <c r="ITY22" s="8"/>
      <c r="ITZ22" s="8"/>
      <c r="IUA22" s="8"/>
      <c r="IUB22" s="8"/>
      <c r="IUC22" s="8"/>
      <c r="IUD22" s="8"/>
      <c r="IUE22" s="8"/>
      <c r="IUF22" s="8"/>
      <c r="IUG22" s="8"/>
      <c r="IUH22" s="8"/>
      <c r="IUI22" s="8"/>
      <c r="IUJ22" s="8"/>
      <c r="IUK22" s="8"/>
      <c r="IUL22" s="8"/>
      <c r="IUM22" s="8"/>
      <c r="IUN22" s="8"/>
      <c r="IUO22" s="8"/>
      <c r="IUP22" s="8"/>
      <c r="IUQ22" s="8"/>
      <c r="IUR22" s="8"/>
      <c r="IUS22" s="8"/>
      <c r="IUT22" s="8"/>
      <c r="IUU22" s="8"/>
      <c r="IUV22" s="8"/>
      <c r="IUW22" s="8"/>
      <c r="IUX22" s="8"/>
      <c r="IUY22" s="8"/>
      <c r="IUZ22" s="8"/>
      <c r="IVA22" s="8"/>
      <c r="IVB22" s="8"/>
      <c r="IVC22" s="8"/>
      <c r="IVD22" s="8"/>
      <c r="IVE22" s="8"/>
      <c r="IVF22" s="8"/>
      <c r="IVG22" s="8"/>
      <c r="IVH22" s="8"/>
      <c r="IVI22" s="8"/>
      <c r="IVJ22" s="8"/>
      <c r="IVK22" s="8"/>
      <c r="IVL22" s="8"/>
      <c r="IVM22" s="8"/>
      <c r="IVN22" s="8"/>
      <c r="IVO22" s="8"/>
      <c r="IVP22" s="8"/>
      <c r="IVQ22" s="8"/>
      <c r="IVR22" s="8"/>
      <c r="IVS22" s="8"/>
      <c r="IVT22" s="8"/>
      <c r="IVU22" s="8"/>
      <c r="IVV22" s="8"/>
      <c r="IVW22" s="8"/>
      <c r="IVX22" s="8"/>
      <c r="IVY22" s="8"/>
      <c r="IVZ22" s="8"/>
      <c r="IWA22" s="8"/>
      <c r="IWB22" s="8"/>
      <c r="IWC22" s="8"/>
      <c r="IWD22" s="8"/>
      <c r="IWE22" s="8"/>
      <c r="IWF22" s="8"/>
      <c r="IWG22" s="8"/>
      <c r="IWH22" s="8"/>
      <c r="IWI22" s="8"/>
      <c r="IWJ22" s="8"/>
      <c r="IWK22" s="8"/>
      <c r="IWL22" s="8"/>
      <c r="IWM22" s="8"/>
      <c r="IWN22" s="8"/>
      <c r="IWO22" s="8"/>
      <c r="IWP22" s="8"/>
      <c r="IWQ22" s="8"/>
      <c r="IWR22" s="8"/>
      <c r="IWS22" s="8"/>
      <c r="IWT22" s="8"/>
      <c r="IWU22" s="8"/>
      <c r="IWV22" s="8"/>
      <c r="IWW22" s="8"/>
      <c r="IWX22" s="8"/>
      <c r="IWY22" s="8"/>
      <c r="IWZ22" s="8"/>
      <c r="IXA22" s="8"/>
      <c r="IXB22" s="8"/>
      <c r="IXC22" s="8"/>
      <c r="IXD22" s="8"/>
      <c r="IXE22" s="8"/>
      <c r="IXF22" s="8"/>
      <c r="IXG22" s="8"/>
      <c r="IXH22" s="8"/>
      <c r="IXI22" s="8"/>
      <c r="IXJ22" s="8"/>
      <c r="IXK22" s="8"/>
      <c r="IXL22" s="8"/>
      <c r="IXM22" s="8"/>
      <c r="IXN22" s="8"/>
      <c r="IXO22" s="8"/>
      <c r="IXP22" s="8"/>
      <c r="IXQ22" s="8"/>
      <c r="IXR22" s="8"/>
      <c r="IXS22" s="8"/>
      <c r="IXT22" s="8"/>
      <c r="IXU22" s="8"/>
      <c r="IXV22" s="8"/>
      <c r="IXW22" s="8"/>
      <c r="IXX22" s="8"/>
      <c r="IXY22" s="8"/>
      <c r="IXZ22" s="8"/>
      <c r="IYA22" s="8"/>
      <c r="IYB22" s="8"/>
      <c r="IYC22" s="8"/>
      <c r="IYD22" s="8"/>
      <c r="IYE22" s="8"/>
      <c r="IYF22" s="8"/>
      <c r="IYG22" s="8"/>
      <c r="IYH22" s="8"/>
      <c r="IYI22" s="8"/>
      <c r="IYJ22" s="8"/>
      <c r="IYK22" s="8"/>
      <c r="IYL22" s="8"/>
      <c r="IYM22" s="8"/>
      <c r="IYN22" s="8"/>
      <c r="IYO22" s="8"/>
      <c r="IYP22" s="8"/>
      <c r="IYQ22" s="8"/>
      <c r="IYR22" s="8"/>
      <c r="IYS22" s="8"/>
      <c r="IYT22" s="8"/>
      <c r="IYU22" s="8"/>
      <c r="IYV22" s="8"/>
      <c r="IYW22" s="8"/>
      <c r="IYX22" s="8"/>
      <c r="IYY22" s="8"/>
      <c r="IYZ22" s="8"/>
      <c r="IZA22" s="8"/>
      <c r="IZB22" s="8"/>
      <c r="IZC22" s="8"/>
      <c r="IZD22" s="8"/>
      <c r="IZE22" s="8"/>
      <c r="IZF22" s="8"/>
      <c r="IZG22" s="8"/>
      <c r="IZH22" s="8"/>
      <c r="IZI22" s="8"/>
      <c r="IZJ22" s="8"/>
      <c r="IZK22" s="8"/>
      <c r="IZL22" s="8"/>
      <c r="IZM22" s="8"/>
      <c r="IZN22" s="8"/>
      <c r="IZO22" s="8"/>
      <c r="IZP22" s="8"/>
      <c r="IZQ22" s="8"/>
      <c r="IZR22" s="8"/>
      <c r="IZS22" s="8"/>
      <c r="IZT22" s="8"/>
      <c r="IZU22" s="8"/>
      <c r="IZV22" s="8"/>
      <c r="IZW22" s="8"/>
      <c r="IZX22" s="8"/>
      <c r="IZY22" s="8"/>
      <c r="IZZ22" s="8"/>
      <c r="JAA22" s="8"/>
      <c r="JAB22" s="8"/>
      <c r="JAC22" s="8"/>
      <c r="JAD22" s="8"/>
      <c r="JAE22" s="8"/>
      <c r="JAF22" s="8"/>
      <c r="JAG22" s="8"/>
      <c r="JAH22" s="8"/>
      <c r="JAI22" s="8"/>
      <c r="JAJ22" s="8"/>
      <c r="JAK22" s="8"/>
      <c r="JAL22" s="8"/>
      <c r="JAM22" s="8"/>
      <c r="JAN22" s="8"/>
      <c r="JAO22" s="8"/>
      <c r="JAP22" s="8"/>
      <c r="JAQ22" s="8"/>
      <c r="JAR22" s="8"/>
      <c r="JAS22" s="8"/>
      <c r="JAT22" s="8"/>
      <c r="JAU22" s="8"/>
      <c r="JAV22" s="8"/>
      <c r="JAW22" s="8"/>
      <c r="JAX22" s="8"/>
      <c r="JAY22" s="8"/>
      <c r="JAZ22" s="8"/>
      <c r="JBA22" s="8"/>
      <c r="JBB22" s="8"/>
      <c r="JBC22" s="8"/>
      <c r="JBD22" s="8"/>
      <c r="JBE22" s="8"/>
      <c r="JBF22" s="8"/>
      <c r="JBG22" s="8"/>
      <c r="JBH22" s="8"/>
      <c r="JBI22" s="8"/>
      <c r="JBJ22" s="8"/>
      <c r="JBK22" s="8"/>
      <c r="JBL22" s="8"/>
      <c r="JBM22" s="8"/>
      <c r="JBN22" s="8"/>
      <c r="JBO22" s="8"/>
      <c r="JBP22" s="8"/>
      <c r="JBQ22" s="8"/>
      <c r="JBR22" s="8"/>
      <c r="JBS22" s="8"/>
      <c r="JBT22" s="8"/>
      <c r="JBU22" s="8"/>
      <c r="JBV22" s="8"/>
      <c r="JBW22" s="8"/>
      <c r="JBX22" s="8"/>
      <c r="JBY22" s="8"/>
      <c r="JBZ22" s="8"/>
      <c r="JCA22" s="8"/>
      <c r="JCB22" s="8"/>
      <c r="JCC22" s="8"/>
      <c r="JCD22" s="8"/>
      <c r="JCE22" s="8"/>
      <c r="JCF22" s="8"/>
      <c r="JCG22" s="8"/>
      <c r="JCH22" s="8"/>
      <c r="JCI22" s="8"/>
      <c r="JCJ22" s="8"/>
      <c r="JCK22" s="8"/>
      <c r="JCL22" s="8"/>
      <c r="JCM22" s="8"/>
      <c r="JCN22" s="8"/>
      <c r="JCO22" s="8"/>
      <c r="JCP22" s="8"/>
      <c r="JCQ22" s="8"/>
      <c r="JCR22" s="8"/>
      <c r="JCS22" s="8"/>
      <c r="JCT22" s="8"/>
      <c r="JCU22" s="8"/>
      <c r="JCV22" s="8"/>
      <c r="JCW22" s="8"/>
      <c r="JCX22" s="8"/>
      <c r="JCY22" s="8"/>
      <c r="JCZ22" s="8"/>
      <c r="JDA22" s="8"/>
      <c r="JDB22" s="8"/>
      <c r="JDC22" s="8"/>
      <c r="JDD22" s="8"/>
      <c r="JDE22" s="8"/>
      <c r="JDF22" s="8"/>
      <c r="JDG22" s="8"/>
      <c r="JDH22" s="8"/>
      <c r="JDI22" s="8"/>
      <c r="JDJ22" s="8"/>
      <c r="JDK22" s="8"/>
      <c r="JDL22" s="8"/>
      <c r="JDM22" s="8"/>
      <c r="JDN22" s="8"/>
      <c r="JDO22" s="8"/>
      <c r="JDP22" s="8"/>
      <c r="JDQ22" s="8"/>
      <c r="JDR22" s="8"/>
      <c r="JDS22" s="8"/>
      <c r="JDT22" s="8"/>
      <c r="JDU22" s="8"/>
      <c r="JDV22" s="8"/>
      <c r="JDW22" s="8"/>
      <c r="JDX22" s="8"/>
      <c r="JDY22" s="8"/>
      <c r="JDZ22" s="8"/>
      <c r="JEA22" s="8"/>
      <c r="JEB22" s="8"/>
      <c r="JEC22" s="8"/>
      <c r="JED22" s="8"/>
      <c r="JEE22" s="8"/>
      <c r="JEF22" s="8"/>
      <c r="JEG22" s="8"/>
      <c r="JEH22" s="8"/>
      <c r="JEI22" s="8"/>
      <c r="JEJ22" s="8"/>
      <c r="JEK22" s="8"/>
      <c r="JEL22" s="8"/>
      <c r="JEM22" s="8"/>
      <c r="JEN22" s="8"/>
      <c r="JEO22" s="8"/>
      <c r="JEP22" s="8"/>
      <c r="JEQ22" s="8"/>
      <c r="JER22" s="8"/>
      <c r="JES22" s="8"/>
      <c r="JET22" s="8"/>
      <c r="JEU22" s="8"/>
      <c r="JEV22" s="8"/>
      <c r="JEW22" s="8"/>
      <c r="JEX22" s="8"/>
      <c r="JEY22" s="8"/>
      <c r="JEZ22" s="8"/>
      <c r="JFA22" s="8"/>
      <c r="JFB22" s="8"/>
      <c r="JFC22" s="8"/>
      <c r="JFD22" s="8"/>
      <c r="JFE22" s="8"/>
      <c r="JFF22" s="8"/>
      <c r="JFG22" s="8"/>
      <c r="JFH22" s="8"/>
      <c r="JFI22" s="8"/>
      <c r="JFJ22" s="8"/>
      <c r="JFK22" s="8"/>
      <c r="JFL22" s="8"/>
      <c r="JFM22" s="8"/>
      <c r="JFN22" s="8"/>
      <c r="JFO22" s="8"/>
      <c r="JFP22" s="8"/>
      <c r="JFQ22" s="8"/>
      <c r="JFR22" s="8"/>
      <c r="JFS22" s="8"/>
      <c r="JFT22" s="8"/>
      <c r="JFU22" s="8"/>
      <c r="JFV22" s="8"/>
      <c r="JFW22" s="8"/>
      <c r="JFX22" s="8"/>
      <c r="JFY22" s="8"/>
      <c r="JFZ22" s="8"/>
      <c r="JGA22" s="8"/>
      <c r="JGB22" s="8"/>
      <c r="JGC22" s="8"/>
      <c r="JGD22" s="8"/>
      <c r="JGE22" s="8"/>
      <c r="JGF22" s="8"/>
      <c r="JGG22" s="8"/>
      <c r="JGH22" s="8"/>
      <c r="JGI22" s="8"/>
      <c r="JGJ22" s="8"/>
      <c r="JGK22" s="8"/>
      <c r="JGL22" s="8"/>
      <c r="JGM22" s="8"/>
      <c r="JGN22" s="8"/>
      <c r="JGO22" s="8"/>
      <c r="JGP22" s="8"/>
      <c r="JGQ22" s="8"/>
      <c r="JGR22" s="8"/>
      <c r="JGS22" s="8"/>
      <c r="JGT22" s="8"/>
      <c r="JGU22" s="8"/>
      <c r="JGV22" s="8"/>
      <c r="JGW22" s="8"/>
      <c r="JGX22" s="8"/>
      <c r="JGY22" s="8"/>
      <c r="JGZ22" s="8"/>
      <c r="JHA22" s="8"/>
      <c r="JHB22" s="8"/>
      <c r="JHC22" s="8"/>
      <c r="JHD22" s="8"/>
      <c r="JHE22" s="8"/>
      <c r="JHF22" s="8"/>
      <c r="JHG22" s="8"/>
      <c r="JHH22" s="8"/>
      <c r="JHI22" s="8"/>
      <c r="JHJ22" s="8"/>
      <c r="JHK22" s="8"/>
      <c r="JHL22" s="8"/>
      <c r="JHM22" s="8"/>
      <c r="JHN22" s="8"/>
      <c r="JHO22" s="8"/>
      <c r="JHP22" s="8"/>
      <c r="JHQ22" s="8"/>
      <c r="JHR22" s="8"/>
      <c r="JHS22" s="8"/>
      <c r="JHT22" s="8"/>
      <c r="JHU22" s="8"/>
      <c r="JHV22" s="8"/>
      <c r="JHW22" s="8"/>
      <c r="JHX22" s="8"/>
      <c r="JHY22" s="8"/>
      <c r="JHZ22" s="8"/>
      <c r="JIA22" s="8"/>
      <c r="JIB22" s="8"/>
      <c r="JIC22" s="8"/>
      <c r="JID22" s="8"/>
      <c r="JIE22" s="8"/>
      <c r="JIF22" s="8"/>
      <c r="JIG22" s="8"/>
      <c r="JIH22" s="8"/>
      <c r="JII22" s="8"/>
      <c r="JIJ22" s="8"/>
      <c r="JIK22" s="8"/>
      <c r="JIL22" s="8"/>
      <c r="JIM22" s="8"/>
      <c r="JIN22" s="8"/>
      <c r="JIO22" s="8"/>
      <c r="JIP22" s="8"/>
      <c r="JIQ22" s="8"/>
      <c r="JIR22" s="8"/>
      <c r="JIS22" s="8"/>
      <c r="JIT22" s="8"/>
      <c r="JIU22" s="8"/>
      <c r="JIV22" s="8"/>
      <c r="JIW22" s="8"/>
      <c r="JIX22" s="8"/>
      <c r="JIY22" s="8"/>
      <c r="JIZ22" s="8"/>
      <c r="JJA22" s="8"/>
      <c r="JJB22" s="8"/>
      <c r="JJC22" s="8"/>
      <c r="JJD22" s="8"/>
      <c r="JJE22" s="8"/>
      <c r="JJF22" s="8"/>
      <c r="JJG22" s="8"/>
      <c r="JJH22" s="8"/>
      <c r="JJI22" s="8"/>
      <c r="JJJ22" s="8"/>
      <c r="JJK22" s="8"/>
      <c r="JJL22" s="8"/>
      <c r="JJM22" s="8"/>
      <c r="JJN22" s="8"/>
      <c r="JJO22" s="8"/>
      <c r="JJP22" s="8"/>
      <c r="JJQ22" s="8"/>
      <c r="JJR22" s="8"/>
      <c r="JJS22" s="8"/>
      <c r="JJT22" s="8"/>
      <c r="JJU22" s="8"/>
      <c r="JJV22" s="8"/>
      <c r="JJW22" s="8"/>
      <c r="JJX22" s="8"/>
      <c r="JJY22" s="8"/>
      <c r="JJZ22" s="8"/>
      <c r="JKA22" s="8"/>
      <c r="JKB22" s="8"/>
      <c r="JKC22" s="8"/>
      <c r="JKD22" s="8"/>
      <c r="JKE22" s="8"/>
      <c r="JKF22" s="8"/>
      <c r="JKG22" s="8"/>
      <c r="JKH22" s="8"/>
      <c r="JKI22" s="8"/>
      <c r="JKJ22" s="8"/>
      <c r="JKK22" s="8"/>
      <c r="JKL22" s="8"/>
      <c r="JKM22" s="8"/>
      <c r="JKN22" s="8"/>
      <c r="JKO22" s="8"/>
      <c r="JKP22" s="8"/>
      <c r="JKQ22" s="8"/>
      <c r="JKR22" s="8"/>
      <c r="JKS22" s="8"/>
      <c r="JKT22" s="8"/>
      <c r="JKU22" s="8"/>
      <c r="JKV22" s="8"/>
      <c r="JKW22" s="8"/>
      <c r="JKX22" s="8"/>
      <c r="JKY22" s="8"/>
      <c r="JKZ22" s="8"/>
      <c r="JLA22" s="8"/>
      <c r="JLB22" s="8"/>
      <c r="JLC22" s="8"/>
      <c r="JLD22" s="8"/>
      <c r="JLE22" s="8"/>
      <c r="JLF22" s="8"/>
      <c r="JLG22" s="8"/>
      <c r="JLH22" s="8"/>
      <c r="JLI22" s="8"/>
      <c r="JLJ22" s="8"/>
      <c r="JLK22" s="8"/>
      <c r="JLL22" s="8"/>
      <c r="JLM22" s="8"/>
      <c r="JLN22" s="8"/>
      <c r="JLO22" s="8"/>
      <c r="JLP22" s="8"/>
      <c r="JLQ22" s="8"/>
      <c r="JLR22" s="8"/>
      <c r="JLS22" s="8"/>
      <c r="JLT22" s="8"/>
      <c r="JLU22" s="8"/>
      <c r="JLV22" s="8"/>
      <c r="JLW22" s="8"/>
      <c r="JLX22" s="8"/>
      <c r="JLY22" s="8"/>
      <c r="JLZ22" s="8"/>
      <c r="JMA22" s="8"/>
      <c r="JMB22" s="8"/>
      <c r="JMC22" s="8"/>
      <c r="JMD22" s="8"/>
      <c r="JME22" s="8"/>
      <c r="JMF22" s="8"/>
      <c r="JMG22" s="8"/>
      <c r="JMH22" s="8"/>
      <c r="JMI22" s="8"/>
      <c r="JMJ22" s="8"/>
      <c r="JMK22" s="8"/>
      <c r="JML22" s="8"/>
      <c r="JMM22" s="8"/>
      <c r="JMN22" s="8"/>
      <c r="JMO22" s="8"/>
      <c r="JMP22" s="8"/>
      <c r="JMQ22" s="8"/>
      <c r="JMR22" s="8"/>
      <c r="JMS22" s="8"/>
      <c r="JMT22" s="8"/>
      <c r="JMU22" s="8"/>
      <c r="JMV22" s="8"/>
      <c r="JMW22" s="8"/>
      <c r="JMX22" s="8"/>
      <c r="JMY22" s="8"/>
      <c r="JMZ22" s="8"/>
      <c r="JNA22" s="8"/>
      <c r="JNB22" s="8"/>
      <c r="JNC22" s="8"/>
      <c r="JND22" s="8"/>
      <c r="JNE22" s="8"/>
      <c r="JNF22" s="8"/>
      <c r="JNG22" s="8"/>
      <c r="JNH22" s="8"/>
      <c r="JNI22" s="8"/>
      <c r="JNJ22" s="8"/>
      <c r="JNK22" s="8"/>
      <c r="JNL22" s="8"/>
      <c r="JNM22" s="8"/>
      <c r="JNN22" s="8"/>
      <c r="JNO22" s="8"/>
      <c r="JNP22" s="8"/>
      <c r="JNQ22" s="8"/>
      <c r="JNR22" s="8"/>
      <c r="JNS22" s="8"/>
      <c r="JNT22" s="8"/>
      <c r="JNU22" s="8"/>
      <c r="JNV22" s="8"/>
      <c r="JNW22" s="8"/>
      <c r="JNX22" s="8"/>
      <c r="JNY22" s="8"/>
      <c r="JNZ22" s="8"/>
      <c r="JOA22" s="8"/>
      <c r="JOB22" s="8"/>
      <c r="JOC22" s="8"/>
      <c r="JOD22" s="8"/>
      <c r="JOE22" s="8"/>
      <c r="JOF22" s="8"/>
      <c r="JOG22" s="8"/>
      <c r="JOH22" s="8"/>
      <c r="JOI22" s="8"/>
      <c r="JOJ22" s="8"/>
      <c r="JOK22" s="8"/>
      <c r="JOL22" s="8"/>
      <c r="JOM22" s="8"/>
      <c r="JON22" s="8"/>
      <c r="JOO22" s="8"/>
      <c r="JOP22" s="8"/>
      <c r="JOQ22" s="8"/>
      <c r="JOR22" s="8"/>
      <c r="JOS22" s="8"/>
      <c r="JOT22" s="8"/>
      <c r="JOU22" s="8"/>
      <c r="JOV22" s="8"/>
      <c r="JOW22" s="8"/>
      <c r="JOX22" s="8"/>
      <c r="JOY22" s="8"/>
      <c r="JOZ22" s="8"/>
      <c r="JPA22" s="8"/>
      <c r="JPB22" s="8"/>
      <c r="JPC22" s="8"/>
      <c r="JPD22" s="8"/>
      <c r="JPE22" s="8"/>
      <c r="JPF22" s="8"/>
      <c r="JPG22" s="8"/>
      <c r="JPH22" s="8"/>
      <c r="JPI22" s="8"/>
      <c r="JPJ22" s="8"/>
      <c r="JPK22" s="8"/>
      <c r="JPL22" s="8"/>
      <c r="JPM22" s="8"/>
      <c r="JPN22" s="8"/>
      <c r="JPO22" s="8"/>
      <c r="JPP22" s="8"/>
      <c r="JPQ22" s="8"/>
      <c r="JPR22" s="8"/>
      <c r="JPS22" s="8"/>
      <c r="JPT22" s="8"/>
      <c r="JPU22" s="8"/>
      <c r="JPV22" s="8"/>
      <c r="JPW22" s="8"/>
      <c r="JPX22" s="8"/>
      <c r="JPY22" s="8"/>
      <c r="JPZ22" s="8"/>
      <c r="JQA22" s="8"/>
      <c r="JQB22" s="8"/>
      <c r="JQC22" s="8"/>
      <c r="JQD22" s="8"/>
      <c r="JQE22" s="8"/>
      <c r="JQF22" s="8"/>
      <c r="JQG22" s="8"/>
      <c r="JQH22" s="8"/>
      <c r="JQI22" s="8"/>
      <c r="JQJ22" s="8"/>
      <c r="JQK22" s="8"/>
      <c r="JQL22" s="8"/>
      <c r="JQM22" s="8"/>
      <c r="JQN22" s="8"/>
      <c r="JQO22" s="8"/>
      <c r="JQP22" s="8"/>
      <c r="JQQ22" s="8"/>
      <c r="JQR22" s="8"/>
      <c r="JQS22" s="8"/>
      <c r="JQT22" s="8"/>
      <c r="JQU22" s="8"/>
      <c r="JQV22" s="8"/>
      <c r="JQW22" s="8"/>
      <c r="JQX22" s="8"/>
      <c r="JQY22" s="8"/>
      <c r="JQZ22" s="8"/>
      <c r="JRA22" s="8"/>
      <c r="JRB22" s="8"/>
      <c r="JRC22" s="8"/>
      <c r="JRD22" s="8"/>
      <c r="JRE22" s="8"/>
      <c r="JRF22" s="8"/>
      <c r="JRG22" s="8"/>
      <c r="JRH22" s="8"/>
      <c r="JRI22" s="8"/>
      <c r="JRJ22" s="8"/>
      <c r="JRK22" s="8"/>
      <c r="JRL22" s="8"/>
      <c r="JRM22" s="8"/>
      <c r="JRN22" s="8"/>
      <c r="JRO22" s="8"/>
      <c r="JRP22" s="8"/>
      <c r="JRQ22" s="8"/>
      <c r="JRR22" s="8"/>
      <c r="JRS22" s="8"/>
      <c r="JRT22" s="8"/>
      <c r="JRU22" s="8"/>
      <c r="JRV22" s="8"/>
      <c r="JRW22" s="8"/>
      <c r="JRX22" s="8"/>
      <c r="JRY22" s="8"/>
      <c r="JRZ22" s="8"/>
      <c r="JSA22" s="8"/>
      <c r="JSB22" s="8"/>
      <c r="JSC22" s="8"/>
      <c r="JSD22" s="8"/>
      <c r="JSE22" s="8"/>
      <c r="JSF22" s="8"/>
      <c r="JSG22" s="8"/>
      <c r="JSH22" s="8"/>
      <c r="JSI22" s="8"/>
      <c r="JSJ22" s="8"/>
      <c r="JSK22" s="8"/>
      <c r="JSL22" s="8"/>
      <c r="JSM22" s="8"/>
      <c r="JSN22" s="8"/>
      <c r="JSO22" s="8"/>
      <c r="JSP22" s="8"/>
      <c r="JSQ22" s="8"/>
      <c r="JSR22" s="8"/>
      <c r="JSS22" s="8"/>
      <c r="JST22" s="8"/>
      <c r="JSU22" s="8"/>
      <c r="JSV22" s="8"/>
      <c r="JSW22" s="8"/>
      <c r="JSX22" s="8"/>
      <c r="JSY22" s="8"/>
      <c r="JSZ22" s="8"/>
      <c r="JTA22" s="8"/>
      <c r="JTB22" s="8"/>
      <c r="JTC22" s="8"/>
      <c r="JTD22" s="8"/>
      <c r="JTE22" s="8"/>
      <c r="JTF22" s="8"/>
      <c r="JTG22" s="8"/>
      <c r="JTH22" s="8"/>
      <c r="JTI22" s="8"/>
      <c r="JTJ22" s="8"/>
      <c r="JTK22" s="8"/>
      <c r="JTL22" s="8"/>
      <c r="JTM22" s="8"/>
      <c r="JTN22" s="8"/>
      <c r="JTO22" s="8"/>
      <c r="JTP22" s="8"/>
      <c r="JTQ22" s="8"/>
      <c r="JTR22" s="8"/>
      <c r="JTS22" s="8"/>
      <c r="JTT22" s="8"/>
      <c r="JTU22" s="8"/>
      <c r="JTV22" s="8"/>
      <c r="JTW22" s="8"/>
      <c r="JTX22" s="8"/>
      <c r="JTY22" s="8"/>
      <c r="JTZ22" s="8"/>
      <c r="JUA22" s="8"/>
      <c r="JUB22" s="8"/>
      <c r="JUC22" s="8"/>
      <c r="JUD22" s="8"/>
      <c r="JUE22" s="8"/>
      <c r="JUF22" s="8"/>
      <c r="JUG22" s="8"/>
      <c r="JUH22" s="8"/>
      <c r="JUI22" s="8"/>
      <c r="JUJ22" s="8"/>
      <c r="JUK22" s="8"/>
      <c r="JUL22" s="8"/>
      <c r="JUM22" s="8"/>
      <c r="JUN22" s="8"/>
      <c r="JUO22" s="8"/>
      <c r="JUP22" s="8"/>
      <c r="JUQ22" s="8"/>
      <c r="JUR22" s="8"/>
      <c r="JUS22" s="8"/>
      <c r="JUT22" s="8"/>
      <c r="JUU22" s="8"/>
      <c r="JUV22" s="8"/>
      <c r="JUW22" s="8"/>
      <c r="JUX22" s="8"/>
      <c r="JUY22" s="8"/>
      <c r="JUZ22" s="8"/>
      <c r="JVA22" s="8"/>
      <c r="JVB22" s="8"/>
      <c r="JVC22" s="8"/>
      <c r="JVD22" s="8"/>
      <c r="JVE22" s="8"/>
      <c r="JVF22" s="8"/>
      <c r="JVG22" s="8"/>
      <c r="JVH22" s="8"/>
      <c r="JVI22" s="8"/>
      <c r="JVJ22" s="8"/>
      <c r="JVK22" s="8"/>
      <c r="JVL22" s="8"/>
      <c r="JVM22" s="8"/>
      <c r="JVN22" s="8"/>
      <c r="JVO22" s="8"/>
      <c r="JVP22" s="8"/>
      <c r="JVQ22" s="8"/>
      <c r="JVR22" s="8"/>
      <c r="JVS22" s="8"/>
      <c r="JVT22" s="8"/>
      <c r="JVU22" s="8"/>
      <c r="JVV22" s="8"/>
      <c r="JVW22" s="8"/>
      <c r="JVX22" s="8"/>
      <c r="JVY22" s="8"/>
      <c r="JVZ22" s="8"/>
      <c r="JWA22" s="8"/>
      <c r="JWB22" s="8"/>
      <c r="JWC22" s="8"/>
      <c r="JWD22" s="8"/>
      <c r="JWE22" s="8"/>
      <c r="JWF22" s="8"/>
      <c r="JWG22" s="8"/>
      <c r="JWH22" s="8"/>
      <c r="JWI22" s="8"/>
      <c r="JWJ22" s="8"/>
      <c r="JWK22" s="8"/>
      <c r="JWL22" s="8"/>
      <c r="JWM22" s="8"/>
      <c r="JWN22" s="8"/>
      <c r="JWO22" s="8"/>
      <c r="JWP22" s="8"/>
      <c r="JWQ22" s="8"/>
      <c r="JWR22" s="8"/>
      <c r="JWS22" s="8"/>
      <c r="JWT22" s="8"/>
      <c r="JWU22" s="8"/>
      <c r="JWV22" s="8"/>
      <c r="JWW22" s="8"/>
      <c r="JWX22" s="8"/>
      <c r="JWY22" s="8"/>
      <c r="JWZ22" s="8"/>
      <c r="JXA22" s="8"/>
      <c r="JXB22" s="8"/>
      <c r="JXC22" s="8"/>
      <c r="JXD22" s="8"/>
      <c r="JXE22" s="8"/>
      <c r="JXF22" s="8"/>
      <c r="JXG22" s="8"/>
      <c r="JXH22" s="8"/>
      <c r="JXI22" s="8"/>
      <c r="JXJ22" s="8"/>
      <c r="JXK22" s="8"/>
      <c r="JXL22" s="8"/>
      <c r="JXM22" s="8"/>
      <c r="JXN22" s="8"/>
      <c r="JXO22" s="8"/>
      <c r="JXP22" s="8"/>
      <c r="JXQ22" s="8"/>
      <c r="JXR22" s="8"/>
      <c r="JXS22" s="8"/>
      <c r="JXT22" s="8"/>
      <c r="JXU22" s="8"/>
      <c r="JXV22" s="8"/>
      <c r="JXW22" s="8"/>
      <c r="JXX22" s="8"/>
      <c r="JXY22" s="8"/>
      <c r="JXZ22" s="8"/>
      <c r="JYA22" s="8"/>
      <c r="JYB22" s="8"/>
      <c r="JYC22" s="8"/>
      <c r="JYD22" s="8"/>
      <c r="JYE22" s="8"/>
      <c r="JYF22" s="8"/>
      <c r="JYG22" s="8"/>
      <c r="JYH22" s="8"/>
      <c r="JYI22" s="8"/>
      <c r="JYJ22" s="8"/>
      <c r="JYK22" s="8"/>
      <c r="JYL22" s="8"/>
      <c r="JYM22" s="8"/>
      <c r="JYN22" s="8"/>
      <c r="JYO22" s="8"/>
      <c r="JYP22" s="8"/>
      <c r="JYQ22" s="8"/>
      <c r="JYR22" s="8"/>
      <c r="JYS22" s="8"/>
      <c r="JYT22" s="8"/>
      <c r="JYU22" s="8"/>
      <c r="JYV22" s="8"/>
      <c r="JYW22" s="8"/>
      <c r="JYX22" s="8"/>
      <c r="JYY22" s="8"/>
      <c r="JYZ22" s="8"/>
      <c r="JZA22" s="8"/>
      <c r="JZB22" s="8"/>
      <c r="JZC22" s="8"/>
      <c r="JZD22" s="8"/>
      <c r="JZE22" s="8"/>
      <c r="JZF22" s="8"/>
      <c r="JZG22" s="8"/>
      <c r="JZH22" s="8"/>
      <c r="JZI22" s="8"/>
      <c r="JZJ22" s="8"/>
      <c r="JZK22" s="8"/>
      <c r="JZL22" s="8"/>
      <c r="JZM22" s="8"/>
      <c r="JZN22" s="8"/>
      <c r="JZO22" s="8"/>
      <c r="JZP22" s="8"/>
      <c r="JZQ22" s="8"/>
      <c r="JZR22" s="8"/>
      <c r="JZS22" s="8"/>
      <c r="JZT22" s="8"/>
      <c r="JZU22" s="8"/>
      <c r="JZV22" s="8"/>
      <c r="JZW22" s="8"/>
      <c r="JZX22" s="8"/>
      <c r="JZY22" s="8"/>
      <c r="JZZ22" s="8"/>
      <c r="KAA22" s="8"/>
      <c r="KAB22" s="8"/>
      <c r="KAC22" s="8"/>
      <c r="KAD22" s="8"/>
      <c r="KAE22" s="8"/>
      <c r="KAF22" s="8"/>
      <c r="KAG22" s="8"/>
      <c r="KAH22" s="8"/>
      <c r="KAI22" s="8"/>
      <c r="KAJ22" s="8"/>
      <c r="KAK22" s="8"/>
      <c r="KAL22" s="8"/>
      <c r="KAM22" s="8"/>
      <c r="KAN22" s="8"/>
      <c r="KAO22" s="8"/>
      <c r="KAP22" s="8"/>
      <c r="KAQ22" s="8"/>
      <c r="KAR22" s="8"/>
      <c r="KAS22" s="8"/>
      <c r="KAT22" s="8"/>
      <c r="KAU22" s="8"/>
      <c r="KAV22" s="8"/>
      <c r="KAW22" s="8"/>
      <c r="KAX22" s="8"/>
      <c r="KAY22" s="8"/>
      <c r="KAZ22" s="8"/>
      <c r="KBA22" s="8"/>
      <c r="KBB22" s="8"/>
      <c r="KBC22" s="8"/>
      <c r="KBD22" s="8"/>
      <c r="KBE22" s="8"/>
      <c r="KBF22" s="8"/>
      <c r="KBG22" s="8"/>
      <c r="KBH22" s="8"/>
      <c r="KBI22" s="8"/>
      <c r="KBJ22" s="8"/>
      <c r="KBK22" s="8"/>
      <c r="KBL22" s="8"/>
      <c r="KBM22" s="8"/>
      <c r="KBN22" s="8"/>
      <c r="KBO22" s="8"/>
      <c r="KBP22" s="8"/>
      <c r="KBQ22" s="8"/>
      <c r="KBR22" s="8"/>
      <c r="KBS22" s="8"/>
      <c r="KBT22" s="8"/>
      <c r="KBU22" s="8"/>
      <c r="KBV22" s="8"/>
      <c r="KBW22" s="8"/>
      <c r="KBX22" s="8"/>
      <c r="KBY22" s="8"/>
      <c r="KBZ22" s="8"/>
      <c r="KCA22" s="8"/>
      <c r="KCB22" s="8"/>
      <c r="KCC22" s="8"/>
      <c r="KCD22" s="8"/>
      <c r="KCE22" s="8"/>
      <c r="KCF22" s="8"/>
      <c r="KCG22" s="8"/>
      <c r="KCH22" s="8"/>
      <c r="KCI22" s="8"/>
      <c r="KCJ22" s="8"/>
      <c r="KCK22" s="8"/>
      <c r="KCL22" s="8"/>
      <c r="KCM22" s="8"/>
      <c r="KCN22" s="8"/>
      <c r="KCO22" s="8"/>
      <c r="KCP22" s="8"/>
      <c r="KCQ22" s="8"/>
      <c r="KCR22" s="8"/>
      <c r="KCS22" s="8"/>
      <c r="KCT22" s="8"/>
      <c r="KCU22" s="8"/>
      <c r="KCV22" s="8"/>
      <c r="KCW22" s="8"/>
      <c r="KCX22" s="8"/>
      <c r="KCY22" s="8"/>
      <c r="KCZ22" s="8"/>
      <c r="KDA22" s="8"/>
      <c r="KDB22" s="8"/>
      <c r="KDC22" s="8"/>
      <c r="KDD22" s="8"/>
      <c r="KDE22" s="8"/>
      <c r="KDF22" s="8"/>
      <c r="KDG22" s="8"/>
      <c r="KDH22" s="8"/>
      <c r="KDI22" s="8"/>
      <c r="KDJ22" s="8"/>
      <c r="KDK22" s="8"/>
      <c r="KDL22" s="8"/>
      <c r="KDM22" s="8"/>
      <c r="KDN22" s="8"/>
      <c r="KDO22" s="8"/>
      <c r="KDP22" s="8"/>
      <c r="KDQ22" s="8"/>
      <c r="KDR22" s="8"/>
      <c r="KDS22" s="8"/>
      <c r="KDT22" s="8"/>
      <c r="KDU22" s="8"/>
      <c r="KDV22" s="8"/>
      <c r="KDW22" s="8"/>
      <c r="KDX22" s="8"/>
      <c r="KDY22" s="8"/>
      <c r="KDZ22" s="8"/>
      <c r="KEA22" s="8"/>
      <c r="KEB22" s="8"/>
      <c r="KEC22" s="8"/>
      <c r="KED22" s="8"/>
      <c r="KEE22" s="8"/>
      <c r="KEF22" s="8"/>
      <c r="KEG22" s="8"/>
      <c r="KEH22" s="8"/>
      <c r="KEI22" s="8"/>
      <c r="KEJ22" s="8"/>
      <c r="KEK22" s="8"/>
      <c r="KEL22" s="8"/>
      <c r="KEM22" s="8"/>
      <c r="KEN22" s="8"/>
      <c r="KEO22" s="8"/>
      <c r="KEP22" s="8"/>
      <c r="KEQ22" s="8"/>
      <c r="KER22" s="8"/>
      <c r="KES22" s="8"/>
      <c r="KET22" s="8"/>
      <c r="KEU22" s="8"/>
      <c r="KEV22" s="8"/>
      <c r="KEW22" s="8"/>
      <c r="KEX22" s="8"/>
      <c r="KEY22" s="8"/>
      <c r="KEZ22" s="8"/>
      <c r="KFA22" s="8"/>
      <c r="KFB22" s="8"/>
      <c r="KFC22" s="8"/>
      <c r="KFD22" s="8"/>
      <c r="KFE22" s="8"/>
      <c r="KFF22" s="8"/>
      <c r="KFG22" s="8"/>
      <c r="KFH22" s="8"/>
      <c r="KFI22" s="8"/>
      <c r="KFJ22" s="8"/>
      <c r="KFK22" s="8"/>
      <c r="KFL22" s="8"/>
      <c r="KFM22" s="8"/>
      <c r="KFN22" s="8"/>
      <c r="KFO22" s="8"/>
      <c r="KFP22" s="8"/>
      <c r="KFQ22" s="8"/>
      <c r="KFR22" s="8"/>
      <c r="KFS22" s="8"/>
      <c r="KFT22" s="8"/>
      <c r="KFU22" s="8"/>
      <c r="KFV22" s="8"/>
      <c r="KFW22" s="8"/>
      <c r="KFX22" s="8"/>
      <c r="KFY22" s="8"/>
      <c r="KFZ22" s="8"/>
      <c r="KGA22" s="8"/>
      <c r="KGB22" s="8"/>
      <c r="KGC22" s="8"/>
      <c r="KGD22" s="8"/>
      <c r="KGE22" s="8"/>
      <c r="KGF22" s="8"/>
      <c r="KGG22" s="8"/>
      <c r="KGH22" s="8"/>
      <c r="KGI22" s="8"/>
      <c r="KGJ22" s="8"/>
      <c r="KGK22" s="8"/>
      <c r="KGL22" s="8"/>
      <c r="KGM22" s="8"/>
      <c r="KGN22" s="8"/>
      <c r="KGO22" s="8"/>
      <c r="KGP22" s="8"/>
      <c r="KGQ22" s="8"/>
      <c r="KGR22" s="8"/>
      <c r="KGS22" s="8"/>
      <c r="KGT22" s="8"/>
      <c r="KGU22" s="8"/>
      <c r="KGV22" s="8"/>
      <c r="KGW22" s="8"/>
      <c r="KGX22" s="8"/>
      <c r="KGY22" s="8"/>
      <c r="KGZ22" s="8"/>
      <c r="KHA22" s="8"/>
      <c r="KHB22" s="8"/>
      <c r="KHC22" s="8"/>
      <c r="KHD22" s="8"/>
      <c r="KHE22" s="8"/>
      <c r="KHF22" s="8"/>
      <c r="KHG22" s="8"/>
      <c r="KHH22" s="8"/>
      <c r="KHI22" s="8"/>
      <c r="KHJ22" s="8"/>
      <c r="KHK22" s="8"/>
      <c r="KHL22" s="8"/>
      <c r="KHM22" s="8"/>
      <c r="KHN22" s="8"/>
      <c r="KHO22" s="8"/>
      <c r="KHP22" s="8"/>
      <c r="KHQ22" s="8"/>
      <c r="KHR22" s="8"/>
      <c r="KHS22" s="8"/>
      <c r="KHT22" s="8"/>
      <c r="KHU22" s="8"/>
      <c r="KHV22" s="8"/>
      <c r="KHW22" s="8"/>
      <c r="KHX22" s="8"/>
      <c r="KHY22" s="8"/>
      <c r="KHZ22" s="8"/>
      <c r="KIA22" s="8"/>
      <c r="KIB22" s="8"/>
      <c r="KIC22" s="8"/>
      <c r="KID22" s="8"/>
      <c r="KIE22" s="8"/>
      <c r="KIF22" s="8"/>
      <c r="KIG22" s="8"/>
      <c r="KIH22" s="8"/>
      <c r="KII22" s="8"/>
      <c r="KIJ22" s="8"/>
      <c r="KIK22" s="8"/>
      <c r="KIL22" s="8"/>
      <c r="KIM22" s="8"/>
      <c r="KIN22" s="8"/>
      <c r="KIO22" s="8"/>
      <c r="KIP22" s="8"/>
      <c r="KIQ22" s="8"/>
      <c r="KIR22" s="8"/>
      <c r="KIS22" s="8"/>
      <c r="KIT22" s="8"/>
      <c r="KIU22" s="8"/>
      <c r="KIV22" s="8"/>
      <c r="KIW22" s="8"/>
      <c r="KIX22" s="8"/>
      <c r="KIY22" s="8"/>
      <c r="KIZ22" s="8"/>
      <c r="KJA22" s="8"/>
      <c r="KJB22" s="8"/>
      <c r="KJC22" s="8"/>
      <c r="KJD22" s="8"/>
      <c r="KJE22" s="8"/>
      <c r="KJF22" s="8"/>
      <c r="KJG22" s="8"/>
      <c r="KJH22" s="8"/>
      <c r="KJI22" s="8"/>
      <c r="KJJ22" s="8"/>
      <c r="KJK22" s="8"/>
      <c r="KJL22" s="8"/>
      <c r="KJM22" s="8"/>
      <c r="KJN22" s="8"/>
      <c r="KJO22" s="8"/>
      <c r="KJP22" s="8"/>
      <c r="KJQ22" s="8"/>
      <c r="KJR22" s="8"/>
      <c r="KJS22" s="8"/>
      <c r="KJT22" s="8"/>
      <c r="KJU22" s="8"/>
      <c r="KJV22" s="8"/>
      <c r="KJW22" s="8"/>
      <c r="KJX22" s="8"/>
      <c r="KJY22" s="8"/>
      <c r="KJZ22" s="8"/>
      <c r="KKA22" s="8"/>
      <c r="KKB22" s="8"/>
      <c r="KKC22" s="8"/>
      <c r="KKD22" s="8"/>
      <c r="KKE22" s="8"/>
      <c r="KKF22" s="8"/>
      <c r="KKG22" s="8"/>
      <c r="KKH22" s="8"/>
      <c r="KKI22" s="8"/>
      <c r="KKJ22" s="8"/>
      <c r="KKK22" s="8"/>
      <c r="KKL22" s="8"/>
      <c r="KKM22" s="8"/>
      <c r="KKN22" s="8"/>
      <c r="KKO22" s="8"/>
      <c r="KKP22" s="8"/>
      <c r="KKQ22" s="8"/>
      <c r="KKR22" s="8"/>
      <c r="KKS22" s="8"/>
      <c r="KKT22" s="8"/>
      <c r="KKU22" s="8"/>
      <c r="KKV22" s="8"/>
      <c r="KKW22" s="8"/>
      <c r="KKX22" s="8"/>
      <c r="KKY22" s="8"/>
      <c r="KKZ22" s="8"/>
      <c r="KLA22" s="8"/>
      <c r="KLB22" s="8"/>
      <c r="KLC22" s="8"/>
      <c r="KLD22" s="8"/>
      <c r="KLE22" s="8"/>
      <c r="KLF22" s="8"/>
      <c r="KLG22" s="8"/>
      <c r="KLH22" s="8"/>
      <c r="KLI22" s="8"/>
      <c r="KLJ22" s="8"/>
      <c r="KLK22" s="8"/>
      <c r="KLL22" s="8"/>
      <c r="KLM22" s="8"/>
      <c r="KLN22" s="8"/>
      <c r="KLO22" s="8"/>
      <c r="KLP22" s="8"/>
      <c r="KLQ22" s="8"/>
      <c r="KLR22" s="8"/>
      <c r="KLS22" s="8"/>
      <c r="KLT22" s="8"/>
      <c r="KLU22" s="8"/>
      <c r="KLV22" s="8"/>
      <c r="KLW22" s="8"/>
      <c r="KLX22" s="8"/>
      <c r="KLY22" s="8"/>
      <c r="KLZ22" s="8"/>
      <c r="KMA22" s="8"/>
      <c r="KMB22" s="8"/>
      <c r="KMC22" s="8"/>
      <c r="KMD22" s="8"/>
      <c r="KME22" s="8"/>
      <c r="KMF22" s="8"/>
      <c r="KMG22" s="8"/>
      <c r="KMH22" s="8"/>
      <c r="KMI22" s="8"/>
      <c r="KMJ22" s="8"/>
      <c r="KMK22" s="8"/>
      <c r="KML22" s="8"/>
      <c r="KMM22" s="8"/>
      <c r="KMN22" s="8"/>
      <c r="KMO22" s="8"/>
      <c r="KMP22" s="8"/>
      <c r="KMQ22" s="8"/>
      <c r="KMR22" s="8"/>
      <c r="KMS22" s="8"/>
      <c r="KMT22" s="8"/>
      <c r="KMU22" s="8"/>
      <c r="KMV22" s="8"/>
      <c r="KMW22" s="8"/>
      <c r="KMX22" s="8"/>
      <c r="KMY22" s="8"/>
      <c r="KMZ22" s="8"/>
      <c r="KNA22" s="8"/>
      <c r="KNB22" s="8"/>
      <c r="KNC22" s="8"/>
      <c r="KND22" s="8"/>
      <c r="KNE22" s="8"/>
      <c r="KNF22" s="8"/>
      <c r="KNG22" s="8"/>
      <c r="KNH22" s="8"/>
      <c r="KNI22" s="8"/>
      <c r="KNJ22" s="8"/>
      <c r="KNK22" s="8"/>
      <c r="KNL22" s="8"/>
      <c r="KNM22" s="8"/>
      <c r="KNN22" s="8"/>
      <c r="KNO22" s="8"/>
      <c r="KNP22" s="8"/>
      <c r="KNQ22" s="8"/>
      <c r="KNR22" s="8"/>
      <c r="KNS22" s="8"/>
      <c r="KNT22" s="8"/>
      <c r="KNU22" s="8"/>
      <c r="KNV22" s="8"/>
      <c r="KNW22" s="8"/>
      <c r="KNX22" s="8"/>
      <c r="KNY22" s="8"/>
      <c r="KNZ22" s="8"/>
      <c r="KOA22" s="8"/>
      <c r="KOB22" s="8"/>
      <c r="KOC22" s="8"/>
      <c r="KOD22" s="8"/>
      <c r="KOE22" s="8"/>
      <c r="KOF22" s="8"/>
      <c r="KOG22" s="8"/>
      <c r="KOH22" s="8"/>
      <c r="KOI22" s="8"/>
      <c r="KOJ22" s="8"/>
      <c r="KOK22" s="8"/>
      <c r="KOL22" s="8"/>
      <c r="KOM22" s="8"/>
      <c r="KON22" s="8"/>
      <c r="KOO22" s="8"/>
      <c r="KOP22" s="8"/>
      <c r="KOQ22" s="8"/>
      <c r="KOR22" s="8"/>
      <c r="KOS22" s="8"/>
      <c r="KOT22" s="8"/>
      <c r="KOU22" s="8"/>
      <c r="KOV22" s="8"/>
      <c r="KOW22" s="8"/>
      <c r="KOX22" s="8"/>
      <c r="KOY22" s="8"/>
      <c r="KOZ22" s="8"/>
      <c r="KPA22" s="8"/>
      <c r="KPB22" s="8"/>
      <c r="KPC22" s="8"/>
      <c r="KPD22" s="8"/>
      <c r="KPE22" s="8"/>
      <c r="KPF22" s="8"/>
      <c r="KPG22" s="8"/>
      <c r="KPH22" s="8"/>
      <c r="KPI22" s="8"/>
      <c r="KPJ22" s="8"/>
      <c r="KPK22" s="8"/>
      <c r="KPL22" s="8"/>
      <c r="KPM22" s="8"/>
      <c r="KPN22" s="8"/>
      <c r="KPO22" s="8"/>
      <c r="KPP22" s="8"/>
      <c r="KPQ22" s="8"/>
      <c r="KPR22" s="8"/>
      <c r="KPS22" s="8"/>
      <c r="KPT22" s="8"/>
      <c r="KPU22" s="8"/>
      <c r="KPV22" s="8"/>
      <c r="KPW22" s="8"/>
      <c r="KPX22" s="8"/>
      <c r="KPY22" s="8"/>
      <c r="KPZ22" s="8"/>
      <c r="KQA22" s="8"/>
      <c r="KQB22" s="8"/>
      <c r="KQC22" s="8"/>
      <c r="KQD22" s="8"/>
      <c r="KQE22" s="8"/>
      <c r="KQF22" s="8"/>
      <c r="KQG22" s="8"/>
      <c r="KQH22" s="8"/>
      <c r="KQI22" s="8"/>
      <c r="KQJ22" s="8"/>
      <c r="KQK22" s="8"/>
      <c r="KQL22" s="8"/>
      <c r="KQM22" s="8"/>
      <c r="KQN22" s="8"/>
      <c r="KQO22" s="8"/>
      <c r="KQP22" s="8"/>
      <c r="KQQ22" s="8"/>
      <c r="KQR22" s="8"/>
      <c r="KQS22" s="8"/>
      <c r="KQT22" s="8"/>
      <c r="KQU22" s="8"/>
      <c r="KQV22" s="8"/>
      <c r="KQW22" s="8"/>
      <c r="KQX22" s="8"/>
      <c r="KQY22" s="8"/>
      <c r="KQZ22" s="8"/>
      <c r="KRA22" s="8"/>
      <c r="KRB22" s="8"/>
      <c r="KRC22" s="8"/>
      <c r="KRD22" s="8"/>
      <c r="KRE22" s="8"/>
      <c r="KRF22" s="8"/>
      <c r="KRG22" s="8"/>
      <c r="KRH22" s="8"/>
      <c r="KRI22" s="8"/>
      <c r="KRJ22" s="8"/>
      <c r="KRK22" s="8"/>
      <c r="KRL22" s="8"/>
      <c r="KRM22" s="8"/>
      <c r="KRN22" s="8"/>
      <c r="KRO22" s="8"/>
      <c r="KRP22" s="8"/>
      <c r="KRQ22" s="8"/>
      <c r="KRR22" s="8"/>
      <c r="KRS22" s="8"/>
      <c r="KRT22" s="8"/>
      <c r="KRU22" s="8"/>
      <c r="KRV22" s="8"/>
      <c r="KRW22" s="8"/>
      <c r="KRX22" s="8"/>
      <c r="KRY22" s="8"/>
      <c r="KRZ22" s="8"/>
      <c r="KSA22" s="8"/>
      <c r="KSB22" s="8"/>
      <c r="KSC22" s="8"/>
      <c r="KSD22" s="8"/>
      <c r="KSE22" s="8"/>
      <c r="KSF22" s="8"/>
      <c r="KSG22" s="8"/>
      <c r="KSH22" s="8"/>
      <c r="KSI22" s="8"/>
      <c r="KSJ22" s="8"/>
      <c r="KSK22" s="8"/>
      <c r="KSL22" s="8"/>
      <c r="KSM22" s="8"/>
      <c r="KSN22" s="8"/>
      <c r="KSO22" s="8"/>
      <c r="KSP22" s="8"/>
      <c r="KSQ22" s="8"/>
      <c r="KSR22" s="8"/>
      <c r="KSS22" s="8"/>
      <c r="KST22" s="8"/>
      <c r="KSU22" s="8"/>
      <c r="KSV22" s="8"/>
      <c r="KSW22" s="8"/>
      <c r="KSX22" s="8"/>
      <c r="KSY22" s="8"/>
      <c r="KSZ22" s="8"/>
      <c r="KTA22" s="8"/>
      <c r="KTB22" s="8"/>
      <c r="KTC22" s="8"/>
      <c r="KTD22" s="8"/>
      <c r="KTE22" s="8"/>
      <c r="KTF22" s="8"/>
      <c r="KTG22" s="8"/>
      <c r="KTH22" s="8"/>
      <c r="KTI22" s="8"/>
      <c r="KTJ22" s="8"/>
      <c r="KTK22" s="8"/>
      <c r="KTL22" s="8"/>
      <c r="KTM22" s="8"/>
      <c r="KTN22" s="8"/>
      <c r="KTO22" s="8"/>
      <c r="KTP22" s="8"/>
      <c r="KTQ22" s="8"/>
      <c r="KTR22" s="8"/>
      <c r="KTS22" s="8"/>
      <c r="KTT22" s="8"/>
      <c r="KTU22" s="8"/>
      <c r="KTV22" s="8"/>
      <c r="KTW22" s="8"/>
      <c r="KTX22" s="8"/>
      <c r="KTY22" s="8"/>
      <c r="KTZ22" s="8"/>
      <c r="KUA22" s="8"/>
      <c r="KUB22" s="8"/>
      <c r="KUC22" s="8"/>
      <c r="KUD22" s="8"/>
      <c r="KUE22" s="8"/>
      <c r="KUF22" s="8"/>
      <c r="KUG22" s="8"/>
      <c r="KUH22" s="8"/>
      <c r="KUI22" s="8"/>
      <c r="KUJ22" s="8"/>
      <c r="KUK22" s="8"/>
      <c r="KUL22" s="8"/>
      <c r="KUM22" s="8"/>
      <c r="KUN22" s="8"/>
      <c r="KUO22" s="8"/>
      <c r="KUP22" s="8"/>
      <c r="KUQ22" s="8"/>
      <c r="KUR22" s="8"/>
      <c r="KUS22" s="8"/>
      <c r="KUT22" s="8"/>
      <c r="KUU22" s="8"/>
      <c r="KUV22" s="8"/>
      <c r="KUW22" s="8"/>
      <c r="KUX22" s="8"/>
      <c r="KUY22" s="8"/>
      <c r="KUZ22" s="8"/>
      <c r="KVA22" s="8"/>
      <c r="KVB22" s="8"/>
      <c r="KVC22" s="8"/>
      <c r="KVD22" s="8"/>
      <c r="KVE22" s="8"/>
      <c r="KVF22" s="8"/>
      <c r="KVG22" s="8"/>
      <c r="KVH22" s="8"/>
      <c r="KVI22" s="8"/>
      <c r="KVJ22" s="8"/>
      <c r="KVK22" s="8"/>
      <c r="KVL22" s="8"/>
      <c r="KVM22" s="8"/>
      <c r="KVN22" s="8"/>
      <c r="KVO22" s="8"/>
      <c r="KVP22" s="8"/>
      <c r="KVQ22" s="8"/>
      <c r="KVR22" s="8"/>
      <c r="KVS22" s="8"/>
      <c r="KVT22" s="8"/>
      <c r="KVU22" s="8"/>
      <c r="KVV22" s="8"/>
      <c r="KVW22" s="8"/>
      <c r="KVX22" s="8"/>
      <c r="KVY22" s="8"/>
      <c r="KVZ22" s="8"/>
      <c r="KWA22" s="8"/>
      <c r="KWB22" s="8"/>
      <c r="KWC22" s="8"/>
      <c r="KWD22" s="8"/>
      <c r="KWE22" s="8"/>
      <c r="KWF22" s="8"/>
      <c r="KWG22" s="8"/>
      <c r="KWH22" s="8"/>
      <c r="KWI22" s="8"/>
      <c r="KWJ22" s="8"/>
      <c r="KWK22" s="8"/>
      <c r="KWL22" s="8"/>
      <c r="KWM22" s="8"/>
      <c r="KWN22" s="8"/>
      <c r="KWO22" s="8"/>
      <c r="KWP22" s="8"/>
      <c r="KWQ22" s="8"/>
      <c r="KWR22" s="8"/>
      <c r="KWS22" s="8"/>
      <c r="KWT22" s="8"/>
      <c r="KWU22" s="8"/>
      <c r="KWV22" s="8"/>
      <c r="KWW22" s="8"/>
      <c r="KWX22" s="8"/>
      <c r="KWY22" s="8"/>
      <c r="KWZ22" s="8"/>
      <c r="KXA22" s="8"/>
      <c r="KXB22" s="8"/>
      <c r="KXC22" s="8"/>
      <c r="KXD22" s="8"/>
      <c r="KXE22" s="8"/>
      <c r="KXF22" s="8"/>
      <c r="KXG22" s="8"/>
      <c r="KXH22" s="8"/>
      <c r="KXI22" s="8"/>
      <c r="KXJ22" s="8"/>
      <c r="KXK22" s="8"/>
      <c r="KXL22" s="8"/>
      <c r="KXM22" s="8"/>
      <c r="KXN22" s="8"/>
      <c r="KXO22" s="8"/>
      <c r="KXP22" s="8"/>
      <c r="KXQ22" s="8"/>
      <c r="KXR22" s="8"/>
      <c r="KXS22" s="8"/>
      <c r="KXT22" s="8"/>
      <c r="KXU22" s="8"/>
      <c r="KXV22" s="8"/>
      <c r="KXW22" s="8"/>
      <c r="KXX22" s="8"/>
      <c r="KXY22" s="8"/>
      <c r="KXZ22" s="8"/>
      <c r="KYA22" s="8"/>
      <c r="KYB22" s="8"/>
      <c r="KYC22" s="8"/>
      <c r="KYD22" s="8"/>
      <c r="KYE22" s="8"/>
      <c r="KYF22" s="8"/>
      <c r="KYG22" s="8"/>
      <c r="KYH22" s="8"/>
      <c r="KYI22" s="8"/>
      <c r="KYJ22" s="8"/>
      <c r="KYK22" s="8"/>
      <c r="KYL22" s="8"/>
      <c r="KYM22" s="8"/>
      <c r="KYN22" s="8"/>
      <c r="KYO22" s="8"/>
      <c r="KYP22" s="8"/>
      <c r="KYQ22" s="8"/>
      <c r="KYR22" s="8"/>
      <c r="KYS22" s="8"/>
      <c r="KYT22" s="8"/>
      <c r="KYU22" s="8"/>
      <c r="KYV22" s="8"/>
      <c r="KYW22" s="8"/>
      <c r="KYX22" s="8"/>
      <c r="KYY22" s="8"/>
      <c r="KYZ22" s="8"/>
      <c r="KZA22" s="8"/>
      <c r="KZB22" s="8"/>
      <c r="KZC22" s="8"/>
      <c r="KZD22" s="8"/>
      <c r="KZE22" s="8"/>
      <c r="KZF22" s="8"/>
      <c r="KZG22" s="8"/>
      <c r="KZH22" s="8"/>
      <c r="KZI22" s="8"/>
      <c r="KZJ22" s="8"/>
      <c r="KZK22" s="8"/>
      <c r="KZL22" s="8"/>
      <c r="KZM22" s="8"/>
      <c r="KZN22" s="8"/>
      <c r="KZO22" s="8"/>
      <c r="KZP22" s="8"/>
      <c r="KZQ22" s="8"/>
      <c r="KZR22" s="8"/>
      <c r="KZS22" s="8"/>
      <c r="KZT22" s="8"/>
      <c r="KZU22" s="8"/>
      <c r="KZV22" s="8"/>
      <c r="KZW22" s="8"/>
      <c r="KZX22" s="8"/>
      <c r="KZY22" s="8"/>
      <c r="KZZ22" s="8"/>
      <c r="LAA22" s="8"/>
      <c r="LAB22" s="8"/>
      <c r="LAC22" s="8"/>
      <c r="LAD22" s="8"/>
      <c r="LAE22" s="8"/>
      <c r="LAF22" s="8"/>
      <c r="LAG22" s="8"/>
      <c r="LAH22" s="8"/>
      <c r="LAI22" s="8"/>
      <c r="LAJ22" s="8"/>
      <c r="LAK22" s="8"/>
      <c r="LAL22" s="8"/>
      <c r="LAM22" s="8"/>
      <c r="LAN22" s="8"/>
      <c r="LAO22" s="8"/>
      <c r="LAP22" s="8"/>
      <c r="LAQ22" s="8"/>
      <c r="LAR22" s="8"/>
      <c r="LAS22" s="8"/>
      <c r="LAT22" s="8"/>
      <c r="LAU22" s="8"/>
      <c r="LAV22" s="8"/>
      <c r="LAW22" s="8"/>
      <c r="LAX22" s="8"/>
      <c r="LAY22" s="8"/>
      <c r="LAZ22" s="8"/>
      <c r="LBA22" s="8"/>
      <c r="LBB22" s="8"/>
      <c r="LBC22" s="8"/>
      <c r="LBD22" s="8"/>
      <c r="LBE22" s="8"/>
      <c r="LBF22" s="8"/>
      <c r="LBG22" s="8"/>
      <c r="LBH22" s="8"/>
      <c r="LBI22" s="8"/>
      <c r="LBJ22" s="8"/>
      <c r="LBK22" s="8"/>
      <c r="LBL22" s="8"/>
      <c r="LBM22" s="8"/>
      <c r="LBN22" s="8"/>
      <c r="LBO22" s="8"/>
      <c r="LBP22" s="8"/>
      <c r="LBQ22" s="8"/>
      <c r="LBR22" s="8"/>
      <c r="LBS22" s="8"/>
      <c r="LBT22" s="8"/>
      <c r="LBU22" s="8"/>
      <c r="LBV22" s="8"/>
      <c r="LBW22" s="8"/>
      <c r="LBX22" s="8"/>
      <c r="LBY22" s="8"/>
      <c r="LBZ22" s="8"/>
      <c r="LCA22" s="8"/>
      <c r="LCB22" s="8"/>
      <c r="LCC22" s="8"/>
      <c r="LCD22" s="8"/>
      <c r="LCE22" s="8"/>
      <c r="LCF22" s="8"/>
      <c r="LCG22" s="8"/>
      <c r="LCH22" s="8"/>
      <c r="LCI22" s="8"/>
      <c r="LCJ22" s="8"/>
      <c r="LCK22" s="8"/>
      <c r="LCL22" s="8"/>
      <c r="LCM22" s="8"/>
      <c r="LCN22" s="8"/>
      <c r="LCO22" s="8"/>
      <c r="LCP22" s="8"/>
      <c r="LCQ22" s="8"/>
      <c r="LCR22" s="8"/>
      <c r="LCS22" s="8"/>
      <c r="LCT22" s="8"/>
      <c r="LCU22" s="8"/>
      <c r="LCV22" s="8"/>
      <c r="LCW22" s="8"/>
      <c r="LCX22" s="8"/>
      <c r="LCY22" s="8"/>
      <c r="LCZ22" s="8"/>
      <c r="LDA22" s="8"/>
      <c r="LDB22" s="8"/>
      <c r="LDC22" s="8"/>
      <c r="LDD22" s="8"/>
      <c r="LDE22" s="8"/>
      <c r="LDF22" s="8"/>
      <c r="LDG22" s="8"/>
      <c r="LDH22" s="8"/>
      <c r="LDI22" s="8"/>
      <c r="LDJ22" s="8"/>
      <c r="LDK22" s="8"/>
      <c r="LDL22" s="8"/>
      <c r="LDM22" s="8"/>
      <c r="LDN22" s="8"/>
      <c r="LDO22" s="8"/>
      <c r="LDP22" s="8"/>
      <c r="LDQ22" s="8"/>
      <c r="LDR22" s="8"/>
      <c r="LDS22" s="8"/>
      <c r="LDT22" s="8"/>
      <c r="LDU22" s="8"/>
      <c r="LDV22" s="8"/>
      <c r="LDW22" s="8"/>
      <c r="LDX22" s="8"/>
      <c r="LDY22" s="8"/>
      <c r="LDZ22" s="8"/>
      <c r="LEA22" s="8"/>
      <c r="LEB22" s="8"/>
      <c r="LEC22" s="8"/>
      <c r="LED22" s="8"/>
      <c r="LEE22" s="8"/>
      <c r="LEF22" s="8"/>
      <c r="LEG22" s="8"/>
      <c r="LEH22" s="8"/>
      <c r="LEI22" s="8"/>
      <c r="LEJ22" s="8"/>
      <c r="LEK22" s="8"/>
      <c r="LEL22" s="8"/>
      <c r="LEM22" s="8"/>
      <c r="LEN22" s="8"/>
      <c r="LEO22" s="8"/>
      <c r="LEP22" s="8"/>
      <c r="LEQ22" s="8"/>
      <c r="LER22" s="8"/>
      <c r="LES22" s="8"/>
      <c r="LET22" s="8"/>
      <c r="LEU22" s="8"/>
      <c r="LEV22" s="8"/>
      <c r="LEW22" s="8"/>
      <c r="LEX22" s="8"/>
      <c r="LEY22" s="8"/>
      <c r="LEZ22" s="8"/>
      <c r="LFA22" s="8"/>
      <c r="LFB22" s="8"/>
      <c r="LFC22" s="8"/>
      <c r="LFD22" s="8"/>
      <c r="LFE22" s="8"/>
      <c r="LFF22" s="8"/>
      <c r="LFG22" s="8"/>
      <c r="LFH22" s="8"/>
      <c r="LFI22" s="8"/>
      <c r="LFJ22" s="8"/>
      <c r="LFK22" s="8"/>
      <c r="LFL22" s="8"/>
      <c r="LFM22" s="8"/>
      <c r="LFN22" s="8"/>
      <c r="LFO22" s="8"/>
      <c r="LFP22" s="8"/>
      <c r="LFQ22" s="8"/>
      <c r="LFR22" s="8"/>
      <c r="LFS22" s="8"/>
      <c r="LFT22" s="8"/>
      <c r="LFU22" s="8"/>
      <c r="LFV22" s="8"/>
      <c r="LFW22" s="8"/>
      <c r="LFX22" s="8"/>
      <c r="LFY22" s="8"/>
      <c r="LFZ22" s="8"/>
      <c r="LGA22" s="8"/>
      <c r="LGB22" s="8"/>
      <c r="LGC22" s="8"/>
      <c r="LGD22" s="8"/>
      <c r="LGE22" s="8"/>
      <c r="LGF22" s="8"/>
      <c r="LGG22" s="8"/>
      <c r="LGH22" s="8"/>
      <c r="LGI22" s="8"/>
      <c r="LGJ22" s="8"/>
      <c r="LGK22" s="8"/>
      <c r="LGL22" s="8"/>
      <c r="LGM22" s="8"/>
      <c r="LGN22" s="8"/>
      <c r="LGO22" s="8"/>
      <c r="LGP22" s="8"/>
      <c r="LGQ22" s="8"/>
      <c r="LGR22" s="8"/>
      <c r="LGS22" s="8"/>
      <c r="LGT22" s="8"/>
      <c r="LGU22" s="8"/>
      <c r="LGV22" s="8"/>
      <c r="LGW22" s="8"/>
      <c r="LGX22" s="8"/>
      <c r="LGY22" s="8"/>
      <c r="LGZ22" s="8"/>
      <c r="LHA22" s="8"/>
      <c r="LHB22" s="8"/>
      <c r="LHC22" s="8"/>
      <c r="LHD22" s="8"/>
      <c r="LHE22" s="8"/>
      <c r="LHF22" s="8"/>
      <c r="LHG22" s="8"/>
      <c r="LHH22" s="8"/>
      <c r="LHI22" s="8"/>
      <c r="LHJ22" s="8"/>
      <c r="LHK22" s="8"/>
      <c r="LHL22" s="8"/>
      <c r="LHM22" s="8"/>
      <c r="LHN22" s="8"/>
      <c r="LHO22" s="8"/>
      <c r="LHP22" s="8"/>
      <c r="LHQ22" s="8"/>
      <c r="LHR22" s="8"/>
      <c r="LHS22" s="8"/>
      <c r="LHT22" s="8"/>
      <c r="LHU22" s="8"/>
      <c r="LHV22" s="8"/>
      <c r="LHW22" s="8"/>
      <c r="LHX22" s="8"/>
      <c r="LHY22" s="8"/>
      <c r="LHZ22" s="8"/>
      <c r="LIA22" s="8"/>
      <c r="LIB22" s="8"/>
      <c r="LIC22" s="8"/>
      <c r="LID22" s="8"/>
      <c r="LIE22" s="8"/>
      <c r="LIF22" s="8"/>
      <c r="LIG22" s="8"/>
      <c r="LIH22" s="8"/>
      <c r="LII22" s="8"/>
      <c r="LIJ22" s="8"/>
      <c r="LIK22" s="8"/>
      <c r="LIL22" s="8"/>
      <c r="LIM22" s="8"/>
      <c r="LIN22" s="8"/>
      <c r="LIO22" s="8"/>
      <c r="LIP22" s="8"/>
      <c r="LIQ22" s="8"/>
      <c r="LIR22" s="8"/>
      <c r="LIS22" s="8"/>
      <c r="LIT22" s="8"/>
      <c r="LIU22" s="8"/>
      <c r="LIV22" s="8"/>
      <c r="LIW22" s="8"/>
      <c r="LIX22" s="8"/>
      <c r="LIY22" s="8"/>
      <c r="LIZ22" s="8"/>
      <c r="LJA22" s="8"/>
      <c r="LJB22" s="8"/>
      <c r="LJC22" s="8"/>
      <c r="LJD22" s="8"/>
      <c r="LJE22" s="8"/>
      <c r="LJF22" s="8"/>
      <c r="LJG22" s="8"/>
      <c r="LJH22" s="8"/>
      <c r="LJI22" s="8"/>
      <c r="LJJ22" s="8"/>
      <c r="LJK22" s="8"/>
      <c r="LJL22" s="8"/>
      <c r="LJM22" s="8"/>
      <c r="LJN22" s="8"/>
      <c r="LJO22" s="8"/>
      <c r="LJP22" s="8"/>
      <c r="LJQ22" s="8"/>
      <c r="LJR22" s="8"/>
      <c r="LJS22" s="8"/>
      <c r="LJT22" s="8"/>
      <c r="LJU22" s="8"/>
      <c r="LJV22" s="8"/>
      <c r="LJW22" s="8"/>
      <c r="LJX22" s="8"/>
      <c r="LJY22" s="8"/>
      <c r="LJZ22" s="8"/>
      <c r="LKA22" s="8"/>
      <c r="LKB22" s="8"/>
      <c r="LKC22" s="8"/>
      <c r="LKD22" s="8"/>
      <c r="LKE22" s="8"/>
      <c r="LKF22" s="8"/>
      <c r="LKG22" s="8"/>
      <c r="LKH22" s="8"/>
      <c r="LKI22" s="8"/>
      <c r="LKJ22" s="8"/>
      <c r="LKK22" s="8"/>
      <c r="LKL22" s="8"/>
      <c r="LKM22" s="8"/>
      <c r="LKN22" s="8"/>
      <c r="LKO22" s="8"/>
      <c r="LKP22" s="8"/>
      <c r="LKQ22" s="8"/>
      <c r="LKR22" s="8"/>
      <c r="LKS22" s="8"/>
      <c r="LKT22" s="8"/>
      <c r="LKU22" s="8"/>
      <c r="LKV22" s="8"/>
      <c r="LKW22" s="8"/>
      <c r="LKX22" s="8"/>
      <c r="LKY22" s="8"/>
      <c r="LKZ22" s="8"/>
      <c r="LLA22" s="8"/>
      <c r="LLB22" s="8"/>
      <c r="LLC22" s="8"/>
      <c r="LLD22" s="8"/>
      <c r="LLE22" s="8"/>
      <c r="LLF22" s="8"/>
      <c r="LLG22" s="8"/>
      <c r="LLH22" s="8"/>
      <c r="LLI22" s="8"/>
      <c r="LLJ22" s="8"/>
      <c r="LLK22" s="8"/>
      <c r="LLL22" s="8"/>
      <c r="LLM22" s="8"/>
      <c r="LLN22" s="8"/>
      <c r="LLO22" s="8"/>
      <c r="LLP22" s="8"/>
      <c r="LLQ22" s="8"/>
      <c r="LLR22" s="8"/>
      <c r="LLS22" s="8"/>
      <c r="LLT22" s="8"/>
      <c r="LLU22" s="8"/>
      <c r="LLV22" s="8"/>
      <c r="LLW22" s="8"/>
      <c r="LLX22" s="8"/>
      <c r="LLY22" s="8"/>
      <c r="LLZ22" s="8"/>
      <c r="LMA22" s="8"/>
      <c r="LMB22" s="8"/>
      <c r="LMC22" s="8"/>
      <c r="LMD22" s="8"/>
      <c r="LME22" s="8"/>
      <c r="LMF22" s="8"/>
      <c r="LMG22" s="8"/>
      <c r="LMH22" s="8"/>
      <c r="LMI22" s="8"/>
      <c r="LMJ22" s="8"/>
      <c r="LMK22" s="8"/>
      <c r="LML22" s="8"/>
      <c r="LMM22" s="8"/>
      <c r="LMN22" s="8"/>
      <c r="LMO22" s="8"/>
      <c r="LMP22" s="8"/>
      <c r="LMQ22" s="8"/>
      <c r="LMR22" s="8"/>
      <c r="LMS22" s="8"/>
      <c r="LMT22" s="8"/>
      <c r="LMU22" s="8"/>
      <c r="LMV22" s="8"/>
      <c r="LMW22" s="8"/>
      <c r="LMX22" s="8"/>
      <c r="LMY22" s="8"/>
      <c r="LMZ22" s="8"/>
      <c r="LNA22" s="8"/>
      <c r="LNB22" s="8"/>
      <c r="LNC22" s="8"/>
      <c r="LND22" s="8"/>
      <c r="LNE22" s="8"/>
      <c r="LNF22" s="8"/>
      <c r="LNG22" s="8"/>
      <c r="LNH22" s="8"/>
      <c r="LNI22" s="8"/>
      <c r="LNJ22" s="8"/>
      <c r="LNK22" s="8"/>
      <c r="LNL22" s="8"/>
      <c r="LNM22" s="8"/>
      <c r="LNN22" s="8"/>
      <c r="LNO22" s="8"/>
      <c r="LNP22" s="8"/>
      <c r="LNQ22" s="8"/>
      <c r="LNR22" s="8"/>
      <c r="LNS22" s="8"/>
      <c r="LNT22" s="8"/>
      <c r="LNU22" s="8"/>
      <c r="LNV22" s="8"/>
      <c r="LNW22" s="8"/>
      <c r="LNX22" s="8"/>
      <c r="LNY22" s="8"/>
      <c r="LNZ22" s="8"/>
      <c r="LOA22" s="8"/>
      <c r="LOB22" s="8"/>
      <c r="LOC22" s="8"/>
      <c r="LOD22" s="8"/>
      <c r="LOE22" s="8"/>
      <c r="LOF22" s="8"/>
      <c r="LOG22" s="8"/>
      <c r="LOH22" s="8"/>
      <c r="LOI22" s="8"/>
      <c r="LOJ22" s="8"/>
      <c r="LOK22" s="8"/>
      <c r="LOL22" s="8"/>
      <c r="LOM22" s="8"/>
      <c r="LON22" s="8"/>
      <c r="LOO22" s="8"/>
      <c r="LOP22" s="8"/>
      <c r="LOQ22" s="8"/>
      <c r="LOR22" s="8"/>
      <c r="LOS22" s="8"/>
      <c r="LOT22" s="8"/>
      <c r="LOU22" s="8"/>
      <c r="LOV22" s="8"/>
      <c r="LOW22" s="8"/>
      <c r="LOX22" s="8"/>
      <c r="LOY22" s="8"/>
      <c r="LOZ22" s="8"/>
      <c r="LPA22" s="8"/>
      <c r="LPB22" s="8"/>
      <c r="LPC22" s="8"/>
      <c r="LPD22" s="8"/>
      <c r="LPE22" s="8"/>
      <c r="LPF22" s="8"/>
      <c r="LPG22" s="8"/>
      <c r="LPH22" s="8"/>
      <c r="LPI22" s="8"/>
      <c r="LPJ22" s="8"/>
      <c r="LPK22" s="8"/>
      <c r="LPL22" s="8"/>
      <c r="LPM22" s="8"/>
      <c r="LPN22" s="8"/>
      <c r="LPO22" s="8"/>
      <c r="LPP22" s="8"/>
      <c r="LPQ22" s="8"/>
      <c r="LPR22" s="8"/>
      <c r="LPS22" s="8"/>
      <c r="LPT22" s="8"/>
      <c r="LPU22" s="8"/>
      <c r="LPV22" s="8"/>
      <c r="LPW22" s="8"/>
      <c r="LPX22" s="8"/>
      <c r="LPY22" s="8"/>
      <c r="LPZ22" s="8"/>
      <c r="LQA22" s="8"/>
      <c r="LQB22" s="8"/>
      <c r="LQC22" s="8"/>
      <c r="LQD22" s="8"/>
      <c r="LQE22" s="8"/>
      <c r="LQF22" s="8"/>
      <c r="LQG22" s="8"/>
      <c r="LQH22" s="8"/>
      <c r="LQI22" s="8"/>
      <c r="LQJ22" s="8"/>
      <c r="LQK22" s="8"/>
      <c r="LQL22" s="8"/>
      <c r="LQM22" s="8"/>
      <c r="LQN22" s="8"/>
      <c r="LQO22" s="8"/>
      <c r="LQP22" s="8"/>
      <c r="LQQ22" s="8"/>
      <c r="LQR22" s="8"/>
      <c r="LQS22" s="8"/>
      <c r="LQT22" s="8"/>
      <c r="LQU22" s="8"/>
      <c r="LQV22" s="8"/>
      <c r="LQW22" s="8"/>
      <c r="LQX22" s="8"/>
      <c r="LQY22" s="8"/>
      <c r="LQZ22" s="8"/>
      <c r="LRA22" s="8"/>
      <c r="LRB22" s="8"/>
      <c r="LRC22" s="8"/>
      <c r="LRD22" s="8"/>
      <c r="LRE22" s="8"/>
      <c r="LRF22" s="8"/>
      <c r="LRG22" s="8"/>
      <c r="LRH22" s="8"/>
      <c r="LRI22" s="8"/>
      <c r="LRJ22" s="8"/>
      <c r="LRK22" s="8"/>
      <c r="LRL22" s="8"/>
      <c r="LRM22" s="8"/>
      <c r="LRN22" s="8"/>
      <c r="LRO22" s="8"/>
      <c r="LRP22" s="8"/>
      <c r="LRQ22" s="8"/>
      <c r="LRR22" s="8"/>
      <c r="LRS22" s="8"/>
      <c r="LRT22" s="8"/>
      <c r="LRU22" s="8"/>
      <c r="LRV22" s="8"/>
      <c r="LRW22" s="8"/>
      <c r="LRX22" s="8"/>
      <c r="LRY22" s="8"/>
      <c r="LRZ22" s="8"/>
      <c r="LSA22" s="8"/>
      <c r="LSB22" s="8"/>
      <c r="LSC22" s="8"/>
      <c r="LSD22" s="8"/>
      <c r="LSE22" s="8"/>
      <c r="LSF22" s="8"/>
      <c r="LSG22" s="8"/>
      <c r="LSH22" s="8"/>
      <c r="LSI22" s="8"/>
      <c r="LSJ22" s="8"/>
      <c r="LSK22" s="8"/>
      <c r="LSL22" s="8"/>
      <c r="LSM22" s="8"/>
      <c r="LSN22" s="8"/>
      <c r="LSO22" s="8"/>
      <c r="LSP22" s="8"/>
      <c r="LSQ22" s="8"/>
      <c r="LSR22" s="8"/>
      <c r="LSS22" s="8"/>
      <c r="LST22" s="8"/>
      <c r="LSU22" s="8"/>
      <c r="LSV22" s="8"/>
      <c r="LSW22" s="8"/>
      <c r="LSX22" s="8"/>
      <c r="LSY22" s="8"/>
      <c r="LSZ22" s="8"/>
      <c r="LTA22" s="8"/>
      <c r="LTB22" s="8"/>
      <c r="LTC22" s="8"/>
      <c r="LTD22" s="8"/>
      <c r="LTE22" s="8"/>
      <c r="LTF22" s="8"/>
      <c r="LTG22" s="8"/>
      <c r="LTH22" s="8"/>
      <c r="LTI22" s="8"/>
      <c r="LTJ22" s="8"/>
      <c r="LTK22" s="8"/>
      <c r="LTL22" s="8"/>
      <c r="LTM22" s="8"/>
      <c r="LTN22" s="8"/>
      <c r="LTO22" s="8"/>
      <c r="LTP22" s="8"/>
      <c r="LTQ22" s="8"/>
      <c r="LTR22" s="8"/>
      <c r="LTS22" s="8"/>
      <c r="LTT22" s="8"/>
      <c r="LTU22" s="8"/>
      <c r="LTV22" s="8"/>
      <c r="LTW22" s="8"/>
      <c r="LTX22" s="8"/>
      <c r="LTY22" s="8"/>
      <c r="LTZ22" s="8"/>
      <c r="LUA22" s="8"/>
      <c r="LUB22" s="8"/>
      <c r="LUC22" s="8"/>
      <c r="LUD22" s="8"/>
      <c r="LUE22" s="8"/>
      <c r="LUF22" s="8"/>
      <c r="LUG22" s="8"/>
      <c r="LUH22" s="8"/>
      <c r="LUI22" s="8"/>
      <c r="LUJ22" s="8"/>
      <c r="LUK22" s="8"/>
      <c r="LUL22" s="8"/>
      <c r="LUM22" s="8"/>
      <c r="LUN22" s="8"/>
      <c r="LUO22" s="8"/>
      <c r="LUP22" s="8"/>
      <c r="LUQ22" s="8"/>
      <c r="LUR22" s="8"/>
      <c r="LUS22" s="8"/>
      <c r="LUT22" s="8"/>
      <c r="LUU22" s="8"/>
      <c r="LUV22" s="8"/>
      <c r="LUW22" s="8"/>
      <c r="LUX22" s="8"/>
      <c r="LUY22" s="8"/>
      <c r="LUZ22" s="8"/>
      <c r="LVA22" s="8"/>
      <c r="LVB22" s="8"/>
      <c r="LVC22" s="8"/>
      <c r="LVD22" s="8"/>
      <c r="LVE22" s="8"/>
      <c r="LVF22" s="8"/>
      <c r="LVG22" s="8"/>
      <c r="LVH22" s="8"/>
      <c r="LVI22" s="8"/>
      <c r="LVJ22" s="8"/>
      <c r="LVK22" s="8"/>
      <c r="LVL22" s="8"/>
      <c r="LVM22" s="8"/>
      <c r="LVN22" s="8"/>
      <c r="LVO22" s="8"/>
      <c r="LVP22" s="8"/>
      <c r="LVQ22" s="8"/>
      <c r="LVR22" s="8"/>
      <c r="LVS22" s="8"/>
      <c r="LVT22" s="8"/>
      <c r="LVU22" s="8"/>
      <c r="LVV22" s="8"/>
      <c r="LVW22" s="8"/>
      <c r="LVX22" s="8"/>
      <c r="LVY22" s="8"/>
      <c r="LVZ22" s="8"/>
      <c r="LWA22" s="8"/>
      <c r="LWB22" s="8"/>
      <c r="LWC22" s="8"/>
      <c r="LWD22" s="8"/>
      <c r="LWE22" s="8"/>
      <c r="LWF22" s="8"/>
      <c r="LWG22" s="8"/>
      <c r="LWH22" s="8"/>
      <c r="LWI22" s="8"/>
      <c r="LWJ22" s="8"/>
      <c r="LWK22" s="8"/>
      <c r="LWL22" s="8"/>
      <c r="LWM22" s="8"/>
      <c r="LWN22" s="8"/>
      <c r="LWO22" s="8"/>
      <c r="LWP22" s="8"/>
      <c r="LWQ22" s="8"/>
      <c r="LWR22" s="8"/>
      <c r="LWS22" s="8"/>
      <c r="LWT22" s="8"/>
      <c r="LWU22" s="8"/>
      <c r="LWV22" s="8"/>
      <c r="LWW22" s="8"/>
      <c r="LWX22" s="8"/>
      <c r="LWY22" s="8"/>
      <c r="LWZ22" s="8"/>
      <c r="LXA22" s="8"/>
      <c r="LXB22" s="8"/>
      <c r="LXC22" s="8"/>
      <c r="LXD22" s="8"/>
      <c r="LXE22" s="8"/>
      <c r="LXF22" s="8"/>
      <c r="LXG22" s="8"/>
      <c r="LXH22" s="8"/>
      <c r="LXI22" s="8"/>
      <c r="LXJ22" s="8"/>
      <c r="LXK22" s="8"/>
      <c r="LXL22" s="8"/>
      <c r="LXM22" s="8"/>
      <c r="LXN22" s="8"/>
      <c r="LXO22" s="8"/>
      <c r="LXP22" s="8"/>
      <c r="LXQ22" s="8"/>
      <c r="LXR22" s="8"/>
      <c r="LXS22" s="8"/>
      <c r="LXT22" s="8"/>
      <c r="LXU22" s="8"/>
      <c r="LXV22" s="8"/>
      <c r="LXW22" s="8"/>
      <c r="LXX22" s="8"/>
      <c r="LXY22" s="8"/>
      <c r="LXZ22" s="8"/>
      <c r="LYA22" s="8"/>
      <c r="LYB22" s="8"/>
      <c r="LYC22" s="8"/>
      <c r="LYD22" s="8"/>
      <c r="LYE22" s="8"/>
      <c r="LYF22" s="8"/>
      <c r="LYG22" s="8"/>
      <c r="LYH22" s="8"/>
      <c r="LYI22" s="8"/>
      <c r="LYJ22" s="8"/>
      <c r="LYK22" s="8"/>
      <c r="LYL22" s="8"/>
      <c r="LYM22" s="8"/>
      <c r="LYN22" s="8"/>
      <c r="LYO22" s="8"/>
      <c r="LYP22" s="8"/>
      <c r="LYQ22" s="8"/>
      <c r="LYR22" s="8"/>
      <c r="LYS22" s="8"/>
      <c r="LYT22" s="8"/>
      <c r="LYU22" s="8"/>
      <c r="LYV22" s="8"/>
      <c r="LYW22" s="8"/>
      <c r="LYX22" s="8"/>
      <c r="LYY22" s="8"/>
      <c r="LYZ22" s="8"/>
      <c r="LZA22" s="8"/>
      <c r="LZB22" s="8"/>
      <c r="LZC22" s="8"/>
      <c r="LZD22" s="8"/>
      <c r="LZE22" s="8"/>
      <c r="LZF22" s="8"/>
      <c r="LZG22" s="8"/>
      <c r="LZH22" s="8"/>
      <c r="LZI22" s="8"/>
      <c r="LZJ22" s="8"/>
      <c r="LZK22" s="8"/>
      <c r="LZL22" s="8"/>
      <c r="LZM22" s="8"/>
      <c r="LZN22" s="8"/>
      <c r="LZO22" s="8"/>
      <c r="LZP22" s="8"/>
      <c r="LZQ22" s="8"/>
      <c r="LZR22" s="8"/>
      <c r="LZS22" s="8"/>
      <c r="LZT22" s="8"/>
      <c r="LZU22" s="8"/>
      <c r="LZV22" s="8"/>
      <c r="LZW22" s="8"/>
      <c r="LZX22" s="8"/>
      <c r="LZY22" s="8"/>
      <c r="LZZ22" s="8"/>
      <c r="MAA22" s="8"/>
      <c r="MAB22" s="8"/>
      <c r="MAC22" s="8"/>
      <c r="MAD22" s="8"/>
      <c r="MAE22" s="8"/>
      <c r="MAF22" s="8"/>
      <c r="MAG22" s="8"/>
      <c r="MAH22" s="8"/>
      <c r="MAI22" s="8"/>
      <c r="MAJ22" s="8"/>
      <c r="MAK22" s="8"/>
      <c r="MAL22" s="8"/>
      <c r="MAM22" s="8"/>
      <c r="MAN22" s="8"/>
      <c r="MAO22" s="8"/>
      <c r="MAP22" s="8"/>
      <c r="MAQ22" s="8"/>
      <c r="MAR22" s="8"/>
      <c r="MAS22" s="8"/>
      <c r="MAT22" s="8"/>
      <c r="MAU22" s="8"/>
      <c r="MAV22" s="8"/>
      <c r="MAW22" s="8"/>
      <c r="MAX22" s="8"/>
      <c r="MAY22" s="8"/>
      <c r="MAZ22" s="8"/>
      <c r="MBA22" s="8"/>
      <c r="MBB22" s="8"/>
      <c r="MBC22" s="8"/>
      <c r="MBD22" s="8"/>
      <c r="MBE22" s="8"/>
      <c r="MBF22" s="8"/>
      <c r="MBG22" s="8"/>
      <c r="MBH22" s="8"/>
      <c r="MBI22" s="8"/>
      <c r="MBJ22" s="8"/>
      <c r="MBK22" s="8"/>
      <c r="MBL22" s="8"/>
      <c r="MBM22" s="8"/>
      <c r="MBN22" s="8"/>
      <c r="MBO22" s="8"/>
      <c r="MBP22" s="8"/>
      <c r="MBQ22" s="8"/>
      <c r="MBR22" s="8"/>
      <c r="MBS22" s="8"/>
      <c r="MBT22" s="8"/>
      <c r="MBU22" s="8"/>
      <c r="MBV22" s="8"/>
      <c r="MBW22" s="8"/>
      <c r="MBX22" s="8"/>
      <c r="MBY22" s="8"/>
      <c r="MBZ22" s="8"/>
      <c r="MCA22" s="8"/>
      <c r="MCB22" s="8"/>
      <c r="MCC22" s="8"/>
      <c r="MCD22" s="8"/>
      <c r="MCE22" s="8"/>
      <c r="MCF22" s="8"/>
      <c r="MCG22" s="8"/>
      <c r="MCH22" s="8"/>
      <c r="MCI22" s="8"/>
      <c r="MCJ22" s="8"/>
      <c r="MCK22" s="8"/>
      <c r="MCL22" s="8"/>
      <c r="MCM22" s="8"/>
      <c r="MCN22" s="8"/>
      <c r="MCO22" s="8"/>
      <c r="MCP22" s="8"/>
      <c r="MCQ22" s="8"/>
      <c r="MCR22" s="8"/>
      <c r="MCS22" s="8"/>
      <c r="MCT22" s="8"/>
      <c r="MCU22" s="8"/>
      <c r="MCV22" s="8"/>
      <c r="MCW22" s="8"/>
      <c r="MCX22" s="8"/>
      <c r="MCY22" s="8"/>
      <c r="MCZ22" s="8"/>
      <c r="MDA22" s="8"/>
      <c r="MDB22" s="8"/>
      <c r="MDC22" s="8"/>
      <c r="MDD22" s="8"/>
      <c r="MDE22" s="8"/>
      <c r="MDF22" s="8"/>
      <c r="MDG22" s="8"/>
      <c r="MDH22" s="8"/>
      <c r="MDI22" s="8"/>
      <c r="MDJ22" s="8"/>
      <c r="MDK22" s="8"/>
      <c r="MDL22" s="8"/>
      <c r="MDM22" s="8"/>
      <c r="MDN22" s="8"/>
      <c r="MDO22" s="8"/>
      <c r="MDP22" s="8"/>
      <c r="MDQ22" s="8"/>
      <c r="MDR22" s="8"/>
      <c r="MDS22" s="8"/>
      <c r="MDT22" s="8"/>
      <c r="MDU22" s="8"/>
      <c r="MDV22" s="8"/>
      <c r="MDW22" s="8"/>
      <c r="MDX22" s="8"/>
      <c r="MDY22" s="8"/>
      <c r="MDZ22" s="8"/>
      <c r="MEA22" s="8"/>
      <c r="MEB22" s="8"/>
      <c r="MEC22" s="8"/>
      <c r="MED22" s="8"/>
      <c r="MEE22" s="8"/>
      <c r="MEF22" s="8"/>
      <c r="MEG22" s="8"/>
      <c r="MEH22" s="8"/>
      <c r="MEI22" s="8"/>
      <c r="MEJ22" s="8"/>
      <c r="MEK22" s="8"/>
      <c r="MEL22" s="8"/>
      <c r="MEM22" s="8"/>
      <c r="MEN22" s="8"/>
      <c r="MEO22" s="8"/>
      <c r="MEP22" s="8"/>
      <c r="MEQ22" s="8"/>
      <c r="MER22" s="8"/>
      <c r="MES22" s="8"/>
      <c r="MET22" s="8"/>
      <c r="MEU22" s="8"/>
      <c r="MEV22" s="8"/>
      <c r="MEW22" s="8"/>
      <c r="MEX22" s="8"/>
      <c r="MEY22" s="8"/>
      <c r="MEZ22" s="8"/>
      <c r="MFA22" s="8"/>
      <c r="MFB22" s="8"/>
      <c r="MFC22" s="8"/>
      <c r="MFD22" s="8"/>
      <c r="MFE22" s="8"/>
      <c r="MFF22" s="8"/>
      <c r="MFG22" s="8"/>
      <c r="MFH22" s="8"/>
      <c r="MFI22" s="8"/>
      <c r="MFJ22" s="8"/>
      <c r="MFK22" s="8"/>
      <c r="MFL22" s="8"/>
      <c r="MFM22" s="8"/>
      <c r="MFN22" s="8"/>
      <c r="MFO22" s="8"/>
      <c r="MFP22" s="8"/>
      <c r="MFQ22" s="8"/>
      <c r="MFR22" s="8"/>
      <c r="MFS22" s="8"/>
      <c r="MFT22" s="8"/>
      <c r="MFU22" s="8"/>
      <c r="MFV22" s="8"/>
      <c r="MFW22" s="8"/>
      <c r="MFX22" s="8"/>
      <c r="MFY22" s="8"/>
      <c r="MFZ22" s="8"/>
      <c r="MGA22" s="8"/>
      <c r="MGB22" s="8"/>
      <c r="MGC22" s="8"/>
      <c r="MGD22" s="8"/>
      <c r="MGE22" s="8"/>
      <c r="MGF22" s="8"/>
      <c r="MGG22" s="8"/>
      <c r="MGH22" s="8"/>
      <c r="MGI22" s="8"/>
      <c r="MGJ22" s="8"/>
      <c r="MGK22" s="8"/>
      <c r="MGL22" s="8"/>
      <c r="MGM22" s="8"/>
      <c r="MGN22" s="8"/>
      <c r="MGO22" s="8"/>
      <c r="MGP22" s="8"/>
      <c r="MGQ22" s="8"/>
      <c r="MGR22" s="8"/>
      <c r="MGS22" s="8"/>
      <c r="MGT22" s="8"/>
      <c r="MGU22" s="8"/>
      <c r="MGV22" s="8"/>
      <c r="MGW22" s="8"/>
      <c r="MGX22" s="8"/>
      <c r="MGY22" s="8"/>
      <c r="MGZ22" s="8"/>
      <c r="MHA22" s="8"/>
      <c r="MHB22" s="8"/>
      <c r="MHC22" s="8"/>
      <c r="MHD22" s="8"/>
      <c r="MHE22" s="8"/>
      <c r="MHF22" s="8"/>
      <c r="MHG22" s="8"/>
      <c r="MHH22" s="8"/>
      <c r="MHI22" s="8"/>
      <c r="MHJ22" s="8"/>
      <c r="MHK22" s="8"/>
      <c r="MHL22" s="8"/>
      <c r="MHM22" s="8"/>
      <c r="MHN22" s="8"/>
      <c r="MHO22" s="8"/>
      <c r="MHP22" s="8"/>
      <c r="MHQ22" s="8"/>
      <c r="MHR22" s="8"/>
      <c r="MHS22" s="8"/>
      <c r="MHT22" s="8"/>
      <c r="MHU22" s="8"/>
      <c r="MHV22" s="8"/>
      <c r="MHW22" s="8"/>
      <c r="MHX22" s="8"/>
      <c r="MHY22" s="8"/>
      <c r="MHZ22" s="8"/>
      <c r="MIA22" s="8"/>
      <c r="MIB22" s="8"/>
      <c r="MIC22" s="8"/>
      <c r="MID22" s="8"/>
      <c r="MIE22" s="8"/>
      <c r="MIF22" s="8"/>
      <c r="MIG22" s="8"/>
      <c r="MIH22" s="8"/>
      <c r="MII22" s="8"/>
      <c r="MIJ22" s="8"/>
      <c r="MIK22" s="8"/>
      <c r="MIL22" s="8"/>
      <c r="MIM22" s="8"/>
      <c r="MIN22" s="8"/>
      <c r="MIO22" s="8"/>
      <c r="MIP22" s="8"/>
      <c r="MIQ22" s="8"/>
      <c r="MIR22" s="8"/>
      <c r="MIS22" s="8"/>
      <c r="MIT22" s="8"/>
      <c r="MIU22" s="8"/>
      <c r="MIV22" s="8"/>
      <c r="MIW22" s="8"/>
      <c r="MIX22" s="8"/>
      <c r="MIY22" s="8"/>
      <c r="MIZ22" s="8"/>
      <c r="MJA22" s="8"/>
      <c r="MJB22" s="8"/>
      <c r="MJC22" s="8"/>
      <c r="MJD22" s="8"/>
      <c r="MJE22" s="8"/>
      <c r="MJF22" s="8"/>
      <c r="MJG22" s="8"/>
      <c r="MJH22" s="8"/>
      <c r="MJI22" s="8"/>
      <c r="MJJ22" s="8"/>
      <c r="MJK22" s="8"/>
      <c r="MJL22" s="8"/>
      <c r="MJM22" s="8"/>
      <c r="MJN22" s="8"/>
      <c r="MJO22" s="8"/>
      <c r="MJP22" s="8"/>
      <c r="MJQ22" s="8"/>
      <c r="MJR22" s="8"/>
      <c r="MJS22" s="8"/>
      <c r="MJT22" s="8"/>
      <c r="MJU22" s="8"/>
      <c r="MJV22" s="8"/>
      <c r="MJW22" s="8"/>
      <c r="MJX22" s="8"/>
      <c r="MJY22" s="8"/>
      <c r="MJZ22" s="8"/>
      <c r="MKA22" s="8"/>
      <c r="MKB22" s="8"/>
      <c r="MKC22" s="8"/>
      <c r="MKD22" s="8"/>
      <c r="MKE22" s="8"/>
      <c r="MKF22" s="8"/>
      <c r="MKG22" s="8"/>
      <c r="MKH22" s="8"/>
      <c r="MKI22" s="8"/>
      <c r="MKJ22" s="8"/>
      <c r="MKK22" s="8"/>
      <c r="MKL22" s="8"/>
      <c r="MKM22" s="8"/>
      <c r="MKN22" s="8"/>
      <c r="MKO22" s="8"/>
      <c r="MKP22" s="8"/>
      <c r="MKQ22" s="8"/>
      <c r="MKR22" s="8"/>
      <c r="MKS22" s="8"/>
      <c r="MKT22" s="8"/>
      <c r="MKU22" s="8"/>
      <c r="MKV22" s="8"/>
      <c r="MKW22" s="8"/>
      <c r="MKX22" s="8"/>
      <c r="MKY22" s="8"/>
      <c r="MKZ22" s="8"/>
      <c r="MLA22" s="8"/>
      <c r="MLB22" s="8"/>
      <c r="MLC22" s="8"/>
      <c r="MLD22" s="8"/>
      <c r="MLE22" s="8"/>
      <c r="MLF22" s="8"/>
      <c r="MLG22" s="8"/>
      <c r="MLH22" s="8"/>
      <c r="MLI22" s="8"/>
      <c r="MLJ22" s="8"/>
      <c r="MLK22" s="8"/>
      <c r="MLL22" s="8"/>
      <c r="MLM22" s="8"/>
      <c r="MLN22" s="8"/>
      <c r="MLO22" s="8"/>
      <c r="MLP22" s="8"/>
      <c r="MLQ22" s="8"/>
      <c r="MLR22" s="8"/>
      <c r="MLS22" s="8"/>
      <c r="MLT22" s="8"/>
      <c r="MLU22" s="8"/>
      <c r="MLV22" s="8"/>
      <c r="MLW22" s="8"/>
      <c r="MLX22" s="8"/>
      <c r="MLY22" s="8"/>
      <c r="MLZ22" s="8"/>
      <c r="MMA22" s="8"/>
      <c r="MMB22" s="8"/>
      <c r="MMC22" s="8"/>
      <c r="MMD22" s="8"/>
      <c r="MME22" s="8"/>
      <c r="MMF22" s="8"/>
      <c r="MMG22" s="8"/>
      <c r="MMH22" s="8"/>
      <c r="MMI22" s="8"/>
      <c r="MMJ22" s="8"/>
      <c r="MMK22" s="8"/>
      <c r="MML22" s="8"/>
      <c r="MMM22" s="8"/>
      <c r="MMN22" s="8"/>
      <c r="MMO22" s="8"/>
      <c r="MMP22" s="8"/>
      <c r="MMQ22" s="8"/>
      <c r="MMR22" s="8"/>
      <c r="MMS22" s="8"/>
      <c r="MMT22" s="8"/>
      <c r="MMU22" s="8"/>
      <c r="MMV22" s="8"/>
      <c r="MMW22" s="8"/>
      <c r="MMX22" s="8"/>
      <c r="MMY22" s="8"/>
      <c r="MMZ22" s="8"/>
      <c r="MNA22" s="8"/>
      <c r="MNB22" s="8"/>
      <c r="MNC22" s="8"/>
      <c r="MND22" s="8"/>
      <c r="MNE22" s="8"/>
      <c r="MNF22" s="8"/>
      <c r="MNG22" s="8"/>
      <c r="MNH22" s="8"/>
      <c r="MNI22" s="8"/>
      <c r="MNJ22" s="8"/>
      <c r="MNK22" s="8"/>
      <c r="MNL22" s="8"/>
      <c r="MNM22" s="8"/>
      <c r="MNN22" s="8"/>
      <c r="MNO22" s="8"/>
      <c r="MNP22" s="8"/>
      <c r="MNQ22" s="8"/>
      <c r="MNR22" s="8"/>
      <c r="MNS22" s="8"/>
      <c r="MNT22" s="8"/>
      <c r="MNU22" s="8"/>
      <c r="MNV22" s="8"/>
      <c r="MNW22" s="8"/>
      <c r="MNX22" s="8"/>
      <c r="MNY22" s="8"/>
      <c r="MNZ22" s="8"/>
      <c r="MOA22" s="8"/>
      <c r="MOB22" s="8"/>
      <c r="MOC22" s="8"/>
      <c r="MOD22" s="8"/>
      <c r="MOE22" s="8"/>
      <c r="MOF22" s="8"/>
      <c r="MOG22" s="8"/>
      <c r="MOH22" s="8"/>
      <c r="MOI22" s="8"/>
      <c r="MOJ22" s="8"/>
      <c r="MOK22" s="8"/>
      <c r="MOL22" s="8"/>
      <c r="MOM22" s="8"/>
      <c r="MON22" s="8"/>
      <c r="MOO22" s="8"/>
      <c r="MOP22" s="8"/>
      <c r="MOQ22" s="8"/>
      <c r="MOR22" s="8"/>
      <c r="MOS22" s="8"/>
      <c r="MOT22" s="8"/>
      <c r="MOU22" s="8"/>
      <c r="MOV22" s="8"/>
      <c r="MOW22" s="8"/>
      <c r="MOX22" s="8"/>
      <c r="MOY22" s="8"/>
      <c r="MOZ22" s="8"/>
      <c r="MPA22" s="8"/>
      <c r="MPB22" s="8"/>
      <c r="MPC22" s="8"/>
      <c r="MPD22" s="8"/>
      <c r="MPE22" s="8"/>
      <c r="MPF22" s="8"/>
      <c r="MPG22" s="8"/>
      <c r="MPH22" s="8"/>
      <c r="MPI22" s="8"/>
      <c r="MPJ22" s="8"/>
      <c r="MPK22" s="8"/>
      <c r="MPL22" s="8"/>
      <c r="MPM22" s="8"/>
      <c r="MPN22" s="8"/>
      <c r="MPO22" s="8"/>
      <c r="MPP22" s="8"/>
      <c r="MPQ22" s="8"/>
      <c r="MPR22" s="8"/>
      <c r="MPS22" s="8"/>
      <c r="MPT22" s="8"/>
      <c r="MPU22" s="8"/>
      <c r="MPV22" s="8"/>
      <c r="MPW22" s="8"/>
      <c r="MPX22" s="8"/>
      <c r="MPY22" s="8"/>
      <c r="MPZ22" s="8"/>
      <c r="MQA22" s="8"/>
      <c r="MQB22" s="8"/>
      <c r="MQC22" s="8"/>
      <c r="MQD22" s="8"/>
      <c r="MQE22" s="8"/>
      <c r="MQF22" s="8"/>
      <c r="MQG22" s="8"/>
      <c r="MQH22" s="8"/>
      <c r="MQI22" s="8"/>
      <c r="MQJ22" s="8"/>
      <c r="MQK22" s="8"/>
      <c r="MQL22" s="8"/>
      <c r="MQM22" s="8"/>
      <c r="MQN22" s="8"/>
      <c r="MQO22" s="8"/>
      <c r="MQP22" s="8"/>
      <c r="MQQ22" s="8"/>
      <c r="MQR22" s="8"/>
      <c r="MQS22" s="8"/>
      <c r="MQT22" s="8"/>
      <c r="MQU22" s="8"/>
      <c r="MQV22" s="8"/>
      <c r="MQW22" s="8"/>
      <c r="MQX22" s="8"/>
      <c r="MQY22" s="8"/>
      <c r="MQZ22" s="8"/>
      <c r="MRA22" s="8"/>
      <c r="MRB22" s="8"/>
      <c r="MRC22" s="8"/>
      <c r="MRD22" s="8"/>
      <c r="MRE22" s="8"/>
      <c r="MRF22" s="8"/>
      <c r="MRG22" s="8"/>
      <c r="MRH22" s="8"/>
      <c r="MRI22" s="8"/>
      <c r="MRJ22" s="8"/>
      <c r="MRK22" s="8"/>
      <c r="MRL22" s="8"/>
      <c r="MRM22" s="8"/>
      <c r="MRN22" s="8"/>
      <c r="MRO22" s="8"/>
      <c r="MRP22" s="8"/>
      <c r="MRQ22" s="8"/>
      <c r="MRR22" s="8"/>
      <c r="MRS22" s="8"/>
      <c r="MRT22" s="8"/>
      <c r="MRU22" s="8"/>
      <c r="MRV22" s="8"/>
      <c r="MRW22" s="8"/>
      <c r="MRX22" s="8"/>
      <c r="MRY22" s="8"/>
      <c r="MRZ22" s="8"/>
      <c r="MSA22" s="8"/>
      <c r="MSB22" s="8"/>
      <c r="MSC22" s="8"/>
      <c r="MSD22" s="8"/>
      <c r="MSE22" s="8"/>
      <c r="MSF22" s="8"/>
      <c r="MSG22" s="8"/>
      <c r="MSH22" s="8"/>
      <c r="MSI22" s="8"/>
      <c r="MSJ22" s="8"/>
      <c r="MSK22" s="8"/>
      <c r="MSL22" s="8"/>
      <c r="MSM22" s="8"/>
      <c r="MSN22" s="8"/>
      <c r="MSO22" s="8"/>
      <c r="MSP22" s="8"/>
      <c r="MSQ22" s="8"/>
      <c r="MSR22" s="8"/>
      <c r="MSS22" s="8"/>
      <c r="MST22" s="8"/>
      <c r="MSU22" s="8"/>
      <c r="MSV22" s="8"/>
      <c r="MSW22" s="8"/>
      <c r="MSX22" s="8"/>
      <c r="MSY22" s="8"/>
      <c r="MSZ22" s="8"/>
      <c r="MTA22" s="8"/>
      <c r="MTB22" s="8"/>
      <c r="MTC22" s="8"/>
      <c r="MTD22" s="8"/>
      <c r="MTE22" s="8"/>
      <c r="MTF22" s="8"/>
      <c r="MTG22" s="8"/>
      <c r="MTH22" s="8"/>
      <c r="MTI22" s="8"/>
      <c r="MTJ22" s="8"/>
      <c r="MTK22" s="8"/>
      <c r="MTL22" s="8"/>
      <c r="MTM22" s="8"/>
      <c r="MTN22" s="8"/>
      <c r="MTO22" s="8"/>
      <c r="MTP22" s="8"/>
      <c r="MTQ22" s="8"/>
      <c r="MTR22" s="8"/>
      <c r="MTS22" s="8"/>
      <c r="MTT22" s="8"/>
      <c r="MTU22" s="8"/>
      <c r="MTV22" s="8"/>
      <c r="MTW22" s="8"/>
      <c r="MTX22" s="8"/>
      <c r="MTY22" s="8"/>
      <c r="MTZ22" s="8"/>
      <c r="MUA22" s="8"/>
      <c r="MUB22" s="8"/>
      <c r="MUC22" s="8"/>
      <c r="MUD22" s="8"/>
      <c r="MUE22" s="8"/>
      <c r="MUF22" s="8"/>
      <c r="MUG22" s="8"/>
      <c r="MUH22" s="8"/>
      <c r="MUI22" s="8"/>
      <c r="MUJ22" s="8"/>
      <c r="MUK22" s="8"/>
      <c r="MUL22" s="8"/>
      <c r="MUM22" s="8"/>
      <c r="MUN22" s="8"/>
      <c r="MUO22" s="8"/>
      <c r="MUP22" s="8"/>
      <c r="MUQ22" s="8"/>
      <c r="MUR22" s="8"/>
      <c r="MUS22" s="8"/>
      <c r="MUT22" s="8"/>
      <c r="MUU22" s="8"/>
      <c r="MUV22" s="8"/>
      <c r="MUW22" s="8"/>
      <c r="MUX22" s="8"/>
      <c r="MUY22" s="8"/>
      <c r="MUZ22" s="8"/>
      <c r="MVA22" s="8"/>
      <c r="MVB22" s="8"/>
      <c r="MVC22" s="8"/>
      <c r="MVD22" s="8"/>
      <c r="MVE22" s="8"/>
      <c r="MVF22" s="8"/>
      <c r="MVG22" s="8"/>
      <c r="MVH22" s="8"/>
      <c r="MVI22" s="8"/>
      <c r="MVJ22" s="8"/>
      <c r="MVK22" s="8"/>
      <c r="MVL22" s="8"/>
      <c r="MVM22" s="8"/>
      <c r="MVN22" s="8"/>
      <c r="MVO22" s="8"/>
      <c r="MVP22" s="8"/>
      <c r="MVQ22" s="8"/>
      <c r="MVR22" s="8"/>
      <c r="MVS22" s="8"/>
      <c r="MVT22" s="8"/>
      <c r="MVU22" s="8"/>
      <c r="MVV22" s="8"/>
      <c r="MVW22" s="8"/>
      <c r="MVX22" s="8"/>
      <c r="MVY22" s="8"/>
      <c r="MVZ22" s="8"/>
      <c r="MWA22" s="8"/>
      <c r="MWB22" s="8"/>
      <c r="MWC22" s="8"/>
      <c r="MWD22" s="8"/>
      <c r="MWE22" s="8"/>
      <c r="MWF22" s="8"/>
      <c r="MWG22" s="8"/>
      <c r="MWH22" s="8"/>
      <c r="MWI22" s="8"/>
      <c r="MWJ22" s="8"/>
      <c r="MWK22" s="8"/>
      <c r="MWL22" s="8"/>
      <c r="MWM22" s="8"/>
      <c r="MWN22" s="8"/>
      <c r="MWO22" s="8"/>
      <c r="MWP22" s="8"/>
      <c r="MWQ22" s="8"/>
      <c r="MWR22" s="8"/>
      <c r="MWS22" s="8"/>
      <c r="MWT22" s="8"/>
      <c r="MWU22" s="8"/>
      <c r="MWV22" s="8"/>
      <c r="MWW22" s="8"/>
      <c r="MWX22" s="8"/>
      <c r="MWY22" s="8"/>
      <c r="MWZ22" s="8"/>
      <c r="MXA22" s="8"/>
      <c r="MXB22" s="8"/>
      <c r="MXC22" s="8"/>
      <c r="MXD22" s="8"/>
      <c r="MXE22" s="8"/>
      <c r="MXF22" s="8"/>
      <c r="MXG22" s="8"/>
      <c r="MXH22" s="8"/>
      <c r="MXI22" s="8"/>
      <c r="MXJ22" s="8"/>
      <c r="MXK22" s="8"/>
      <c r="MXL22" s="8"/>
      <c r="MXM22" s="8"/>
      <c r="MXN22" s="8"/>
      <c r="MXO22" s="8"/>
      <c r="MXP22" s="8"/>
      <c r="MXQ22" s="8"/>
      <c r="MXR22" s="8"/>
      <c r="MXS22" s="8"/>
      <c r="MXT22" s="8"/>
      <c r="MXU22" s="8"/>
      <c r="MXV22" s="8"/>
      <c r="MXW22" s="8"/>
      <c r="MXX22" s="8"/>
      <c r="MXY22" s="8"/>
      <c r="MXZ22" s="8"/>
      <c r="MYA22" s="8"/>
      <c r="MYB22" s="8"/>
      <c r="MYC22" s="8"/>
      <c r="MYD22" s="8"/>
      <c r="MYE22" s="8"/>
      <c r="MYF22" s="8"/>
      <c r="MYG22" s="8"/>
      <c r="MYH22" s="8"/>
      <c r="MYI22" s="8"/>
      <c r="MYJ22" s="8"/>
      <c r="MYK22" s="8"/>
      <c r="MYL22" s="8"/>
      <c r="MYM22" s="8"/>
      <c r="MYN22" s="8"/>
      <c r="MYO22" s="8"/>
      <c r="MYP22" s="8"/>
      <c r="MYQ22" s="8"/>
      <c r="MYR22" s="8"/>
      <c r="MYS22" s="8"/>
      <c r="MYT22" s="8"/>
      <c r="MYU22" s="8"/>
      <c r="MYV22" s="8"/>
      <c r="MYW22" s="8"/>
      <c r="MYX22" s="8"/>
      <c r="MYY22" s="8"/>
      <c r="MYZ22" s="8"/>
      <c r="MZA22" s="8"/>
      <c r="MZB22" s="8"/>
      <c r="MZC22" s="8"/>
      <c r="MZD22" s="8"/>
      <c r="MZE22" s="8"/>
      <c r="MZF22" s="8"/>
      <c r="MZG22" s="8"/>
      <c r="MZH22" s="8"/>
      <c r="MZI22" s="8"/>
      <c r="MZJ22" s="8"/>
      <c r="MZK22" s="8"/>
      <c r="MZL22" s="8"/>
      <c r="MZM22" s="8"/>
      <c r="MZN22" s="8"/>
      <c r="MZO22" s="8"/>
      <c r="MZP22" s="8"/>
      <c r="MZQ22" s="8"/>
      <c r="MZR22" s="8"/>
      <c r="MZS22" s="8"/>
      <c r="MZT22" s="8"/>
      <c r="MZU22" s="8"/>
      <c r="MZV22" s="8"/>
      <c r="MZW22" s="8"/>
      <c r="MZX22" s="8"/>
      <c r="MZY22" s="8"/>
      <c r="MZZ22" s="8"/>
      <c r="NAA22" s="8"/>
      <c r="NAB22" s="8"/>
      <c r="NAC22" s="8"/>
      <c r="NAD22" s="8"/>
      <c r="NAE22" s="8"/>
      <c r="NAF22" s="8"/>
      <c r="NAG22" s="8"/>
      <c r="NAH22" s="8"/>
      <c r="NAI22" s="8"/>
      <c r="NAJ22" s="8"/>
      <c r="NAK22" s="8"/>
      <c r="NAL22" s="8"/>
      <c r="NAM22" s="8"/>
      <c r="NAN22" s="8"/>
      <c r="NAO22" s="8"/>
      <c r="NAP22" s="8"/>
      <c r="NAQ22" s="8"/>
      <c r="NAR22" s="8"/>
      <c r="NAS22" s="8"/>
      <c r="NAT22" s="8"/>
      <c r="NAU22" s="8"/>
      <c r="NAV22" s="8"/>
      <c r="NAW22" s="8"/>
      <c r="NAX22" s="8"/>
      <c r="NAY22" s="8"/>
      <c r="NAZ22" s="8"/>
      <c r="NBA22" s="8"/>
      <c r="NBB22" s="8"/>
      <c r="NBC22" s="8"/>
      <c r="NBD22" s="8"/>
      <c r="NBE22" s="8"/>
      <c r="NBF22" s="8"/>
      <c r="NBG22" s="8"/>
      <c r="NBH22" s="8"/>
      <c r="NBI22" s="8"/>
      <c r="NBJ22" s="8"/>
      <c r="NBK22" s="8"/>
      <c r="NBL22" s="8"/>
      <c r="NBM22" s="8"/>
      <c r="NBN22" s="8"/>
      <c r="NBO22" s="8"/>
      <c r="NBP22" s="8"/>
      <c r="NBQ22" s="8"/>
      <c r="NBR22" s="8"/>
      <c r="NBS22" s="8"/>
      <c r="NBT22" s="8"/>
      <c r="NBU22" s="8"/>
      <c r="NBV22" s="8"/>
      <c r="NBW22" s="8"/>
      <c r="NBX22" s="8"/>
      <c r="NBY22" s="8"/>
      <c r="NBZ22" s="8"/>
      <c r="NCA22" s="8"/>
      <c r="NCB22" s="8"/>
      <c r="NCC22" s="8"/>
      <c r="NCD22" s="8"/>
      <c r="NCE22" s="8"/>
      <c r="NCF22" s="8"/>
      <c r="NCG22" s="8"/>
      <c r="NCH22" s="8"/>
      <c r="NCI22" s="8"/>
      <c r="NCJ22" s="8"/>
      <c r="NCK22" s="8"/>
      <c r="NCL22" s="8"/>
      <c r="NCM22" s="8"/>
      <c r="NCN22" s="8"/>
      <c r="NCO22" s="8"/>
      <c r="NCP22" s="8"/>
      <c r="NCQ22" s="8"/>
      <c r="NCR22" s="8"/>
      <c r="NCS22" s="8"/>
      <c r="NCT22" s="8"/>
      <c r="NCU22" s="8"/>
      <c r="NCV22" s="8"/>
      <c r="NCW22" s="8"/>
      <c r="NCX22" s="8"/>
      <c r="NCY22" s="8"/>
      <c r="NCZ22" s="8"/>
      <c r="NDA22" s="8"/>
      <c r="NDB22" s="8"/>
      <c r="NDC22" s="8"/>
      <c r="NDD22" s="8"/>
      <c r="NDE22" s="8"/>
      <c r="NDF22" s="8"/>
      <c r="NDG22" s="8"/>
      <c r="NDH22" s="8"/>
      <c r="NDI22" s="8"/>
      <c r="NDJ22" s="8"/>
      <c r="NDK22" s="8"/>
      <c r="NDL22" s="8"/>
      <c r="NDM22" s="8"/>
      <c r="NDN22" s="8"/>
      <c r="NDO22" s="8"/>
      <c r="NDP22" s="8"/>
      <c r="NDQ22" s="8"/>
      <c r="NDR22" s="8"/>
      <c r="NDS22" s="8"/>
      <c r="NDT22" s="8"/>
      <c r="NDU22" s="8"/>
      <c r="NDV22" s="8"/>
      <c r="NDW22" s="8"/>
      <c r="NDX22" s="8"/>
      <c r="NDY22" s="8"/>
      <c r="NDZ22" s="8"/>
      <c r="NEA22" s="8"/>
      <c r="NEB22" s="8"/>
      <c r="NEC22" s="8"/>
      <c r="NED22" s="8"/>
      <c r="NEE22" s="8"/>
      <c r="NEF22" s="8"/>
      <c r="NEG22" s="8"/>
      <c r="NEH22" s="8"/>
      <c r="NEI22" s="8"/>
      <c r="NEJ22" s="8"/>
      <c r="NEK22" s="8"/>
      <c r="NEL22" s="8"/>
      <c r="NEM22" s="8"/>
      <c r="NEN22" s="8"/>
      <c r="NEO22" s="8"/>
      <c r="NEP22" s="8"/>
      <c r="NEQ22" s="8"/>
      <c r="NER22" s="8"/>
      <c r="NES22" s="8"/>
      <c r="NET22" s="8"/>
      <c r="NEU22" s="8"/>
      <c r="NEV22" s="8"/>
      <c r="NEW22" s="8"/>
      <c r="NEX22" s="8"/>
      <c r="NEY22" s="8"/>
      <c r="NEZ22" s="8"/>
      <c r="NFA22" s="8"/>
      <c r="NFB22" s="8"/>
      <c r="NFC22" s="8"/>
      <c r="NFD22" s="8"/>
      <c r="NFE22" s="8"/>
      <c r="NFF22" s="8"/>
      <c r="NFG22" s="8"/>
      <c r="NFH22" s="8"/>
      <c r="NFI22" s="8"/>
      <c r="NFJ22" s="8"/>
      <c r="NFK22" s="8"/>
      <c r="NFL22" s="8"/>
      <c r="NFM22" s="8"/>
      <c r="NFN22" s="8"/>
      <c r="NFO22" s="8"/>
      <c r="NFP22" s="8"/>
      <c r="NFQ22" s="8"/>
      <c r="NFR22" s="8"/>
      <c r="NFS22" s="8"/>
      <c r="NFT22" s="8"/>
      <c r="NFU22" s="8"/>
      <c r="NFV22" s="8"/>
      <c r="NFW22" s="8"/>
      <c r="NFX22" s="8"/>
      <c r="NFY22" s="8"/>
      <c r="NFZ22" s="8"/>
      <c r="NGA22" s="8"/>
      <c r="NGB22" s="8"/>
      <c r="NGC22" s="8"/>
      <c r="NGD22" s="8"/>
      <c r="NGE22" s="8"/>
      <c r="NGF22" s="8"/>
      <c r="NGG22" s="8"/>
      <c r="NGH22" s="8"/>
      <c r="NGI22" s="8"/>
      <c r="NGJ22" s="8"/>
      <c r="NGK22" s="8"/>
      <c r="NGL22" s="8"/>
      <c r="NGM22" s="8"/>
      <c r="NGN22" s="8"/>
      <c r="NGO22" s="8"/>
      <c r="NGP22" s="8"/>
      <c r="NGQ22" s="8"/>
      <c r="NGR22" s="8"/>
      <c r="NGS22" s="8"/>
      <c r="NGT22" s="8"/>
      <c r="NGU22" s="8"/>
      <c r="NGV22" s="8"/>
      <c r="NGW22" s="8"/>
      <c r="NGX22" s="8"/>
      <c r="NGY22" s="8"/>
      <c r="NGZ22" s="8"/>
      <c r="NHA22" s="8"/>
      <c r="NHB22" s="8"/>
      <c r="NHC22" s="8"/>
      <c r="NHD22" s="8"/>
      <c r="NHE22" s="8"/>
      <c r="NHF22" s="8"/>
      <c r="NHG22" s="8"/>
      <c r="NHH22" s="8"/>
      <c r="NHI22" s="8"/>
      <c r="NHJ22" s="8"/>
      <c r="NHK22" s="8"/>
      <c r="NHL22" s="8"/>
      <c r="NHM22" s="8"/>
      <c r="NHN22" s="8"/>
      <c r="NHO22" s="8"/>
      <c r="NHP22" s="8"/>
      <c r="NHQ22" s="8"/>
      <c r="NHR22" s="8"/>
      <c r="NHS22" s="8"/>
      <c r="NHT22" s="8"/>
      <c r="NHU22" s="8"/>
      <c r="NHV22" s="8"/>
      <c r="NHW22" s="8"/>
      <c r="NHX22" s="8"/>
      <c r="NHY22" s="8"/>
      <c r="NHZ22" s="8"/>
      <c r="NIA22" s="8"/>
      <c r="NIB22" s="8"/>
      <c r="NIC22" s="8"/>
      <c r="NID22" s="8"/>
      <c r="NIE22" s="8"/>
      <c r="NIF22" s="8"/>
      <c r="NIG22" s="8"/>
      <c r="NIH22" s="8"/>
      <c r="NII22" s="8"/>
      <c r="NIJ22" s="8"/>
      <c r="NIK22" s="8"/>
      <c r="NIL22" s="8"/>
      <c r="NIM22" s="8"/>
      <c r="NIN22" s="8"/>
      <c r="NIO22" s="8"/>
      <c r="NIP22" s="8"/>
      <c r="NIQ22" s="8"/>
      <c r="NIR22" s="8"/>
      <c r="NIS22" s="8"/>
      <c r="NIT22" s="8"/>
      <c r="NIU22" s="8"/>
      <c r="NIV22" s="8"/>
      <c r="NIW22" s="8"/>
      <c r="NIX22" s="8"/>
      <c r="NIY22" s="8"/>
      <c r="NIZ22" s="8"/>
      <c r="NJA22" s="8"/>
      <c r="NJB22" s="8"/>
      <c r="NJC22" s="8"/>
      <c r="NJD22" s="8"/>
      <c r="NJE22" s="8"/>
      <c r="NJF22" s="8"/>
      <c r="NJG22" s="8"/>
      <c r="NJH22" s="8"/>
      <c r="NJI22" s="8"/>
      <c r="NJJ22" s="8"/>
      <c r="NJK22" s="8"/>
      <c r="NJL22" s="8"/>
      <c r="NJM22" s="8"/>
      <c r="NJN22" s="8"/>
      <c r="NJO22" s="8"/>
      <c r="NJP22" s="8"/>
      <c r="NJQ22" s="8"/>
      <c r="NJR22" s="8"/>
      <c r="NJS22" s="8"/>
      <c r="NJT22" s="8"/>
      <c r="NJU22" s="8"/>
      <c r="NJV22" s="8"/>
      <c r="NJW22" s="8"/>
      <c r="NJX22" s="8"/>
      <c r="NJY22" s="8"/>
      <c r="NJZ22" s="8"/>
      <c r="NKA22" s="8"/>
      <c r="NKB22" s="8"/>
      <c r="NKC22" s="8"/>
      <c r="NKD22" s="8"/>
      <c r="NKE22" s="8"/>
      <c r="NKF22" s="8"/>
      <c r="NKG22" s="8"/>
      <c r="NKH22" s="8"/>
      <c r="NKI22" s="8"/>
      <c r="NKJ22" s="8"/>
      <c r="NKK22" s="8"/>
      <c r="NKL22" s="8"/>
      <c r="NKM22" s="8"/>
      <c r="NKN22" s="8"/>
      <c r="NKO22" s="8"/>
      <c r="NKP22" s="8"/>
      <c r="NKQ22" s="8"/>
      <c r="NKR22" s="8"/>
      <c r="NKS22" s="8"/>
      <c r="NKT22" s="8"/>
      <c r="NKU22" s="8"/>
      <c r="NKV22" s="8"/>
      <c r="NKW22" s="8"/>
      <c r="NKX22" s="8"/>
      <c r="NKY22" s="8"/>
      <c r="NKZ22" s="8"/>
      <c r="NLA22" s="8"/>
      <c r="NLB22" s="8"/>
      <c r="NLC22" s="8"/>
      <c r="NLD22" s="8"/>
      <c r="NLE22" s="8"/>
      <c r="NLF22" s="8"/>
      <c r="NLG22" s="8"/>
      <c r="NLH22" s="8"/>
      <c r="NLI22" s="8"/>
      <c r="NLJ22" s="8"/>
      <c r="NLK22" s="8"/>
      <c r="NLL22" s="8"/>
      <c r="NLM22" s="8"/>
      <c r="NLN22" s="8"/>
      <c r="NLO22" s="8"/>
      <c r="NLP22" s="8"/>
      <c r="NLQ22" s="8"/>
      <c r="NLR22" s="8"/>
      <c r="NLS22" s="8"/>
      <c r="NLT22" s="8"/>
      <c r="NLU22" s="8"/>
      <c r="NLV22" s="8"/>
      <c r="NLW22" s="8"/>
      <c r="NLX22" s="8"/>
      <c r="NLY22" s="8"/>
      <c r="NLZ22" s="8"/>
      <c r="NMA22" s="8"/>
      <c r="NMB22" s="8"/>
      <c r="NMC22" s="8"/>
      <c r="NMD22" s="8"/>
      <c r="NME22" s="8"/>
      <c r="NMF22" s="8"/>
      <c r="NMG22" s="8"/>
      <c r="NMH22" s="8"/>
      <c r="NMI22" s="8"/>
      <c r="NMJ22" s="8"/>
      <c r="NMK22" s="8"/>
      <c r="NML22" s="8"/>
      <c r="NMM22" s="8"/>
      <c r="NMN22" s="8"/>
      <c r="NMO22" s="8"/>
      <c r="NMP22" s="8"/>
      <c r="NMQ22" s="8"/>
      <c r="NMR22" s="8"/>
      <c r="NMS22" s="8"/>
      <c r="NMT22" s="8"/>
      <c r="NMU22" s="8"/>
      <c r="NMV22" s="8"/>
      <c r="NMW22" s="8"/>
      <c r="NMX22" s="8"/>
      <c r="NMY22" s="8"/>
      <c r="NMZ22" s="8"/>
      <c r="NNA22" s="8"/>
      <c r="NNB22" s="8"/>
      <c r="NNC22" s="8"/>
      <c r="NND22" s="8"/>
      <c r="NNE22" s="8"/>
      <c r="NNF22" s="8"/>
      <c r="NNG22" s="8"/>
      <c r="NNH22" s="8"/>
      <c r="NNI22" s="8"/>
      <c r="NNJ22" s="8"/>
      <c r="NNK22" s="8"/>
      <c r="NNL22" s="8"/>
      <c r="NNM22" s="8"/>
      <c r="NNN22" s="8"/>
      <c r="NNO22" s="8"/>
      <c r="NNP22" s="8"/>
      <c r="NNQ22" s="8"/>
      <c r="NNR22" s="8"/>
      <c r="NNS22" s="8"/>
      <c r="NNT22" s="8"/>
      <c r="NNU22" s="8"/>
      <c r="NNV22" s="8"/>
      <c r="NNW22" s="8"/>
      <c r="NNX22" s="8"/>
      <c r="NNY22" s="8"/>
      <c r="NNZ22" s="8"/>
      <c r="NOA22" s="8"/>
      <c r="NOB22" s="8"/>
      <c r="NOC22" s="8"/>
      <c r="NOD22" s="8"/>
      <c r="NOE22" s="8"/>
      <c r="NOF22" s="8"/>
      <c r="NOG22" s="8"/>
      <c r="NOH22" s="8"/>
      <c r="NOI22" s="8"/>
      <c r="NOJ22" s="8"/>
      <c r="NOK22" s="8"/>
      <c r="NOL22" s="8"/>
      <c r="NOM22" s="8"/>
      <c r="NON22" s="8"/>
      <c r="NOO22" s="8"/>
      <c r="NOP22" s="8"/>
      <c r="NOQ22" s="8"/>
      <c r="NOR22" s="8"/>
      <c r="NOS22" s="8"/>
      <c r="NOT22" s="8"/>
      <c r="NOU22" s="8"/>
      <c r="NOV22" s="8"/>
      <c r="NOW22" s="8"/>
      <c r="NOX22" s="8"/>
      <c r="NOY22" s="8"/>
      <c r="NOZ22" s="8"/>
      <c r="NPA22" s="8"/>
      <c r="NPB22" s="8"/>
      <c r="NPC22" s="8"/>
      <c r="NPD22" s="8"/>
      <c r="NPE22" s="8"/>
      <c r="NPF22" s="8"/>
      <c r="NPG22" s="8"/>
      <c r="NPH22" s="8"/>
      <c r="NPI22" s="8"/>
      <c r="NPJ22" s="8"/>
      <c r="NPK22" s="8"/>
      <c r="NPL22" s="8"/>
      <c r="NPM22" s="8"/>
      <c r="NPN22" s="8"/>
      <c r="NPO22" s="8"/>
      <c r="NPP22" s="8"/>
      <c r="NPQ22" s="8"/>
      <c r="NPR22" s="8"/>
      <c r="NPS22" s="8"/>
      <c r="NPT22" s="8"/>
      <c r="NPU22" s="8"/>
      <c r="NPV22" s="8"/>
      <c r="NPW22" s="8"/>
      <c r="NPX22" s="8"/>
      <c r="NPY22" s="8"/>
      <c r="NPZ22" s="8"/>
      <c r="NQA22" s="8"/>
      <c r="NQB22" s="8"/>
      <c r="NQC22" s="8"/>
      <c r="NQD22" s="8"/>
      <c r="NQE22" s="8"/>
      <c r="NQF22" s="8"/>
      <c r="NQG22" s="8"/>
      <c r="NQH22" s="8"/>
      <c r="NQI22" s="8"/>
      <c r="NQJ22" s="8"/>
      <c r="NQK22" s="8"/>
      <c r="NQL22" s="8"/>
      <c r="NQM22" s="8"/>
      <c r="NQN22" s="8"/>
      <c r="NQO22" s="8"/>
      <c r="NQP22" s="8"/>
      <c r="NQQ22" s="8"/>
      <c r="NQR22" s="8"/>
      <c r="NQS22" s="8"/>
      <c r="NQT22" s="8"/>
      <c r="NQU22" s="8"/>
      <c r="NQV22" s="8"/>
      <c r="NQW22" s="8"/>
      <c r="NQX22" s="8"/>
      <c r="NQY22" s="8"/>
      <c r="NQZ22" s="8"/>
      <c r="NRA22" s="8"/>
      <c r="NRB22" s="8"/>
      <c r="NRC22" s="8"/>
      <c r="NRD22" s="8"/>
      <c r="NRE22" s="8"/>
      <c r="NRF22" s="8"/>
      <c r="NRG22" s="8"/>
      <c r="NRH22" s="8"/>
      <c r="NRI22" s="8"/>
      <c r="NRJ22" s="8"/>
      <c r="NRK22" s="8"/>
      <c r="NRL22" s="8"/>
      <c r="NRM22" s="8"/>
      <c r="NRN22" s="8"/>
      <c r="NRO22" s="8"/>
      <c r="NRP22" s="8"/>
      <c r="NRQ22" s="8"/>
      <c r="NRR22" s="8"/>
      <c r="NRS22" s="8"/>
      <c r="NRT22" s="8"/>
      <c r="NRU22" s="8"/>
      <c r="NRV22" s="8"/>
      <c r="NRW22" s="8"/>
      <c r="NRX22" s="8"/>
      <c r="NRY22" s="8"/>
      <c r="NRZ22" s="8"/>
      <c r="NSA22" s="8"/>
      <c r="NSB22" s="8"/>
      <c r="NSC22" s="8"/>
      <c r="NSD22" s="8"/>
      <c r="NSE22" s="8"/>
      <c r="NSF22" s="8"/>
      <c r="NSG22" s="8"/>
      <c r="NSH22" s="8"/>
      <c r="NSI22" s="8"/>
      <c r="NSJ22" s="8"/>
      <c r="NSK22" s="8"/>
      <c r="NSL22" s="8"/>
      <c r="NSM22" s="8"/>
      <c r="NSN22" s="8"/>
      <c r="NSO22" s="8"/>
      <c r="NSP22" s="8"/>
      <c r="NSQ22" s="8"/>
      <c r="NSR22" s="8"/>
      <c r="NSS22" s="8"/>
      <c r="NST22" s="8"/>
      <c r="NSU22" s="8"/>
      <c r="NSV22" s="8"/>
      <c r="NSW22" s="8"/>
      <c r="NSX22" s="8"/>
      <c r="NSY22" s="8"/>
      <c r="NSZ22" s="8"/>
      <c r="NTA22" s="8"/>
      <c r="NTB22" s="8"/>
      <c r="NTC22" s="8"/>
      <c r="NTD22" s="8"/>
      <c r="NTE22" s="8"/>
      <c r="NTF22" s="8"/>
      <c r="NTG22" s="8"/>
      <c r="NTH22" s="8"/>
      <c r="NTI22" s="8"/>
      <c r="NTJ22" s="8"/>
      <c r="NTK22" s="8"/>
      <c r="NTL22" s="8"/>
      <c r="NTM22" s="8"/>
      <c r="NTN22" s="8"/>
      <c r="NTO22" s="8"/>
      <c r="NTP22" s="8"/>
      <c r="NTQ22" s="8"/>
      <c r="NTR22" s="8"/>
      <c r="NTS22" s="8"/>
      <c r="NTT22" s="8"/>
      <c r="NTU22" s="8"/>
      <c r="NTV22" s="8"/>
      <c r="NTW22" s="8"/>
      <c r="NTX22" s="8"/>
      <c r="NTY22" s="8"/>
      <c r="NTZ22" s="8"/>
      <c r="NUA22" s="8"/>
      <c r="NUB22" s="8"/>
      <c r="NUC22" s="8"/>
      <c r="NUD22" s="8"/>
      <c r="NUE22" s="8"/>
      <c r="NUF22" s="8"/>
      <c r="NUG22" s="8"/>
      <c r="NUH22" s="8"/>
      <c r="NUI22" s="8"/>
      <c r="NUJ22" s="8"/>
      <c r="NUK22" s="8"/>
      <c r="NUL22" s="8"/>
      <c r="NUM22" s="8"/>
      <c r="NUN22" s="8"/>
      <c r="NUO22" s="8"/>
      <c r="NUP22" s="8"/>
      <c r="NUQ22" s="8"/>
      <c r="NUR22" s="8"/>
      <c r="NUS22" s="8"/>
      <c r="NUT22" s="8"/>
      <c r="NUU22" s="8"/>
      <c r="NUV22" s="8"/>
      <c r="NUW22" s="8"/>
      <c r="NUX22" s="8"/>
      <c r="NUY22" s="8"/>
      <c r="NUZ22" s="8"/>
      <c r="NVA22" s="8"/>
      <c r="NVB22" s="8"/>
      <c r="NVC22" s="8"/>
      <c r="NVD22" s="8"/>
      <c r="NVE22" s="8"/>
      <c r="NVF22" s="8"/>
      <c r="NVG22" s="8"/>
      <c r="NVH22" s="8"/>
      <c r="NVI22" s="8"/>
      <c r="NVJ22" s="8"/>
      <c r="NVK22" s="8"/>
      <c r="NVL22" s="8"/>
      <c r="NVM22" s="8"/>
      <c r="NVN22" s="8"/>
      <c r="NVO22" s="8"/>
      <c r="NVP22" s="8"/>
      <c r="NVQ22" s="8"/>
      <c r="NVR22" s="8"/>
      <c r="NVS22" s="8"/>
      <c r="NVT22" s="8"/>
      <c r="NVU22" s="8"/>
      <c r="NVV22" s="8"/>
      <c r="NVW22" s="8"/>
      <c r="NVX22" s="8"/>
      <c r="NVY22" s="8"/>
      <c r="NVZ22" s="8"/>
      <c r="NWA22" s="8"/>
      <c r="NWB22" s="8"/>
      <c r="NWC22" s="8"/>
      <c r="NWD22" s="8"/>
      <c r="NWE22" s="8"/>
      <c r="NWF22" s="8"/>
      <c r="NWG22" s="8"/>
      <c r="NWH22" s="8"/>
      <c r="NWI22" s="8"/>
      <c r="NWJ22" s="8"/>
      <c r="NWK22" s="8"/>
      <c r="NWL22" s="8"/>
      <c r="NWM22" s="8"/>
      <c r="NWN22" s="8"/>
      <c r="NWO22" s="8"/>
      <c r="NWP22" s="8"/>
      <c r="NWQ22" s="8"/>
      <c r="NWR22" s="8"/>
      <c r="NWS22" s="8"/>
      <c r="NWT22" s="8"/>
      <c r="NWU22" s="8"/>
      <c r="NWV22" s="8"/>
      <c r="NWW22" s="8"/>
      <c r="NWX22" s="8"/>
      <c r="NWY22" s="8"/>
      <c r="NWZ22" s="8"/>
      <c r="NXA22" s="8"/>
      <c r="NXB22" s="8"/>
      <c r="NXC22" s="8"/>
      <c r="NXD22" s="8"/>
      <c r="NXE22" s="8"/>
      <c r="NXF22" s="8"/>
      <c r="NXG22" s="8"/>
      <c r="NXH22" s="8"/>
      <c r="NXI22" s="8"/>
      <c r="NXJ22" s="8"/>
      <c r="NXK22" s="8"/>
      <c r="NXL22" s="8"/>
      <c r="NXM22" s="8"/>
      <c r="NXN22" s="8"/>
      <c r="NXO22" s="8"/>
      <c r="NXP22" s="8"/>
      <c r="NXQ22" s="8"/>
      <c r="NXR22" s="8"/>
      <c r="NXS22" s="8"/>
      <c r="NXT22" s="8"/>
      <c r="NXU22" s="8"/>
      <c r="NXV22" s="8"/>
      <c r="NXW22" s="8"/>
      <c r="NXX22" s="8"/>
      <c r="NXY22" s="8"/>
      <c r="NXZ22" s="8"/>
      <c r="NYA22" s="8"/>
      <c r="NYB22" s="8"/>
      <c r="NYC22" s="8"/>
      <c r="NYD22" s="8"/>
      <c r="NYE22" s="8"/>
      <c r="NYF22" s="8"/>
      <c r="NYG22" s="8"/>
      <c r="NYH22" s="8"/>
      <c r="NYI22" s="8"/>
      <c r="NYJ22" s="8"/>
      <c r="NYK22" s="8"/>
      <c r="NYL22" s="8"/>
      <c r="NYM22" s="8"/>
      <c r="NYN22" s="8"/>
      <c r="NYO22" s="8"/>
      <c r="NYP22" s="8"/>
      <c r="NYQ22" s="8"/>
      <c r="NYR22" s="8"/>
      <c r="NYS22" s="8"/>
      <c r="NYT22" s="8"/>
      <c r="NYU22" s="8"/>
      <c r="NYV22" s="8"/>
      <c r="NYW22" s="8"/>
      <c r="NYX22" s="8"/>
      <c r="NYY22" s="8"/>
      <c r="NYZ22" s="8"/>
      <c r="NZA22" s="8"/>
      <c r="NZB22" s="8"/>
      <c r="NZC22" s="8"/>
      <c r="NZD22" s="8"/>
      <c r="NZE22" s="8"/>
      <c r="NZF22" s="8"/>
      <c r="NZG22" s="8"/>
      <c r="NZH22" s="8"/>
      <c r="NZI22" s="8"/>
      <c r="NZJ22" s="8"/>
      <c r="NZK22" s="8"/>
      <c r="NZL22" s="8"/>
      <c r="NZM22" s="8"/>
      <c r="NZN22" s="8"/>
      <c r="NZO22" s="8"/>
      <c r="NZP22" s="8"/>
      <c r="NZQ22" s="8"/>
      <c r="NZR22" s="8"/>
      <c r="NZS22" s="8"/>
      <c r="NZT22" s="8"/>
      <c r="NZU22" s="8"/>
      <c r="NZV22" s="8"/>
      <c r="NZW22" s="8"/>
      <c r="NZX22" s="8"/>
      <c r="NZY22" s="8"/>
      <c r="NZZ22" s="8"/>
      <c r="OAA22" s="8"/>
      <c r="OAB22" s="8"/>
      <c r="OAC22" s="8"/>
      <c r="OAD22" s="8"/>
      <c r="OAE22" s="8"/>
      <c r="OAF22" s="8"/>
      <c r="OAG22" s="8"/>
      <c r="OAH22" s="8"/>
      <c r="OAI22" s="8"/>
      <c r="OAJ22" s="8"/>
      <c r="OAK22" s="8"/>
      <c r="OAL22" s="8"/>
      <c r="OAM22" s="8"/>
      <c r="OAN22" s="8"/>
      <c r="OAO22" s="8"/>
      <c r="OAP22" s="8"/>
      <c r="OAQ22" s="8"/>
      <c r="OAR22" s="8"/>
      <c r="OAS22" s="8"/>
      <c r="OAT22" s="8"/>
      <c r="OAU22" s="8"/>
      <c r="OAV22" s="8"/>
      <c r="OAW22" s="8"/>
      <c r="OAX22" s="8"/>
      <c r="OAY22" s="8"/>
      <c r="OAZ22" s="8"/>
      <c r="OBA22" s="8"/>
      <c r="OBB22" s="8"/>
      <c r="OBC22" s="8"/>
      <c r="OBD22" s="8"/>
      <c r="OBE22" s="8"/>
      <c r="OBF22" s="8"/>
      <c r="OBG22" s="8"/>
      <c r="OBH22" s="8"/>
      <c r="OBI22" s="8"/>
      <c r="OBJ22" s="8"/>
      <c r="OBK22" s="8"/>
      <c r="OBL22" s="8"/>
      <c r="OBM22" s="8"/>
      <c r="OBN22" s="8"/>
      <c r="OBO22" s="8"/>
      <c r="OBP22" s="8"/>
      <c r="OBQ22" s="8"/>
      <c r="OBR22" s="8"/>
      <c r="OBS22" s="8"/>
      <c r="OBT22" s="8"/>
      <c r="OBU22" s="8"/>
      <c r="OBV22" s="8"/>
      <c r="OBW22" s="8"/>
      <c r="OBX22" s="8"/>
      <c r="OBY22" s="8"/>
      <c r="OBZ22" s="8"/>
      <c r="OCA22" s="8"/>
      <c r="OCB22" s="8"/>
      <c r="OCC22" s="8"/>
      <c r="OCD22" s="8"/>
      <c r="OCE22" s="8"/>
      <c r="OCF22" s="8"/>
      <c r="OCG22" s="8"/>
      <c r="OCH22" s="8"/>
      <c r="OCI22" s="8"/>
      <c r="OCJ22" s="8"/>
      <c r="OCK22" s="8"/>
      <c r="OCL22" s="8"/>
      <c r="OCM22" s="8"/>
      <c r="OCN22" s="8"/>
      <c r="OCO22" s="8"/>
      <c r="OCP22" s="8"/>
      <c r="OCQ22" s="8"/>
      <c r="OCR22" s="8"/>
      <c r="OCS22" s="8"/>
      <c r="OCT22" s="8"/>
      <c r="OCU22" s="8"/>
      <c r="OCV22" s="8"/>
      <c r="OCW22" s="8"/>
      <c r="OCX22" s="8"/>
      <c r="OCY22" s="8"/>
      <c r="OCZ22" s="8"/>
      <c r="ODA22" s="8"/>
      <c r="ODB22" s="8"/>
      <c r="ODC22" s="8"/>
      <c r="ODD22" s="8"/>
      <c r="ODE22" s="8"/>
      <c r="ODF22" s="8"/>
      <c r="ODG22" s="8"/>
      <c r="ODH22" s="8"/>
      <c r="ODI22" s="8"/>
      <c r="ODJ22" s="8"/>
      <c r="ODK22" s="8"/>
      <c r="ODL22" s="8"/>
      <c r="ODM22" s="8"/>
      <c r="ODN22" s="8"/>
      <c r="ODO22" s="8"/>
      <c r="ODP22" s="8"/>
      <c r="ODQ22" s="8"/>
      <c r="ODR22" s="8"/>
      <c r="ODS22" s="8"/>
      <c r="ODT22" s="8"/>
      <c r="ODU22" s="8"/>
      <c r="ODV22" s="8"/>
      <c r="ODW22" s="8"/>
      <c r="ODX22" s="8"/>
      <c r="ODY22" s="8"/>
      <c r="ODZ22" s="8"/>
      <c r="OEA22" s="8"/>
      <c r="OEB22" s="8"/>
      <c r="OEC22" s="8"/>
      <c r="OED22" s="8"/>
      <c r="OEE22" s="8"/>
      <c r="OEF22" s="8"/>
      <c r="OEG22" s="8"/>
      <c r="OEH22" s="8"/>
      <c r="OEI22" s="8"/>
      <c r="OEJ22" s="8"/>
      <c r="OEK22" s="8"/>
      <c r="OEL22" s="8"/>
      <c r="OEM22" s="8"/>
      <c r="OEN22" s="8"/>
      <c r="OEO22" s="8"/>
      <c r="OEP22" s="8"/>
      <c r="OEQ22" s="8"/>
      <c r="OER22" s="8"/>
      <c r="OES22" s="8"/>
      <c r="OET22" s="8"/>
      <c r="OEU22" s="8"/>
      <c r="OEV22" s="8"/>
      <c r="OEW22" s="8"/>
      <c r="OEX22" s="8"/>
      <c r="OEY22" s="8"/>
      <c r="OEZ22" s="8"/>
      <c r="OFA22" s="8"/>
      <c r="OFB22" s="8"/>
      <c r="OFC22" s="8"/>
      <c r="OFD22" s="8"/>
      <c r="OFE22" s="8"/>
      <c r="OFF22" s="8"/>
      <c r="OFG22" s="8"/>
      <c r="OFH22" s="8"/>
      <c r="OFI22" s="8"/>
      <c r="OFJ22" s="8"/>
      <c r="OFK22" s="8"/>
      <c r="OFL22" s="8"/>
      <c r="OFM22" s="8"/>
      <c r="OFN22" s="8"/>
      <c r="OFO22" s="8"/>
      <c r="OFP22" s="8"/>
      <c r="OFQ22" s="8"/>
      <c r="OFR22" s="8"/>
      <c r="OFS22" s="8"/>
      <c r="OFT22" s="8"/>
      <c r="OFU22" s="8"/>
      <c r="OFV22" s="8"/>
      <c r="OFW22" s="8"/>
      <c r="OFX22" s="8"/>
      <c r="OFY22" s="8"/>
      <c r="OFZ22" s="8"/>
      <c r="OGA22" s="8"/>
      <c r="OGB22" s="8"/>
      <c r="OGC22" s="8"/>
      <c r="OGD22" s="8"/>
      <c r="OGE22" s="8"/>
      <c r="OGF22" s="8"/>
      <c r="OGG22" s="8"/>
      <c r="OGH22" s="8"/>
      <c r="OGI22" s="8"/>
      <c r="OGJ22" s="8"/>
      <c r="OGK22" s="8"/>
      <c r="OGL22" s="8"/>
      <c r="OGM22" s="8"/>
      <c r="OGN22" s="8"/>
      <c r="OGO22" s="8"/>
      <c r="OGP22" s="8"/>
      <c r="OGQ22" s="8"/>
      <c r="OGR22" s="8"/>
      <c r="OGS22" s="8"/>
      <c r="OGT22" s="8"/>
      <c r="OGU22" s="8"/>
      <c r="OGV22" s="8"/>
      <c r="OGW22" s="8"/>
      <c r="OGX22" s="8"/>
      <c r="OGY22" s="8"/>
      <c r="OGZ22" s="8"/>
      <c r="OHA22" s="8"/>
      <c r="OHB22" s="8"/>
      <c r="OHC22" s="8"/>
      <c r="OHD22" s="8"/>
      <c r="OHE22" s="8"/>
      <c r="OHF22" s="8"/>
      <c r="OHG22" s="8"/>
      <c r="OHH22" s="8"/>
      <c r="OHI22" s="8"/>
      <c r="OHJ22" s="8"/>
      <c r="OHK22" s="8"/>
      <c r="OHL22" s="8"/>
      <c r="OHM22" s="8"/>
      <c r="OHN22" s="8"/>
      <c r="OHO22" s="8"/>
      <c r="OHP22" s="8"/>
      <c r="OHQ22" s="8"/>
      <c r="OHR22" s="8"/>
      <c r="OHS22" s="8"/>
      <c r="OHT22" s="8"/>
      <c r="OHU22" s="8"/>
      <c r="OHV22" s="8"/>
      <c r="OHW22" s="8"/>
      <c r="OHX22" s="8"/>
      <c r="OHY22" s="8"/>
      <c r="OHZ22" s="8"/>
      <c r="OIA22" s="8"/>
      <c r="OIB22" s="8"/>
      <c r="OIC22" s="8"/>
      <c r="OID22" s="8"/>
      <c r="OIE22" s="8"/>
      <c r="OIF22" s="8"/>
      <c r="OIG22" s="8"/>
      <c r="OIH22" s="8"/>
      <c r="OII22" s="8"/>
      <c r="OIJ22" s="8"/>
      <c r="OIK22" s="8"/>
      <c r="OIL22" s="8"/>
      <c r="OIM22" s="8"/>
      <c r="OIN22" s="8"/>
      <c r="OIO22" s="8"/>
      <c r="OIP22" s="8"/>
      <c r="OIQ22" s="8"/>
      <c r="OIR22" s="8"/>
      <c r="OIS22" s="8"/>
      <c r="OIT22" s="8"/>
      <c r="OIU22" s="8"/>
      <c r="OIV22" s="8"/>
      <c r="OIW22" s="8"/>
      <c r="OIX22" s="8"/>
      <c r="OIY22" s="8"/>
      <c r="OIZ22" s="8"/>
      <c r="OJA22" s="8"/>
      <c r="OJB22" s="8"/>
      <c r="OJC22" s="8"/>
      <c r="OJD22" s="8"/>
      <c r="OJE22" s="8"/>
      <c r="OJF22" s="8"/>
      <c r="OJG22" s="8"/>
      <c r="OJH22" s="8"/>
      <c r="OJI22" s="8"/>
      <c r="OJJ22" s="8"/>
      <c r="OJK22" s="8"/>
      <c r="OJL22" s="8"/>
      <c r="OJM22" s="8"/>
      <c r="OJN22" s="8"/>
      <c r="OJO22" s="8"/>
      <c r="OJP22" s="8"/>
      <c r="OJQ22" s="8"/>
      <c r="OJR22" s="8"/>
      <c r="OJS22" s="8"/>
      <c r="OJT22" s="8"/>
      <c r="OJU22" s="8"/>
      <c r="OJV22" s="8"/>
      <c r="OJW22" s="8"/>
      <c r="OJX22" s="8"/>
      <c r="OJY22" s="8"/>
      <c r="OJZ22" s="8"/>
      <c r="OKA22" s="8"/>
      <c r="OKB22" s="8"/>
      <c r="OKC22" s="8"/>
      <c r="OKD22" s="8"/>
      <c r="OKE22" s="8"/>
      <c r="OKF22" s="8"/>
      <c r="OKG22" s="8"/>
      <c r="OKH22" s="8"/>
      <c r="OKI22" s="8"/>
      <c r="OKJ22" s="8"/>
      <c r="OKK22" s="8"/>
      <c r="OKL22" s="8"/>
      <c r="OKM22" s="8"/>
      <c r="OKN22" s="8"/>
      <c r="OKO22" s="8"/>
      <c r="OKP22" s="8"/>
      <c r="OKQ22" s="8"/>
      <c r="OKR22" s="8"/>
      <c r="OKS22" s="8"/>
      <c r="OKT22" s="8"/>
      <c r="OKU22" s="8"/>
      <c r="OKV22" s="8"/>
      <c r="OKW22" s="8"/>
      <c r="OKX22" s="8"/>
      <c r="OKY22" s="8"/>
      <c r="OKZ22" s="8"/>
      <c r="OLA22" s="8"/>
      <c r="OLB22" s="8"/>
      <c r="OLC22" s="8"/>
      <c r="OLD22" s="8"/>
      <c r="OLE22" s="8"/>
      <c r="OLF22" s="8"/>
      <c r="OLG22" s="8"/>
      <c r="OLH22" s="8"/>
      <c r="OLI22" s="8"/>
      <c r="OLJ22" s="8"/>
      <c r="OLK22" s="8"/>
      <c r="OLL22" s="8"/>
      <c r="OLM22" s="8"/>
      <c r="OLN22" s="8"/>
      <c r="OLO22" s="8"/>
      <c r="OLP22" s="8"/>
      <c r="OLQ22" s="8"/>
      <c r="OLR22" s="8"/>
      <c r="OLS22" s="8"/>
      <c r="OLT22" s="8"/>
      <c r="OLU22" s="8"/>
      <c r="OLV22" s="8"/>
      <c r="OLW22" s="8"/>
      <c r="OLX22" s="8"/>
      <c r="OLY22" s="8"/>
      <c r="OLZ22" s="8"/>
      <c r="OMA22" s="8"/>
      <c r="OMB22" s="8"/>
      <c r="OMC22" s="8"/>
      <c r="OMD22" s="8"/>
      <c r="OME22" s="8"/>
      <c r="OMF22" s="8"/>
      <c r="OMG22" s="8"/>
      <c r="OMH22" s="8"/>
      <c r="OMI22" s="8"/>
      <c r="OMJ22" s="8"/>
      <c r="OMK22" s="8"/>
      <c r="OML22" s="8"/>
      <c r="OMM22" s="8"/>
      <c r="OMN22" s="8"/>
      <c r="OMO22" s="8"/>
      <c r="OMP22" s="8"/>
      <c r="OMQ22" s="8"/>
      <c r="OMR22" s="8"/>
      <c r="OMS22" s="8"/>
      <c r="OMT22" s="8"/>
      <c r="OMU22" s="8"/>
      <c r="OMV22" s="8"/>
      <c r="OMW22" s="8"/>
      <c r="OMX22" s="8"/>
      <c r="OMY22" s="8"/>
      <c r="OMZ22" s="8"/>
      <c r="ONA22" s="8"/>
      <c r="ONB22" s="8"/>
      <c r="ONC22" s="8"/>
      <c r="OND22" s="8"/>
      <c r="ONE22" s="8"/>
      <c r="ONF22" s="8"/>
      <c r="ONG22" s="8"/>
      <c r="ONH22" s="8"/>
      <c r="ONI22" s="8"/>
      <c r="ONJ22" s="8"/>
      <c r="ONK22" s="8"/>
      <c r="ONL22" s="8"/>
      <c r="ONM22" s="8"/>
      <c r="ONN22" s="8"/>
      <c r="ONO22" s="8"/>
      <c r="ONP22" s="8"/>
      <c r="ONQ22" s="8"/>
      <c r="ONR22" s="8"/>
      <c r="ONS22" s="8"/>
      <c r="ONT22" s="8"/>
      <c r="ONU22" s="8"/>
      <c r="ONV22" s="8"/>
      <c r="ONW22" s="8"/>
      <c r="ONX22" s="8"/>
      <c r="ONY22" s="8"/>
      <c r="ONZ22" s="8"/>
      <c r="OOA22" s="8"/>
      <c r="OOB22" s="8"/>
      <c r="OOC22" s="8"/>
      <c r="OOD22" s="8"/>
      <c r="OOE22" s="8"/>
      <c r="OOF22" s="8"/>
      <c r="OOG22" s="8"/>
      <c r="OOH22" s="8"/>
      <c r="OOI22" s="8"/>
      <c r="OOJ22" s="8"/>
      <c r="OOK22" s="8"/>
      <c r="OOL22" s="8"/>
      <c r="OOM22" s="8"/>
      <c r="OON22" s="8"/>
      <c r="OOO22" s="8"/>
      <c r="OOP22" s="8"/>
      <c r="OOQ22" s="8"/>
      <c r="OOR22" s="8"/>
      <c r="OOS22" s="8"/>
      <c r="OOT22" s="8"/>
      <c r="OOU22" s="8"/>
      <c r="OOV22" s="8"/>
      <c r="OOW22" s="8"/>
      <c r="OOX22" s="8"/>
      <c r="OOY22" s="8"/>
      <c r="OOZ22" s="8"/>
      <c r="OPA22" s="8"/>
      <c r="OPB22" s="8"/>
      <c r="OPC22" s="8"/>
      <c r="OPD22" s="8"/>
      <c r="OPE22" s="8"/>
      <c r="OPF22" s="8"/>
      <c r="OPG22" s="8"/>
      <c r="OPH22" s="8"/>
      <c r="OPI22" s="8"/>
      <c r="OPJ22" s="8"/>
      <c r="OPK22" s="8"/>
      <c r="OPL22" s="8"/>
      <c r="OPM22" s="8"/>
      <c r="OPN22" s="8"/>
      <c r="OPO22" s="8"/>
      <c r="OPP22" s="8"/>
      <c r="OPQ22" s="8"/>
      <c r="OPR22" s="8"/>
      <c r="OPS22" s="8"/>
      <c r="OPT22" s="8"/>
      <c r="OPU22" s="8"/>
      <c r="OPV22" s="8"/>
      <c r="OPW22" s="8"/>
      <c r="OPX22" s="8"/>
      <c r="OPY22" s="8"/>
      <c r="OPZ22" s="8"/>
      <c r="OQA22" s="8"/>
      <c r="OQB22" s="8"/>
      <c r="OQC22" s="8"/>
      <c r="OQD22" s="8"/>
      <c r="OQE22" s="8"/>
      <c r="OQF22" s="8"/>
      <c r="OQG22" s="8"/>
      <c r="OQH22" s="8"/>
      <c r="OQI22" s="8"/>
      <c r="OQJ22" s="8"/>
      <c r="OQK22" s="8"/>
      <c r="OQL22" s="8"/>
      <c r="OQM22" s="8"/>
      <c r="OQN22" s="8"/>
      <c r="OQO22" s="8"/>
      <c r="OQP22" s="8"/>
      <c r="OQQ22" s="8"/>
      <c r="OQR22" s="8"/>
      <c r="OQS22" s="8"/>
      <c r="OQT22" s="8"/>
      <c r="OQU22" s="8"/>
      <c r="OQV22" s="8"/>
      <c r="OQW22" s="8"/>
      <c r="OQX22" s="8"/>
      <c r="OQY22" s="8"/>
      <c r="OQZ22" s="8"/>
      <c r="ORA22" s="8"/>
      <c r="ORB22" s="8"/>
      <c r="ORC22" s="8"/>
      <c r="ORD22" s="8"/>
      <c r="ORE22" s="8"/>
      <c r="ORF22" s="8"/>
      <c r="ORG22" s="8"/>
      <c r="ORH22" s="8"/>
      <c r="ORI22" s="8"/>
      <c r="ORJ22" s="8"/>
      <c r="ORK22" s="8"/>
      <c r="ORL22" s="8"/>
      <c r="ORM22" s="8"/>
      <c r="ORN22" s="8"/>
      <c r="ORO22" s="8"/>
      <c r="ORP22" s="8"/>
      <c r="ORQ22" s="8"/>
      <c r="ORR22" s="8"/>
      <c r="ORS22" s="8"/>
      <c r="ORT22" s="8"/>
      <c r="ORU22" s="8"/>
      <c r="ORV22" s="8"/>
      <c r="ORW22" s="8"/>
      <c r="ORX22" s="8"/>
      <c r="ORY22" s="8"/>
      <c r="ORZ22" s="8"/>
      <c r="OSA22" s="8"/>
      <c r="OSB22" s="8"/>
      <c r="OSC22" s="8"/>
      <c r="OSD22" s="8"/>
      <c r="OSE22" s="8"/>
      <c r="OSF22" s="8"/>
      <c r="OSG22" s="8"/>
      <c r="OSH22" s="8"/>
      <c r="OSI22" s="8"/>
      <c r="OSJ22" s="8"/>
      <c r="OSK22" s="8"/>
      <c r="OSL22" s="8"/>
      <c r="OSM22" s="8"/>
      <c r="OSN22" s="8"/>
      <c r="OSO22" s="8"/>
      <c r="OSP22" s="8"/>
      <c r="OSQ22" s="8"/>
      <c r="OSR22" s="8"/>
      <c r="OSS22" s="8"/>
      <c r="OST22" s="8"/>
      <c r="OSU22" s="8"/>
      <c r="OSV22" s="8"/>
      <c r="OSW22" s="8"/>
      <c r="OSX22" s="8"/>
      <c r="OSY22" s="8"/>
      <c r="OSZ22" s="8"/>
      <c r="OTA22" s="8"/>
      <c r="OTB22" s="8"/>
      <c r="OTC22" s="8"/>
      <c r="OTD22" s="8"/>
      <c r="OTE22" s="8"/>
      <c r="OTF22" s="8"/>
      <c r="OTG22" s="8"/>
      <c r="OTH22" s="8"/>
      <c r="OTI22" s="8"/>
      <c r="OTJ22" s="8"/>
      <c r="OTK22" s="8"/>
      <c r="OTL22" s="8"/>
      <c r="OTM22" s="8"/>
      <c r="OTN22" s="8"/>
      <c r="OTO22" s="8"/>
      <c r="OTP22" s="8"/>
      <c r="OTQ22" s="8"/>
      <c r="OTR22" s="8"/>
      <c r="OTS22" s="8"/>
      <c r="OTT22" s="8"/>
      <c r="OTU22" s="8"/>
      <c r="OTV22" s="8"/>
      <c r="OTW22" s="8"/>
      <c r="OTX22" s="8"/>
      <c r="OTY22" s="8"/>
      <c r="OTZ22" s="8"/>
      <c r="OUA22" s="8"/>
      <c r="OUB22" s="8"/>
      <c r="OUC22" s="8"/>
      <c r="OUD22" s="8"/>
      <c r="OUE22" s="8"/>
      <c r="OUF22" s="8"/>
      <c r="OUG22" s="8"/>
      <c r="OUH22" s="8"/>
      <c r="OUI22" s="8"/>
      <c r="OUJ22" s="8"/>
      <c r="OUK22" s="8"/>
      <c r="OUL22" s="8"/>
      <c r="OUM22" s="8"/>
      <c r="OUN22" s="8"/>
      <c r="OUO22" s="8"/>
      <c r="OUP22" s="8"/>
      <c r="OUQ22" s="8"/>
      <c r="OUR22" s="8"/>
      <c r="OUS22" s="8"/>
      <c r="OUT22" s="8"/>
      <c r="OUU22" s="8"/>
      <c r="OUV22" s="8"/>
      <c r="OUW22" s="8"/>
      <c r="OUX22" s="8"/>
      <c r="OUY22" s="8"/>
      <c r="OUZ22" s="8"/>
      <c r="OVA22" s="8"/>
      <c r="OVB22" s="8"/>
      <c r="OVC22" s="8"/>
      <c r="OVD22" s="8"/>
      <c r="OVE22" s="8"/>
      <c r="OVF22" s="8"/>
      <c r="OVG22" s="8"/>
      <c r="OVH22" s="8"/>
      <c r="OVI22" s="8"/>
      <c r="OVJ22" s="8"/>
      <c r="OVK22" s="8"/>
      <c r="OVL22" s="8"/>
      <c r="OVM22" s="8"/>
      <c r="OVN22" s="8"/>
      <c r="OVO22" s="8"/>
      <c r="OVP22" s="8"/>
      <c r="OVQ22" s="8"/>
      <c r="OVR22" s="8"/>
      <c r="OVS22" s="8"/>
      <c r="OVT22" s="8"/>
      <c r="OVU22" s="8"/>
      <c r="OVV22" s="8"/>
      <c r="OVW22" s="8"/>
      <c r="OVX22" s="8"/>
      <c r="OVY22" s="8"/>
      <c r="OVZ22" s="8"/>
      <c r="OWA22" s="8"/>
      <c r="OWB22" s="8"/>
      <c r="OWC22" s="8"/>
      <c r="OWD22" s="8"/>
      <c r="OWE22" s="8"/>
      <c r="OWF22" s="8"/>
      <c r="OWG22" s="8"/>
      <c r="OWH22" s="8"/>
      <c r="OWI22" s="8"/>
      <c r="OWJ22" s="8"/>
      <c r="OWK22" s="8"/>
      <c r="OWL22" s="8"/>
      <c r="OWM22" s="8"/>
      <c r="OWN22" s="8"/>
      <c r="OWO22" s="8"/>
      <c r="OWP22" s="8"/>
      <c r="OWQ22" s="8"/>
      <c r="OWR22" s="8"/>
      <c r="OWS22" s="8"/>
      <c r="OWT22" s="8"/>
      <c r="OWU22" s="8"/>
      <c r="OWV22" s="8"/>
      <c r="OWW22" s="8"/>
      <c r="OWX22" s="8"/>
      <c r="OWY22" s="8"/>
      <c r="OWZ22" s="8"/>
      <c r="OXA22" s="8"/>
      <c r="OXB22" s="8"/>
      <c r="OXC22" s="8"/>
      <c r="OXD22" s="8"/>
      <c r="OXE22" s="8"/>
      <c r="OXF22" s="8"/>
      <c r="OXG22" s="8"/>
      <c r="OXH22" s="8"/>
      <c r="OXI22" s="8"/>
      <c r="OXJ22" s="8"/>
      <c r="OXK22" s="8"/>
      <c r="OXL22" s="8"/>
      <c r="OXM22" s="8"/>
      <c r="OXN22" s="8"/>
      <c r="OXO22" s="8"/>
      <c r="OXP22" s="8"/>
      <c r="OXQ22" s="8"/>
      <c r="OXR22" s="8"/>
      <c r="OXS22" s="8"/>
      <c r="OXT22" s="8"/>
      <c r="OXU22" s="8"/>
      <c r="OXV22" s="8"/>
      <c r="OXW22" s="8"/>
      <c r="OXX22" s="8"/>
      <c r="OXY22" s="8"/>
      <c r="OXZ22" s="8"/>
      <c r="OYA22" s="8"/>
      <c r="OYB22" s="8"/>
      <c r="OYC22" s="8"/>
      <c r="OYD22" s="8"/>
      <c r="OYE22" s="8"/>
      <c r="OYF22" s="8"/>
      <c r="OYG22" s="8"/>
      <c r="OYH22" s="8"/>
      <c r="OYI22" s="8"/>
      <c r="OYJ22" s="8"/>
      <c r="OYK22" s="8"/>
      <c r="OYL22" s="8"/>
      <c r="OYM22" s="8"/>
      <c r="OYN22" s="8"/>
      <c r="OYO22" s="8"/>
      <c r="OYP22" s="8"/>
      <c r="OYQ22" s="8"/>
      <c r="OYR22" s="8"/>
      <c r="OYS22" s="8"/>
      <c r="OYT22" s="8"/>
      <c r="OYU22" s="8"/>
      <c r="OYV22" s="8"/>
      <c r="OYW22" s="8"/>
      <c r="OYX22" s="8"/>
      <c r="OYY22" s="8"/>
      <c r="OYZ22" s="8"/>
      <c r="OZA22" s="8"/>
      <c r="OZB22" s="8"/>
      <c r="OZC22" s="8"/>
      <c r="OZD22" s="8"/>
      <c r="OZE22" s="8"/>
      <c r="OZF22" s="8"/>
      <c r="OZG22" s="8"/>
      <c r="OZH22" s="8"/>
      <c r="OZI22" s="8"/>
      <c r="OZJ22" s="8"/>
      <c r="OZK22" s="8"/>
      <c r="OZL22" s="8"/>
      <c r="OZM22" s="8"/>
      <c r="OZN22" s="8"/>
      <c r="OZO22" s="8"/>
      <c r="OZP22" s="8"/>
      <c r="OZQ22" s="8"/>
      <c r="OZR22" s="8"/>
      <c r="OZS22" s="8"/>
      <c r="OZT22" s="8"/>
      <c r="OZU22" s="8"/>
      <c r="OZV22" s="8"/>
      <c r="OZW22" s="8"/>
      <c r="OZX22" s="8"/>
      <c r="OZY22" s="8"/>
      <c r="OZZ22" s="8"/>
      <c r="PAA22" s="8"/>
      <c r="PAB22" s="8"/>
      <c r="PAC22" s="8"/>
      <c r="PAD22" s="8"/>
      <c r="PAE22" s="8"/>
      <c r="PAF22" s="8"/>
      <c r="PAG22" s="8"/>
      <c r="PAH22" s="8"/>
      <c r="PAI22" s="8"/>
      <c r="PAJ22" s="8"/>
      <c r="PAK22" s="8"/>
      <c r="PAL22" s="8"/>
      <c r="PAM22" s="8"/>
      <c r="PAN22" s="8"/>
      <c r="PAO22" s="8"/>
      <c r="PAP22" s="8"/>
      <c r="PAQ22" s="8"/>
      <c r="PAR22" s="8"/>
      <c r="PAS22" s="8"/>
      <c r="PAT22" s="8"/>
      <c r="PAU22" s="8"/>
      <c r="PAV22" s="8"/>
      <c r="PAW22" s="8"/>
      <c r="PAX22" s="8"/>
      <c r="PAY22" s="8"/>
      <c r="PAZ22" s="8"/>
      <c r="PBA22" s="8"/>
      <c r="PBB22" s="8"/>
      <c r="PBC22" s="8"/>
      <c r="PBD22" s="8"/>
      <c r="PBE22" s="8"/>
      <c r="PBF22" s="8"/>
      <c r="PBG22" s="8"/>
      <c r="PBH22" s="8"/>
      <c r="PBI22" s="8"/>
      <c r="PBJ22" s="8"/>
      <c r="PBK22" s="8"/>
      <c r="PBL22" s="8"/>
      <c r="PBM22" s="8"/>
      <c r="PBN22" s="8"/>
      <c r="PBO22" s="8"/>
      <c r="PBP22" s="8"/>
      <c r="PBQ22" s="8"/>
      <c r="PBR22" s="8"/>
      <c r="PBS22" s="8"/>
      <c r="PBT22" s="8"/>
      <c r="PBU22" s="8"/>
      <c r="PBV22" s="8"/>
      <c r="PBW22" s="8"/>
      <c r="PBX22" s="8"/>
      <c r="PBY22" s="8"/>
      <c r="PBZ22" s="8"/>
      <c r="PCA22" s="8"/>
      <c r="PCB22" s="8"/>
      <c r="PCC22" s="8"/>
      <c r="PCD22" s="8"/>
      <c r="PCE22" s="8"/>
      <c r="PCF22" s="8"/>
      <c r="PCG22" s="8"/>
      <c r="PCH22" s="8"/>
      <c r="PCI22" s="8"/>
      <c r="PCJ22" s="8"/>
      <c r="PCK22" s="8"/>
      <c r="PCL22" s="8"/>
      <c r="PCM22" s="8"/>
      <c r="PCN22" s="8"/>
      <c r="PCO22" s="8"/>
      <c r="PCP22" s="8"/>
      <c r="PCQ22" s="8"/>
      <c r="PCR22" s="8"/>
      <c r="PCS22" s="8"/>
      <c r="PCT22" s="8"/>
      <c r="PCU22" s="8"/>
      <c r="PCV22" s="8"/>
      <c r="PCW22" s="8"/>
      <c r="PCX22" s="8"/>
      <c r="PCY22" s="8"/>
      <c r="PCZ22" s="8"/>
      <c r="PDA22" s="8"/>
      <c r="PDB22" s="8"/>
      <c r="PDC22" s="8"/>
      <c r="PDD22" s="8"/>
      <c r="PDE22" s="8"/>
      <c r="PDF22" s="8"/>
      <c r="PDG22" s="8"/>
      <c r="PDH22" s="8"/>
      <c r="PDI22" s="8"/>
      <c r="PDJ22" s="8"/>
      <c r="PDK22" s="8"/>
      <c r="PDL22" s="8"/>
      <c r="PDM22" s="8"/>
      <c r="PDN22" s="8"/>
      <c r="PDO22" s="8"/>
      <c r="PDP22" s="8"/>
      <c r="PDQ22" s="8"/>
      <c r="PDR22" s="8"/>
      <c r="PDS22" s="8"/>
      <c r="PDT22" s="8"/>
      <c r="PDU22" s="8"/>
      <c r="PDV22" s="8"/>
      <c r="PDW22" s="8"/>
      <c r="PDX22" s="8"/>
      <c r="PDY22" s="8"/>
      <c r="PDZ22" s="8"/>
      <c r="PEA22" s="8"/>
      <c r="PEB22" s="8"/>
      <c r="PEC22" s="8"/>
      <c r="PED22" s="8"/>
      <c r="PEE22" s="8"/>
      <c r="PEF22" s="8"/>
      <c r="PEG22" s="8"/>
      <c r="PEH22" s="8"/>
      <c r="PEI22" s="8"/>
      <c r="PEJ22" s="8"/>
      <c r="PEK22" s="8"/>
      <c r="PEL22" s="8"/>
      <c r="PEM22" s="8"/>
      <c r="PEN22" s="8"/>
      <c r="PEO22" s="8"/>
      <c r="PEP22" s="8"/>
      <c r="PEQ22" s="8"/>
      <c r="PER22" s="8"/>
      <c r="PES22" s="8"/>
      <c r="PET22" s="8"/>
      <c r="PEU22" s="8"/>
      <c r="PEV22" s="8"/>
      <c r="PEW22" s="8"/>
      <c r="PEX22" s="8"/>
      <c r="PEY22" s="8"/>
      <c r="PEZ22" s="8"/>
      <c r="PFA22" s="8"/>
      <c r="PFB22" s="8"/>
      <c r="PFC22" s="8"/>
      <c r="PFD22" s="8"/>
      <c r="PFE22" s="8"/>
      <c r="PFF22" s="8"/>
      <c r="PFG22" s="8"/>
      <c r="PFH22" s="8"/>
      <c r="PFI22" s="8"/>
      <c r="PFJ22" s="8"/>
      <c r="PFK22" s="8"/>
      <c r="PFL22" s="8"/>
      <c r="PFM22" s="8"/>
      <c r="PFN22" s="8"/>
      <c r="PFO22" s="8"/>
      <c r="PFP22" s="8"/>
      <c r="PFQ22" s="8"/>
      <c r="PFR22" s="8"/>
      <c r="PFS22" s="8"/>
      <c r="PFT22" s="8"/>
      <c r="PFU22" s="8"/>
      <c r="PFV22" s="8"/>
      <c r="PFW22" s="8"/>
      <c r="PFX22" s="8"/>
      <c r="PFY22" s="8"/>
      <c r="PFZ22" s="8"/>
      <c r="PGA22" s="8"/>
      <c r="PGB22" s="8"/>
      <c r="PGC22" s="8"/>
      <c r="PGD22" s="8"/>
      <c r="PGE22" s="8"/>
      <c r="PGF22" s="8"/>
      <c r="PGG22" s="8"/>
      <c r="PGH22" s="8"/>
      <c r="PGI22" s="8"/>
      <c r="PGJ22" s="8"/>
      <c r="PGK22" s="8"/>
      <c r="PGL22" s="8"/>
      <c r="PGM22" s="8"/>
      <c r="PGN22" s="8"/>
      <c r="PGO22" s="8"/>
      <c r="PGP22" s="8"/>
      <c r="PGQ22" s="8"/>
      <c r="PGR22" s="8"/>
      <c r="PGS22" s="8"/>
      <c r="PGT22" s="8"/>
      <c r="PGU22" s="8"/>
      <c r="PGV22" s="8"/>
      <c r="PGW22" s="8"/>
      <c r="PGX22" s="8"/>
      <c r="PGY22" s="8"/>
      <c r="PGZ22" s="8"/>
      <c r="PHA22" s="8"/>
      <c r="PHB22" s="8"/>
      <c r="PHC22" s="8"/>
      <c r="PHD22" s="8"/>
      <c r="PHE22" s="8"/>
      <c r="PHF22" s="8"/>
      <c r="PHG22" s="8"/>
      <c r="PHH22" s="8"/>
      <c r="PHI22" s="8"/>
      <c r="PHJ22" s="8"/>
      <c r="PHK22" s="8"/>
      <c r="PHL22" s="8"/>
      <c r="PHM22" s="8"/>
      <c r="PHN22" s="8"/>
      <c r="PHO22" s="8"/>
      <c r="PHP22" s="8"/>
      <c r="PHQ22" s="8"/>
      <c r="PHR22" s="8"/>
      <c r="PHS22" s="8"/>
      <c r="PHT22" s="8"/>
      <c r="PHU22" s="8"/>
      <c r="PHV22" s="8"/>
      <c r="PHW22" s="8"/>
      <c r="PHX22" s="8"/>
      <c r="PHY22" s="8"/>
      <c r="PHZ22" s="8"/>
      <c r="PIA22" s="8"/>
      <c r="PIB22" s="8"/>
      <c r="PIC22" s="8"/>
      <c r="PID22" s="8"/>
      <c r="PIE22" s="8"/>
      <c r="PIF22" s="8"/>
      <c r="PIG22" s="8"/>
      <c r="PIH22" s="8"/>
      <c r="PII22" s="8"/>
      <c r="PIJ22" s="8"/>
      <c r="PIK22" s="8"/>
      <c r="PIL22" s="8"/>
      <c r="PIM22" s="8"/>
      <c r="PIN22" s="8"/>
      <c r="PIO22" s="8"/>
      <c r="PIP22" s="8"/>
      <c r="PIQ22" s="8"/>
      <c r="PIR22" s="8"/>
      <c r="PIS22" s="8"/>
      <c r="PIT22" s="8"/>
      <c r="PIU22" s="8"/>
      <c r="PIV22" s="8"/>
      <c r="PIW22" s="8"/>
      <c r="PIX22" s="8"/>
      <c r="PIY22" s="8"/>
      <c r="PIZ22" s="8"/>
      <c r="PJA22" s="8"/>
      <c r="PJB22" s="8"/>
      <c r="PJC22" s="8"/>
      <c r="PJD22" s="8"/>
      <c r="PJE22" s="8"/>
      <c r="PJF22" s="8"/>
      <c r="PJG22" s="8"/>
      <c r="PJH22" s="8"/>
      <c r="PJI22" s="8"/>
      <c r="PJJ22" s="8"/>
      <c r="PJK22" s="8"/>
      <c r="PJL22" s="8"/>
      <c r="PJM22" s="8"/>
      <c r="PJN22" s="8"/>
      <c r="PJO22" s="8"/>
      <c r="PJP22" s="8"/>
      <c r="PJQ22" s="8"/>
      <c r="PJR22" s="8"/>
      <c r="PJS22" s="8"/>
      <c r="PJT22" s="8"/>
      <c r="PJU22" s="8"/>
      <c r="PJV22" s="8"/>
      <c r="PJW22" s="8"/>
      <c r="PJX22" s="8"/>
      <c r="PJY22" s="8"/>
      <c r="PJZ22" s="8"/>
      <c r="PKA22" s="8"/>
      <c r="PKB22" s="8"/>
      <c r="PKC22" s="8"/>
      <c r="PKD22" s="8"/>
      <c r="PKE22" s="8"/>
      <c r="PKF22" s="8"/>
      <c r="PKG22" s="8"/>
      <c r="PKH22" s="8"/>
      <c r="PKI22" s="8"/>
      <c r="PKJ22" s="8"/>
      <c r="PKK22" s="8"/>
      <c r="PKL22" s="8"/>
      <c r="PKM22" s="8"/>
      <c r="PKN22" s="8"/>
      <c r="PKO22" s="8"/>
      <c r="PKP22" s="8"/>
      <c r="PKQ22" s="8"/>
      <c r="PKR22" s="8"/>
      <c r="PKS22" s="8"/>
      <c r="PKT22" s="8"/>
      <c r="PKU22" s="8"/>
      <c r="PKV22" s="8"/>
      <c r="PKW22" s="8"/>
      <c r="PKX22" s="8"/>
      <c r="PKY22" s="8"/>
      <c r="PKZ22" s="8"/>
      <c r="PLA22" s="8"/>
      <c r="PLB22" s="8"/>
      <c r="PLC22" s="8"/>
      <c r="PLD22" s="8"/>
      <c r="PLE22" s="8"/>
      <c r="PLF22" s="8"/>
      <c r="PLG22" s="8"/>
      <c r="PLH22" s="8"/>
      <c r="PLI22" s="8"/>
      <c r="PLJ22" s="8"/>
      <c r="PLK22" s="8"/>
      <c r="PLL22" s="8"/>
      <c r="PLM22" s="8"/>
      <c r="PLN22" s="8"/>
      <c r="PLO22" s="8"/>
      <c r="PLP22" s="8"/>
      <c r="PLQ22" s="8"/>
      <c r="PLR22" s="8"/>
      <c r="PLS22" s="8"/>
      <c r="PLT22" s="8"/>
      <c r="PLU22" s="8"/>
      <c r="PLV22" s="8"/>
      <c r="PLW22" s="8"/>
      <c r="PLX22" s="8"/>
      <c r="PLY22" s="8"/>
      <c r="PLZ22" s="8"/>
      <c r="PMA22" s="8"/>
      <c r="PMB22" s="8"/>
      <c r="PMC22" s="8"/>
      <c r="PMD22" s="8"/>
      <c r="PME22" s="8"/>
      <c r="PMF22" s="8"/>
      <c r="PMG22" s="8"/>
      <c r="PMH22" s="8"/>
      <c r="PMI22" s="8"/>
      <c r="PMJ22" s="8"/>
      <c r="PMK22" s="8"/>
      <c r="PML22" s="8"/>
      <c r="PMM22" s="8"/>
      <c r="PMN22" s="8"/>
      <c r="PMO22" s="8"/>
      <c r="PMP22" s="8"/>
      <c r="PMQ22" s="8"/>
      <c r="PMR22" s="8"/>
      <c r="PMS22" s="8"/>
      <c r="PMT22" s="8"/>
      <c r="PMU22" s="8"/>
      <c r="PMV22" s="8"/>
      <c r="PMW22" s="8"/>
      <c r="PMX22" s="8"/>
      <c r="PMY22" s="8"/>
      <c r="PMZ22" s="8"/>
      <c r="PNA22" s="8"/>
      <c r="PNB22" s="8"/>
      <c r="PNC22" s="8"/>
      <c r="PND22" s="8"/>
      <c r="PNE22" s="8"/>
      <c r="PNF22" s="8"/>
      <c r="PNG22" s="8"/>
      <c r="PNH22" s="8"/>
      <c r="PNI22" s="8"/>
      <c r="PNJ22" s="8"/>
      <c r="PNK22" s="8"/>
      <c r="PNL22" s="8"/>
      <c r="PNM22" s="8"/>
      <c r="PNN22" s="8"/>
      <c r="PNO22" s="8"/>
      <c r="PNP22" s="8"/>
      <c r="PNQ22" s="8"/>
      <c r="PNR22" s="8"/>
      <c r="PNS22" s="8"/>
      <c r="PNT22" s="8"/>
      <c r="PNU22" s="8"/>
      <c r="PNV22" s="8"/>
      <c r="PNW22" s="8"/>
      <c r="PNX22" s="8"/>
      <c r="PNY22" s="8"/>
      <c r="PNZ22" s="8"/>
      <c r="POA22" s="8"/>
      <c r="POB22" s="8"/>
      <c r="POC22" s="8"/>
      <c r="POD22" s="8"/>
      <c r="POE22" s="8"/>
      <c r="POF22" s="8"/>
      <c r="POG22" s="8"/>
      <c r="POH22" s="8"/>
      <c r="POI22" s="8"/>
      <c r="POJ22" s="8"/>
      <c r="POK22" s="8"/>
      <c r="POL22" s="8"/>
      <c r="POM22" s="8"/>
      <c r="PON22" s="8"/>
      <c r="POO22" s="8"/>
      <c r="POP22" s="8"/>
      <c r="POQ22" s="8"/>
      <c r="POR22" s="8"/>
      <c r="POS22" s="8"/>
      <c r="POT22" s="8"/>
      <c r="POU22" s="8"/>
      <c r="POV22" s="8"/>
      <c r="POW22" s="8"/>
      <c r="POX22" s="8"/>
      <c r="POY22" s="8"/>
      <c r="POZ22" s="8"/>
      <c r="PPA22" s="8"/>
      <c r="PPB22" s="8"/>
      <c r="PPC22" s="8"/>
      <c r="PPD22" s="8"/>
      <c r="PPE22" s="8"/>
      <c r="PPF22" s="8"/>
      <c r="PPG22" s="8"/>
      <c r="PPH22" s="8"/>
      <c r="PPI22" s="8"/>
      <c r="PPJ22" s="8"/>
      <c r="PPK22" s="8"/>
      <c r="PPL22" s="8"/>
      <c r="PPM22" s="8"/>
      <c r="PPN22" s="8"/>
      <c r="PPO22" s="8"/>
      <c r="PPP22" s="8"/>
      <c r="PPQ22" s="8"/>
      <c r="PPR22" s="8"/>
      <c r="PPS22" s="8"/>
      <c r="PPT22" s="8"/>
      <c r="PPU22" s="8"/>
      <c r="PPV22" s="8"/>
      <c r="PPW22" s="8"/>
      <c r="PPX22" s="8"/>
      <c r="PPY22" s="8"/>
      <c r="PPZ22" s="8"/>
      <c r="PQA22" s="8"/>
      <c r="PQB22" s="8"/>
      <c r="PQC22" s="8"/>
      <c r="PQD22" s="8"/>
      <c r="PQE22" s="8"/>
      <c r="PQF22" s="8"/>
      <c r="PQG22" s="8"/>
      <c r="PQH22" s="8"/>
      <c r="PQI22" s="8"/>
      <c r="PQJ22" s="8"/>
      <c r="PQK22" s="8"/>
      <c r="PQL22" s="8"/>
      <c r="PQM22" s="8"/>
      <c r="PQN22" s="8"/>
      <c r="PQO22" s="8"/>
      <c r="PQP22" s="8"/>
      <c r="PQQ22" s="8"/>
      <c r="PQR22" s="8"/>
      <c r="PQS22" s="8"/>
      <c r="PQT22" s="8"/>
      <c r="PQU22" s="8"/>
      <c r="PQV22" s="8"/>
      <c r="PQW22" s="8"/>
      <c r="PQX22" s="8"/>
      <c r="PQY22" s="8"/>
      <c r="PQZ22" s="8"/>
      <c r="PRA22" s="8"/>
      <c r="PRB22" s="8"/>
      <c r="PRC22" s="8"/>
      <c r="PRD22" s="8"/>
      <c r="PRE22" s="8"/>
      <c r="PRF22" s="8"/>
      <c r="PRG22" s="8"/>
      <c r="PRH22" s="8"/>
      <c r="PRI22" s="8"/>
      <c r="PRJ22" s="8"/>
      <c r="PRK22" s="8"/>
      <c r="PRL22" s="8"/>
      <c r="PRM22" s="8"/>
      <c r="PRN22" s="8"/>
      <c r="PRO22" s="8"/>
      <c r="PRP22" s="8"/>
      <c r="PRQ22" s="8"/>
      <c r="PRR22" s="8"/>
      <c r="PRS22" s="8"/>
      <c r="PRT22" s="8"/>
      <c r="PRU22" s="8"/>
      <c r="PRV22" s="8"/>
      <c r="PRW22" s="8"/>
      <c r="PRX22" s="8"/>
      <c r="PRY22" s="8"/>
      <c r="PRZ22" s="8"/>
      <c r="PSA22" s="8"/>
      <c r="PSB22" s="8"/>
      <c r="PSC22" s="8"/>
      <c r="PSD22" s="8"/>
      <c r="PSE22" s="8"/>
      <c r="PSF22" s="8"/>
      <c r="PSG22" s="8"/>
      <c r="PSH22" s="8"/>
      <c r="PSI22" s="8"/>
      <c r="PSJ22" s="8"/>
      <c r="PSK22" s="8"/>
      <c r="PSL22" s="8"/>
      <c r="PSM22" s="8"/>
      <c r="PSN22" s="8"/>
      <c r="PSO22" s="8"/>
      <c r="PSP22" s="8"/>
      <c r="PSQ22" s="8"/>
      <c r="PSR22" s="8"/>
      <c r="PSS22" s="8"/>
      <c r="PST22" s="8"/>
      <c r="PSU22" s="8"/>
      <c r="PSV22" s="8"/>
      <c r="PSW22" s="8"/>
      <c r="PSX22" s="8"/>
      <c r="PSY22" s="8"/>
      <c r="PSZ22" s="8"/>
      <c r="PTA22" s="8"/>
      <c r="PTB22" s="8"/>
      <c r="PTC22" s="8"/>
      <c r="PTD22" s="8"/>
      <c r="PTE22" s="8"/>
      <c r="PTF22" s="8"/>
      <c r="PTG22" s="8"/>
      <c r="PTH22" s="8"/>
      <c r="PTI22" s="8"/>
      <c r="PTJ22" s="8"/>
      <c r="PTK22" s="8"/>
      <c r="PTL22" s="8"/>
      <c r="PTM22" s="8"/>
      <c r="PTN22" s="8"/>
      <c r="PTO22" s="8"/>
      <c r="PTP22" s="8"/>
      <c r="PTQ22" s="8"/>
      <c r="PTR22" s="8"/>
      <c r="PTS22" s="8"/>
      <c r="PTT22" s="8"/>
      <c r="PTU22" s="8"/>
      <c r="PTV22" s="8"/>
      <c r="PTW22" s="8"/>
      <c r="PTX22" s="8"/>
      <c r="PTY22" s="8"/>
      <c r="PTZ22" s="8"/>
      <c r="PUA22" s="8"/>
      <c r="PUB22" s="8"/>
      <c r="PUC22" s="8"/>
      <c r="PUD22" s="8"/>
      <c r="PUE22" s="8"/>
      <c r="PUF22" s="8"/>
      <c r="PUG22" s="8"/>
      <c r="PUH22" s="8"/>
      <c r="PUI22" s="8"/>
      <c r="PUJ22" s="8"/>
      <c r="PUK22" s="8"/>
      <c r="PUL22" s="8"/>
      <c r="PUM22" s="8"/>
      <c r="PUN22" s="8"/>
      <c r="PUO22" s="8"/>
      <c r="PUP22" s="8"/>
      <c r="PUQ22" s="8"/>
      <c r="PUR22" s="8"/>
      <c r="PUS22" s="8"/>
      <c r="PUT22" s="8"/>
      <c r="PUU22" s="8"/>
      <c r="PUV22" s="8"/>
      <c r="PUW22" s="8"/>
      <c r="PUX22" s="8"/>
      <c r="PUY22" s="8"/>
      <c r="PUZ22" s="8"/>
      <c r="PVA22" s="8"/>
      <c r="PVB22" s="8"/>
      <c r="PVC22" s="8"/>
      <c r="PVD22" s="8"/>
      <c r="PVE22" s="8"/>
      <c r="PVF22" s="8"/>
      <c r="PVG22" s="8"/>
      <c r="PVH22" s="8"/>
      <c r="PVI22" s="8"/>
      <c r="PVJ22" s="8"/>
      <c r="PVK22" s="8"/>
      <c r="PVL22" s="8"/>
      <c r="PVM22" s="8"/>
      <c r="PVN22" s="8"/>
      <c r="PVO22" s="8"/>
      <c r="PVP22" s="8"/>
      <c r="PVQ22" s="8"/>
      <c r="PVR22" s="8"/>
      <c r="PVS22" s="8"/>
      <c r="PVT22" s="8"/>
      <c r="PVU22" s="8"/>
      <c r="PVV22" s="8"/>
      <c r="PVW22" s="8"/>
      <c r="PVX22" s="8"/>
      <c r="PVY22" s="8"/>
      <c r="PVZ22" s="8"/>
      <c r="PWA22" s="8"/>
      <c r="PWB22" s="8"/>
      <c r="PWC22" s="8"/>
      <c r="PWD22" s="8"/>
      <c r="PWE22" s="8"/>
      <c r="PWF22" s="8"/>
      <c r="PWG22" s="8"/>
      <c r="PWH22" s="8"/>
      <c r="PWI22" s="8"/>
      <c r="PWJ22" s="8"/>
      <c r="PWK22" s="8"/>
      <c r="PWL22" s="8"/>
      <c r="PWM22" s="8"/>
      <c r="PWN22" s="8"/>
      <c r="PWO22" s="8"/>
      <c r="PWP22" s="8"/>
      <c r="PWQ22" s="8"/>
      <c r="PWR22" s="8"/>
      <c r="PWS22" s="8"/>
      <c r="PWT22" s="8"/>
      <c r="PWU22" s="8"/>
      <c r="PWV22" s="8"/>
      <c r="PWW22" s="8"/>
      <c r="PWX22" s="8"/>
      <c r="PWY22" s="8"/>
      <c r="PWZ22" s="8"/>
      <c r="PXA22" s="8"/>
      <c r="PXB22" s="8"/>
      <c r="PXC22" s="8"/>
      <c r="PXD22" s="8"/>
      <c r="PXE22" s="8"/>
      <c r="PXF22" s="8"/>
      <c r="PXG22" s="8"/>
      <c r="PXH22" s="8"/>
      <c r="PXI22" s="8"/>
      <c r="PXJ22" s="8"/>
      <c r="PXK22" s="8"/>
      <c r="PXL22" s="8"/>
      <c r="PXM22" s="8"/>
      <c r="PXN22" s="8"/>
      <c r="PXO22" s="8"/>
      <c r="PXP22" s="8"/>
      <c r="PXQ22" s="8"/>
      <c r="PXR22" s="8"/>
      <c r="PXS22" s="8"/>
      <c r="PXT22" s="8"/>
      <c r="PXU22" s="8"/>
      <c r="PXV22" s="8"/>
      <c r="PXW22" s="8"/>
      <c r="PXX22" s="8"/>
      <c r="PXY22" s="8"/>
      <c r="PXZ22" s="8"/>
      <c r="PYA22" s="8"/>
      <c r="PYB22" s="8"/>
      <c r="PYC22" s="8"/>
      <c r="PYD22" s="8"/>
      <c r="PYE22" s="8"/>
      <c r="PYF22" s="8"/>
      <c r="PYG22" s="8"/>
      <c r="PYH22" s="8"/>
      <c r="PYI22" s="8"/>
      <c r="PYJ22" s="8"/>
      <c r="PYK22" s="8"/>
      <c r="PYL22" s="8"/>
      <c r="PYM22" s="8"/>
      <c r="PYN22" s="8"/>
      <c r="PYO22" s="8"/>
      <c r="PYP22" s="8"/>
      <c r="PYQ22" s="8"/>
      <c r="PYR22" s="8"/>
      <c r="PYS22" s="8"/>
      <c r="PYT22" s="8"/>
      <c r="PYU22" s="8"/>
      <c r="PYV22" s="8"/>
      <c r="PYW22" s="8"/>
      <c r="PYX22" s="8"/>
      <c r="PYY22" s="8"/>
      <c r="PYZ22" s="8"/>
      <c r="PZA22" s="8"/>
      <c r="PZB22" s="8"/>
      <c r="PZC22" s="8"/>
      <c r="PZD22" s="8"/>
      <c r="PZE22" s="8"/>
      <c r="PZF22" s="8"/>
      <c r="PZG22" s="8"/>
      <c r="PZH22" s="8"/>
      <c r="PZI22" s="8"/>
      <c r="PZJ22" s="8"/>
      <c r="PZK22" s="8"/>
      <c r="PZL22" s="8"/>
      <c r="PZM22" s="8"/>
      <c r="PZN22" s="8"/>
      <c r="PZO22" s="8"/>
      <c r="PZP22" s="8"/>
      <c r="PZQ22" s="8"/>
      <c r="PZR22" s="8"/>
      <c r="PZS22" s="8"/>
      <c r="PZT22" s="8"/>
      <c r="PZU22" s="8"/>
      <c r="PZV22" s="8"/>
      <c r="PZW22" s="8"/>
      <c r="PZX22" s="8"/>
      <c r="PZY22" s="8"/>
      <c r="PZZ22" s="8"/>
      <c r="QAA22" s="8"/>
      <c r="QAB22" s="8"/>
      <c r="QAC22" s="8"/>
      <c r="QAD22" s="8"/>
      <c r="QAE22" s="8"/>
      <c r="QAF22" s="8"/>
      <c r="QAG22" s="8"/>
      <c r="QAH22" s="8"/>
      <c r="QAI22" s="8"/>
      <c r="QAJ22" s="8"/>
      <c r="QAK22" s="8"/>
      <c r="QAL22" s="8"/>
      <c r="QAM22" s="8"/>
      <c r="QAN22" s="8"/>
      <c r="QAO22" s="8"/>
      <c r="QAP22" s="8"/>
      <c r="QAQ22" s="8"/>
      <c r="QAR22" s="8"/>
      <c r="QAS22" s="8"/>
      <c r="QAT22" s="8"/>
      <c r="QAU22" s="8"/>
      <c r="QAV22" s="8"/>
      <c r="QAW22" s="8"/>
      <c r="QAX22" s="8"/>
      <c r="QAY22" s="8"/>
      <c r="QAZ22" s="8"/>
      <c r="QBA22" s="8"/>
      <c r="QBB22" s="8"/>
      <c r="QBC22" s="8"/>
      <c r="QBD22" s="8"/>
      <c r="QBE22" s="8"/>
      <c r="QBF22" s="8"/>
      <c r="QBG22" s="8"/>
      <c r="QBH22" s="8"/>
      <c r="QBI22" s="8"/>
      <c r="QBJ22" s="8"/>
      <c r="QBK22" s="8"/>
      <c r="QBL22" s="8"/>
      <c r="QBM22" s="8"/>
      <c r="QBN22" s="8"/>
      <c r="QBO22" s="8"/>
      <c r="QBP22" s="8"/>
      <c r="QBQ22" s="8"/>
      <c r="QBR22" s="8"/>
      <c r="QBS22" s="8"/>
      <c r="QBT22" s="8"/>
      <c r="QBU22" s="8"/>
      <c r="QBV22" s="8"/>
      <c r="QBW22" s="8"/>
      <c r="QBX22" s="8"/>
      <c r="QBY22" s="8"/>
      <c r="QBZ22" s="8"/>
      <c r="QCA22" s="8"/>
      <c r="QCB22" s="8"/>
      <c r="QCC22" s="8"/>
      <c r="QCD22" s="8"/>
      <c r="QCE22" s="8"/>
      <c r="QCF22" s="8"/>
      <c r="QCG22" s="8"/>
      <c r="QCH22" s="8"/>
      <c r="QCI22" s="8"/>
      <c r="QCJ22" s="8"/>
      <c r="QCK22" s="8"/>
      <c r="QCL22" s="8"/>
      <c r="QCM22" s="8"/>
      <c r="QCN22" s="8"/>
      <c r="QCO22" s="8"/>
      <c r="QCP22" s="8"/>
      <c r="QCQ22" s="8"/>
      <c r="QCR22" s="8"/>
      <c r="QCS22" s="8"/>
      <c r="QCT22" s="8"/>
      <c r="QCU22" s="8"/>
      <c r="QCV22" s="8"/>
      <c r="QCW22" s="8"/>
      <c r="QCX22" s="8"/>
      <c r="QCY22" s="8"/>
      <c r="QCZ22" s="8"/>
      <c r="QDA22" s="8"/>
      <c r="QDB22" s="8"/>
      <c r="QDC22" s="8"/>
      <c r="QDD22" s="8"/>
      <c r="QDE22" s="8"/>
      <c r="QDF22" s="8"/>
      <c r="QDG22" s="8"/>
      <c r="QDH22" s="8"/>
      <c r="QDI22" s="8"/>
      <c r="QDJ22" s="8"/>
      <c r="QDK22" s="8"/>
      <c r="QDL22" s="8"/>
      <c r="QDM22" s="8"/>
      <c r="QDN22" s="8"/>
      <c r="QDO22" s="8"/>
      <c r="QDP22" s="8"/>
      <c r="QDQ22" s="8"/>
      <c r="QDR22" s="8"/>
      <c r="QDS22" s="8"/>
      <c r="QDT22" s="8"/>
      <c r="QDU22" s="8"/>
      <c r="QDV22" s="8"/>
      <c r="QDW22" s="8"/>
      <c r="QDX22" s="8"/>
      <c r="QDY22" s="8"/>
      <c r="QDZ22" s="8"/>
      <c r="QEA22" s="8"/>
      <c r="QEB22" s="8"/>
      <c r="QEC22" s="8"/>
      <c r="QED22" s="8"/>
      <c r="QEE22" s="8"/>
      <c r="QEF22" s="8"/>
      <c r="QEG22" s="8"/>
      <c r="QEH22" s="8"/>
      <c r="QEI22" s="8"/>
      <c r="QEJ22" s="8"/>
      <c r="QEK22" s="8"/>
      <c r="QEL22" s="8"/>
      <c r="QEM22" s="8"/>
      <c r="QEN22" s="8"/>
      <c r="QEO22" s="8"/>
      <c r="QEP22" s="8"/>
      <c r="QEQ22" s="8"/>
      <c r="QER22" s="8"/>
      <c r="QES22" s="8"/>
      <c r="QET22" s="8"/>
      <c r="QEU22" s="8"/>
      <c r="QEV22" s="8"/>
      <c r="QEW22" s="8"/>
      <c r="QEX22" s="8"/>
      <c r="QEY22" s="8"/>
      <c r="QEZ22" s="8"/>
      <c r="QFA22" s="8"/>
      <c r="QFB22" s="8"/>
      <c r="QFC22" s="8"/>
      <c r="QFD22" s="8"/>
      <c r="QFE22" s="8"/>
      <c r="QFF22" s="8"/>
      <c r="QFG22" s="8"/>
      <c r="QFH22" s="8"/>
      <c r="QFI22" s="8"/>
      <c r="QFJ22" s="8"/>
      <c r="QFK22" s="8"/>
      <c r="QFL22" s="8"/>
      <c r="QFM22" s="8"/>
      <c r="QFN22" s="8"/>
      <c r="QFO22" s="8"/>
      <c r="QFP22" s="8"/>
      <c r="QFQ22" s="8"/>
      <c r="QFR22" s="8"/>
      <c r="QFS22" s="8"/>
      <c r="QFT22" s="8"/>
      <c r="QFU22" s="8"/>
      <c r="QFV22" s="8"/>
      <c r="QFW22" s="8"/>
      <c r="QFX22" s="8"/>
      <c r="QFY22" s="8"/>
      <c r="QFZ22" s="8"/>
      <c r="QGA22" s="8"/>
      <c r="QGB22" s="8"/>
      <c r="QGC22" s="8"/>
      <c r="QGD22" s="8"/>
      <c r="QGE22" s="8"/>
      <c r="QGF22" s="8"/>
      <c r="QGG22" s="8"/>
      <c r="QGH22" s="8"/>
      <c r="QGI22" s="8"/>
      <c r="QGJ22" s="8"/>
      <c r="QGK22" s="8"/>
      <c r="QGL22" s="8"/>
      <c r="QGM22" s="8"/>
      <c r="QGN22" s="8"/>
      <c r="QGO22" s="8"/>
      <c r="QGP22" s="8"/>
      <c r="QGQ22" s="8"/>
      <c r="QGR22" s="8"/>
      <c r="QGS22" s="8"/>
      <c r="QGT22" s="8"/>
      <c r="QGU22" s="8"/>
      <c r="QGV22" s="8"/>
      <c r="QGW22" s="8"/>
      <c r="QGX22" s="8"/>
      <c r="QGY22" s="8"/>
      <c r="QGZ22" s="8"/>
      <c r="QHA22" s="8"/>
      <c r="QHB22" s="8"/>
      <c r="QHC22" s="8"/>
      <c r="QHD22" s="8"/>
      <c r="QHE22" s="8"/>
      <c r="QHF22" s="8"/>
      <c r="QHG22" s="8"/>
      <c r="QHH22" s="8"/>
      <c r="QHI22" s="8"/>
      <c r="QHJ22" s="8"/>
      <c r="QHK22" s="8"/>
      <c r="QHL22" s="8"/>
      <c r="QHM22" s="8"/>
      <c r="QHN22" s="8"/>
      <c r="QHO22" s="8"/>
      <c r="QHP22" s="8"/>
      <c r="QHQ22" s="8"/>
      <c r="QHR22" s="8"/>
      <c r="QHS22" s="8"/>
      <c r="QHT22" s="8"/>
      <c r="QHU22" s="8"/>
      <c r="QHV22" s="8"/>
      <c r="QHW22" s="8"/>
      <c r="QHX22" s="8"/>
      <c r="QHY22" s="8"/>
      <c r="QHZ22" s="8"/>
      <c r="QIA22" s="8"/>
      <c r="QIB22" s="8"/>
      <c r="QIC22" s="8"/>
      <c r="QID22" s="8"/>
      <c r="QIE22" s="8"/>
      <c r="QIF22" s="8"/>
      <c r="QIG22" s="8"/>
      <c r="QIH22" s="8"/>
      <c r="QII22" s="8"/>
      <c r="QIJ22" s="8"/>
      <c r="QIK22" s="8"/>
      <c r="QIL22" s="8"/>
      <c r="QIM22" s="8"/>
      <c r="QIN22" s="8"/>
      <c r="QIO22" s="8"/>
      <c r="QIP22" s="8"/>
      <c r="QIQ22" s="8"/>
      <c r="QIR22" s="8"/>
      <c r="QIS22" s="8"/>
      <c r="QIT22" s="8"/>
      <c r="QIU22" s="8"/>
      <c r="QIV22" s="8"/>
      <c r="QIW22" s="8"/>
      <c r="QIX22" s="8"/>
      <c r="QIY22" s="8"/>
      <c r="QIZ22" s="8"/>
      <c r="QJA22" s="8"/>
      <c r="QJB22" s="8"/>
      <c r="QJC22" s="8"/>
      <c r="QJD22" s="8"/>
      <c r="QJE22" s="8"/>
      <c r="QJF22" s="8"/>
      <c r="QJG22" s="8"/>
      <c r="QJH22" s="8"/>
      <c r="QJI22" s="8"/>
      <c r="QJJ22" s="8"/>
      <c r="QJK22" s="8"/>
      <c r="QJL22" s="8"/>
      <c r="QJM22" s="8"/>
      <c r="QJN22" s="8"/>
      <c r="QJO22" s="8"/>
      <c r="QJP22" s="8"/>
      <c r="QJQ22" s="8"/>
      <c r="QJR22" s="8"/>
      <c r="QJS22" s="8"/>
      <c r="QJT22" s="8"/>
      <c r="QJU22" s="8"/>
      <c r="QJV22" s="8"/>
      <c r="QJW22" s="8"/>
      <c r="QJX22" s="8"/>
      <c r="QJY22" s="8"/>
      <c r="QJZ22" s="8"/>
      <c r="QKA22" s="8"/>
      <c r="QKB22" s="8"/>
      <c r="QKC22" s="8"/>
      <c r="QKD22" s="8"/>
      <c r="QKE22" s="8"/>
      <c r="QKF22" s="8"/>
      <c r="QKG22" s="8"/>
      <c r="QKH22" s="8"/>
      <c r="QKI22" s="8"/>
      <c r="QKJ22" s="8"/>
      <c r="QKK22" s="8"/>
      <c r="QKL22" s="8"/>
      <c r="QKM22" s="8"/>
      <c r="QKN22" s="8"/>
      <c r="QKO22" s="8"/>
      <c r="QKP22" s="8"/>
      <c r="QKQ22" s="8"/>
      <c r="QKR22" s="8"/>
      <c r="QKS22" s="8"/>
      <c r="QKT22" s="8"/>
      <c r="QKU22" s="8"/>
      <c r="QKV22" s="8"/>
      <c r="QKW22" s="8"/>
      <c r="QKX22" s="8"/>
      <c r="QKY22" s="8"/>
      <c r="QKZ22" s="8"/>
      <c r="QLA22" s="8"/>
      <c r="QLB22" s="8"/>
      <c r="QLC22" s="8"/>
      <c r="QLD22" s="8"/>
      <c r="QLE22" s="8"/>
      <c r="QLF22" s="8"/>
      <c r="QLG22" s="8"/>
      <c r="QLH22" s="8"/>
      <c r="QLI22" s="8"/>
      <c r="QLJ22" s="8"/>
      <c r="QLK22" s="8"/>
      <c r="QLL22" s="8"/>
      <c r="QLM22" s="8"/>
      <c r="QLN22" s="8"/>
      <c r="QLO22" s="8"/>
      <c r="QLP22" s="8"/>
      <c r="QLQ22" s="8"/>
      <c r="QLR22" s="8"/>
      <c r="QLS22" s="8"/>
      <c r="QLT22" s="8"/>
      <c r="QLU22" s="8"/>
      <c r="QLV22" s="8"/>
      <c r="QLW22" s="8"/>
      <c r="QLX22" s="8"/>
      <c r="QLY22" s="8"/>
      <c r="QLZ22" s="8"/>
      <c r="QMA22" s="8"/>
      <c r="QMB22" s="8"/>
      <c r="QMC22" s="8"/>
      <c r="QMD22" s="8"/>
      <c r="QME22" s="8"/>
      <c r="QMF22" s="8"/>
      <c r="QMG22" s="8"/>
      <c r="QMH22" s="8"/>
      <c r="QMI22" s="8"/>
      <c r="QMJ22" s="8"/>
      <c r="QMK22" s="8"/>
      <c r="QML22" s="8"/>
      <c r="QMM22" s="8"/>
      <c r="QMN22" s="8"/>
      <c r="QMO22" s="8"/>
      <c r="QMP22" s="8"/>
      <c r="QMQ22" s="8"/>
      <c r="QMR22" s="8"/>
      <c r="QMS22" s="8"/>
      <c r="QMT22" s="8"/>
      <c r="QMU22" s="8"/>
      <c r="QMV22" s="8"/>
      <c r="QMW22" s="8"/>
      <c r="QMX22" s="8"/>
      <c r="QMY22" s="8"/>
      <c r="QMZ22" s="8"/>
      <c r="QNA22" s="8"/>
      <c r="QNB22" s="8"/>
      <c r="QNC22" s="8"/>
      <c r="QND22" s="8"/>
      <c r="QNE22" s="8"/>
      <c r="QNF22" s="8"/>
      <c r="QNG22" s="8"/>
      <c r="QNH22" s="8"/>
      <c r="QNI22" s="8"/>
      <c r="QNJ22" s="8"/>
      <c r="QNK22" s="8"/>
      <c r="QNL22" s="8"/>
      <c r="QNM22" s="8"/>
      <c r="QNN22" s="8"/>
      <c r="QNO22" s="8"/>
      <c r="QNP22" s="8"/>
      <c r="QNQ22" s="8"/>
      <c r="QNR22" s="8"/>
      <c r="QNS22" s="8"/>
      <c r="QNT22" s="8"/>
      <c r="QNU22" s="8"/>
      <c r="QNV22" s="8"/>
      <c r="QNW22" s="8"/>
      <c r="QNX22" s="8"/>
      <c r="QNY22" s="8"/>
      <c r="QNZ22" s="8"/>
      <c r="QOA22" s="8"/>
      <c r="QOB22" s="8"/>
      <c r="QOC22" s="8"/>
      <c r="QOD22" s="8"/>
      <c r="QOE22" s="8"/>
      <c r="QOF22" s="8"/>
      <c r="QOG22" s="8"/>
      <c r="QOH22" s="8"/>
      <c r="QOI22" s="8"/>
      <c r="QOJ22" s="8"/>
      <c r="QOK22" s="8"/>
      <c r="QOL22" s="8"/>
      <c r="QOM22" s="8"/>
      <c r="QON22" s="8"/>
      <c r="QOO22" s="8"/>
      <c r="QOP22" s="8"/>
      <c r="QOQ22" s="8"/>
      <c r="QOR22" s="8"/>
      <c r="QOS22" s="8"/>
      <c r="QOT22" s="8"/>
      <c r="QOU22" s="8"/>
      <c r="QOV22" s="8"/>
      <c r="QOW22" s="8"/>
      <c r="QOX22" s="8"/>
      <c r="QOY22" s="8"/>
      <c r="QOZ22" s="8"/>
      <c r="QPA22" s="8"/>
      <c r="QPB22" s="8"/>
      <c r="QPC22" s="8"/>
      <c r="QPD22" s="8"/>
      <c r="QPE22" s="8"/>
      <c r="QPF22" s="8"/>
      <c r="QPG22" s="8"/>
      <c r="QPH22" s="8"/>
      <c r="QPI22" s="8"/>
      <c r="QPJ22" s="8"/>
      <c r="QPK22" s="8"/>
      <c r="QPL22" s="8"/>
      <c r="QPM22" s="8"/>
      <c r="QPN22" s="8"/>
      <c r="QPO22" s="8"/>
      <c r="QPP22" s="8"/>
      <c r="QPQ22" s="8"/>
      <c r="QPR22" s="8"/>
      <c r="QPS22" s="8"/>
      <c r="QPT22" s="8"/>
      <c r="QPU22" s="8"/>
      <c r="QPV22" s="8"/>
      <c r="QPW22" s="8"/>
      <c r="QPX22" s="8"/>
      <c r="QPY22" s="8"/>
      <c r="QPZ22" s="8"/>
      <c r="QQA22" s="8"/>
      <c r="QQB22" s="8"/>
      <c r="QQC22" s="8"/>
      <c r="QQD22" s="8"/>
      <c r="QQE22" s="8"/>
      <c r="QQF22" s="8"/>
      <c r="QQG22" s="8"/>
      <c r="QQH22" s="8"/>
      <c r="QQI22" s="8"/>
      <c r="QQJ22" s="8"/>
      <c r="QQK22" s="8"/>
      <c r="QQL22" s="8"/>
      <c r="QQM22" s="8"/>
      <c r="QQN22" s="8"/>
      <c r="QQO22" s="8"/>
      <c r="QQP22" s="8"/>
      <c r="QQQ22" s="8"/>
      <c r="QQR22" s="8"/>
      <c r="QQS22" s="8"/>
      <c r="QQT22" s="8"/>
      <c r="QQU22" s="8"/>
      <c r="QQV22" s="8"/>
      <c r="QQW22" s="8"/>
      <c r="QQX22" s="8"/>
      <c r="QQY22" s="8"/>
      <c r="QQZ22" s="8"/>
      <c r="QRA22" s="8"/>
      <c r="QRB22" s="8"/>
      <c r="QRC22" s="8"/>
      <c r="QRD22" s="8"/>
      <c r="QRE22" s="8"/>
      <c r="QRF22" s="8"/>
      <c r="QRG22" s="8"/>
      <c r="QRH22" s="8"/>
      <c r="QRI22" s="8"/>
      <c r="QRJ22" s="8"/>
      <c r="QRK22" s="8"/>
      <c r="QRL22" s="8"/>
      <c r="QRM22" s="8"/>
      <c r="QRN22" s="8"/>
      <c r="QRO22" s="8"/>
      <c r="QRP22" s="8"/>
      <c r="QRQ22" s="8"/>
      <c r="QRR22" s="8"/>
      <c r="QRS22" s="8"/>
      <c r="QRT22" s="8"/>
      <c r="QRU22" s="8"/>
      <c r="QRV22" s="8"/>
      <c r="QRW22" s="8"/>
      <c r="QRX22" s="8"/>
      <c r="QRY22" s="8"/>
      <c r="QRZ22" s="8"/>
      <c r="QSA22" s="8"/>
      <c r="QSB22" s="8"/>
      <c r="QSC22" s="8"/>
      <c r="QSD22" s="8"/>
      <c r="QSE22" s="8"/>
      <c r="QSF22" s="8"/>
      <c r="QSG22" s="8"/>
      <c r="QSH22" s="8"/>
      <c r="QSI22" s="8"/>
      <c r="QSJ22" s="8"/>
      <c r="QSK22" s="8"/>
      <c r="QSL22" s="8"/>
      <c r="QSM22" s="8"/>
      <c r="QSN22" s="8"/>
      <c r="QSO22" s="8"/>
      <c r="QSP22" s="8"/>
      <c r="QSQ22" s="8"/>
      <c r="QSR22" s="8"/>
      <c r="QSS22" s="8"/>
      <c r="QST22" s="8"/>
      <c r="QSU22" s="8"/>
      <c r="QSV22" s="8"/>
      <c r="QSW22" s="8"/>
      <c r="QSX22" s="8"/>
      <c r="QSY22" s="8"/>
      <c r="QSZ22" s="8"/>
      <c r="QTA22" s="8"/>
      <c r="QTB22" s="8"/>
      <c r="QTC22" s="8"/>
      <c r="QTD22" s="8"/>
      <c r="QTE22" s="8"/>
      <c r="QTF22" s="8"/>
      <c r="QTG22" s="8"/>
      <c r="QTH22" s="8"/>
      <c r="QTI22" s="8"/>
      <c r="QTJ22" s="8"/>
      <c r="QTK22" s="8"/>
      <c r="QTL22" s="8"/>
      <c r="QTM22" s="8"/>
      <c r="QTN22" s="8"/>
      <c r="QTO22" s="8"/>
      <c r="QTP22" s="8"/>
      <c r="QTQ22" s="8"/>
      <c r="QTR22" s="8"/>
      <c r="QTS22" s="8"/>
      <c r="QTT22" s="8"/>
      <c r="QTU22" s="8"/>
      <c r="QTV22" s="8"/>
      <c r="QTW22" s="8"/>
      <c r="QTX22" s="8"/>
      <c r="QTY22" s="8"/>
      <c r="QTZ22" s="8"/>
      <c r="QUA22" s="8"/>
      <c r="QUB22" s="8"/>
      <c r="QUC22" s="8"/>
      <c r="QUD22" s="8"/>
      <c r="QUE22" s="8"/>
      <c r="QUF22" s="8"/>
      <c r="QUG22" s="8"/>
      <c r="QUH22" s="8"/>
      <c r="QUI22" s="8"/>
      <c r="QUJ22" s="8"/>
      <c r="QUK22" s="8"/>
      <c r="QUL22" s="8"/>
      <c r="QUM22" s="8"/>
      <c r="QUN22" s="8"/>
      <c r="QUO22" s="8"/>
      <c r="QUP22" s="8"/>
      <c r="QUQ22" s="8"/>
      <c r="QUR22" s="8"/>
      <c r="QUS22" s="8"/>
      <c r="QUT22" s="8"/>
      <c r="QUU22" s="8"/>
      <c r="QUV22" s="8"/>
      <c r="QUW22" s="8"/>
      <c r="QUX22" s="8"/>
      <c r="QUY22" s="8"/>
      <c r="QUZ22" s="8"/>
      <c r="QVA22" s="8"/>
      <c r="QVB22" s="8"/>
      <c r="QVC22" s="8"/>
      <c r="QVD22" s="8"/>
      <c r="QVE22" s="8"/>
      <c r="QVF22" s="8"/>
      <c r="QVG22" s="8"/>
      <c r="QVH22" s="8"/>
      <c r="QVI22" s="8"/>
      <c r="QVJ22" s="8"/>
      <c r="QVK22" s="8"/>
      <c r="QVL22" s="8"/>
      <c r="QVM22" s="8"/>
      <c r="QVN22" s="8"/>
      <c r="QVO22" s="8"/>
      <c r="QVP22" s="8"/>
      <c r="QVQ22" s="8"/>
      <c r="QVR22" s="8"/>
      <c r="QVS22" s="8"/>
      <c r="QVT22" s="8"/>
      <c r="QVU22" s="8"/>
      <c r="QVV22" s="8"/>
      <c r="QVW22" s="8"/>
      <c r="QVX22" s="8"/>
      <c r="QVY22" s="8"/>
      <c r="QVZ22" s="8"/>
      <c r="QWA22" s="8"/>
      <c r="QWB22" s="8"/>
      <c r="QWC22" s="8"/>
      <c r="QWD22" s="8"/>
      <c r="QWE22" s="8"/>
      <c r="QWF22" s="8"/>
      <c r="QWG22" s="8"/>
      <c r="QWH22" s="8"/>
      <c r="QWI22" s="8"/>
      <c r="QWJ22" s="8"/>
      <c r="QWK22" s="8"/>
      <c r="QWL22" s="8"/>
      <c r="QWM22" s="8"/>
      <c r="QWN22" s="8"/>
      <c r="QWO22" s="8"/>
      <c r="QWP22" s="8"/>
      <c r="QWQ22" s="8"/>
      <c r="QWR22" s="8"/>
      <c r="QWS22" s="8"/>
      <c r="QWT22" s="8"/>
      <c r="QWU22" s="8"/>
      <c r="QWV22" s="8"/>
      <c r="QWW22" s="8"/>
      <c r="QWX22" s="8"/>
      <c r="QWY22" s="8"/>
      <c r="QWZ22" s="8"/>
      <c r="QXA22" s="8"/>
      <c r="QXB22" s="8"/>
      <c r="QXC22" s="8"/>
      <c r="QXD22" s="8"/>
      <c r="QXE22" s="8"/>
      <c r="QXF22" s="8"/>
      <c r="QXG22" s="8"/>
      <c r="QXH22" s="8"/>
      <c r="QXI22" s="8"/>
      <c r="QXJ22" s="8"/>
      <c r="QXK22" s="8"/>
      <c r="QXL22" s="8"/>
      <c r="QXM22" s="8"/>
      <c r="QXN22" s="8"/>
      <c r="QXO22" s="8"/>
      <c r="QXP22" s="8"/>
      <c r="QXQ22" s="8"/>
      <c r="QXR22" s="8"/>
      <c r="QXS22" s="8"/>
      <c r="QXT22" s="8"/>
      <c r="QXU22" s="8"/>
      <c r="QXV22" s="8"/>
      <c r="QXW22" s="8"/>
      <c r="QXX22" s="8"/>
      <c r="QXY22" s="8"/>
      <c r="QXZ22" s="8"/>
      <c r="QYA22" s="8"/>
      <c r="QYB22" s="8"/>
      <c r="QYC22" s="8"/>
      <c r="QYD22" s="8"/>
      <c r="QYE22" s="8"/>
      <c r="QYF22" s="8"/>
      <c r="QYG22" s="8"/>
      <c r="QYH22" s="8"/>
      <c r="QYI22" s="8"/>
      <c r="QYJ22" s="8"/>
      <c r="QYK22" s="8"/>
      <c r="QYL22" s="8"/>
      <c r="QYM22" s="8"/>
      <c r="QYN22" s="8"/>
      <c r="QYO22" s="8"/>
      <c r="QYP22" s="8"/>
      <c r="QYQ22" s="8"/>
      <c r="QYR22" s="8"/>
      <c r="QYS22" s="8"/>
      <c r="QYT22" s="8"/>
      <c r="QYU22" s="8"/>
      <c r="QYV22" s="8"/>
      <c r="QYW22" s="8"/>
      <c r="QYX22" s="8"/>
      <c r="QYY22" s="8"/>
      <c r="QYZ22" s="8"/>
      <c r="QZA22" s="8"/>
      <c r="QZB22" s="8"/>
      <c r="QZC22" s="8"/>
      <c r="QZD22" s="8"/>
      <c r="QZE22" s="8"/>
      <c r="QZF22" s="8"/>
      <c r="QZG22" s="8"/>
      <c r="QZH22" s="8"/>
      <c r="QZI22" s="8"/>
      <c r="QZJ22" s="8"/>
      <c r="QZK22" s="8"/>
      <c r="QZL22" s="8"/>
      <c r="QZM22" s="8"/>
      <c r="QZN22" s="8"/>
      <c r="QZO22" s="8"/>
      <c r="QZP22" s="8"/>
      <c r="QZQ22" s="8"/>
      <c r="QZR22" s="8"/>
      <c r="QZS22" s="8"/>
      <c r="QZT22" s="8"/>
      <c r="QZU22" s="8"/>
      <c r="QZV22" s="8"/>
      <c r="QZW22" s="8"/>
      <c r="QZX22" s="8"/>
      <c r="QZY22" s="8"/>
      <c r="QZZ22" s="8"/>
      <c r="RAA22" s="8"/>
      <c r="RAB22" s="8"/>
      <c r="RAC22" s="8"/>
      <c r="RAD22" s="8"/>
      <c r="RAE22" s="8"/>
      <c r="RAF22" s="8"/>
      <c r="RAG22" s="8"/>
      <c r="RAH22" s="8"/>
      <c r="RAI22" s="8"/>
      <c r="RAJ22" s="8"/>
      <c r="RAK22" s="8"/>
      <c r="RAL22" s="8"/>
      <c r="RAM22" s="8"/>
      <c r="RAN22" s="8"/>
      <c r="RAO22" s="8"/>
      <c r="RAP22" s="8"/>
      <c r="RAQ22" s="8"/>
      <c r="RAR22" s="8"/>
      <c r="RAS22" s="8"/>
      <c r="RAT22" s="8"/>
      <c r="RAU22" s="8"/>
      <c r="RAV22" s="8"/>
      <c r="RAW22" s="8"/>
      <c r="RAX22" s="8"/>
      <c r="RAY22" s="8"/>
      <c r="RAZ22" s="8"/>
      <c r="RBA22" s="8"/>
      <c r="RBB22" s="8"/>
      <c r="RBC22" s="8"/>
      <c r="RBD22" s="8"/>
      <c r="RBE22" s="8"/>
      <c r="RBF22" s="8"/>
      <c r="RBG22" s="8"/>
      <c r="RBH22" s="8"/>
      <c r="RBI22" s="8"/>
      <c r="RBJ22" s="8"/>
      <c r="RBK22" s="8"/>
      <c r="RBL22" s="8"/>
      <c r="RBM22" s="8"/>
      <c r="RBN22" s="8"/>
      <c r="RBO22" s="8"/>
      <c r="RBP22" s="8"/>
      <c r="RBQ22" s="8"/>
      <c r="RBR22" s="8"/>
      <c r="RBS22" s="8"/>
      <c r="RBT22" s="8"/>
      <c r="RBU22" s="8"/>
      <c r="RBV22" s="8"/>
      <c r="RBW22" s="8"/>
      <c r="RBX22" s="8"/>
      <c r="RBY22" s="8"/>
      <c r="RBZ22" s="8"/>
      <c r="RCA22" s="8"/>
      <c r="RCB22" s="8"/>
      <c r="RCC22" s="8"/>
      <c r="RCD22" s="8"/>
      <c r="RCE22" s="8"/>
      <c r="RCF22" s="8"/>
      <c r="RCG22" s="8"/>
      <c r="RCH22" s="8"/>
      <c r="RCI22" s="8"/>
      <c r="RCJ22" s="8"/>
      <c r="RCK22" s="8"/>
      <c r="RCL22" s="8"/>
      <c r="RCM22" s="8"/>
      <c r="RCN22" s="8"/>
      <c r="RCO22" s="8"/>
      <c r="RCP22" s="8"/>
      <c r="RCQ22" s="8"/>
      <c r="RCR22" s="8"/>
      <c r="RCS22" s="8"/>
      <c r="RCT22" s="8"/>
      <c r="RCU22" s="8"/>
      <c r="RCV22" s="8"/>
      <c r="RCW22" s="8"/>
      <c r="RCX22" s="8"/>
      <c r="RCY22" s="8"/>
      <c r="RCZ22" s="8"/>
      <c r="RDA22" s="8"/>
      <c r="RDB22" s="8"/>
      <c r="RDC22" s="8"/>
      <c r="RDD22" s="8"/>
      <c r="RDE22" s="8"/>
      <c r="RDF22" s="8"/>
      <c r="RDG22" s="8"/>
      <c r="RDH22" s="8"/>
      <c r="RDI22" s="8"/>
      <c r="RDJ22" s="8"/>
      <c r="RDK22" s="8"/>
      <c r="RDL22" s="8"/>
      <c r="RDM22" s="8"/>
      <c r="RDN22" s="8"/>
      <c r="RDO22" s="8"/>
      <c r="RDP22" s="8"/>
      <c r="RDQ22" s="8"/>
      <c r="RDR22" s="8"/>
      <c r="RDS22" s="8"/>
      <c r="RDT22" s="8"/>
      <c r="RDU22" s="8"/>
      <c r="RDV22" s="8"/>
      <c r="RDW22" s="8"/>
      <c r="RDX22" s="8"/>
      <c r="RDY22" s="8"/>
      <c r="RDZ22" s="8"/>
      <c r="REA22" s="8"/>
      <c r="REB22" s="8"/>
      <c r="REC22" s="8"/>
      <c r="RED22" s="8"/>
      <c r="REE22" s="8"/>
      <c r="REF22" s="8"/>
      <c r="REG22" s="8"/>
      <c r="REH22" s="8"/>
      <c r="REI22" s="8"/>
      <c r="REJ22" s="8"/>
      <c r="REK22" s="8"/>
      <c r="REL22" s="8"/>
      <c r="REM22" s="8"/>
      <c r="REN22" s="8"/>
      <c r="REO22" s="8"/>
      <c r="REP22" s="8"/>
      <c r="REQ22" s="8"/>
      <c r="RER22" s="8"/>
      <c r="RES22" s="8"/>
      <c r="RET22" s="8"/>
      <c r="REU22" s="8"/>
      <c r="REV22" s="8"/>
      <c r="REW22" s="8"/>
      <c r="REX22" s="8"/>
      <c r="REY22" s="8"/>
      <c r="REZ22" s="8"/>
      <c r="RFA22" s="8"/>
      <c r="RFB22" s="8"/>
      <c r="RFC22" s="8"/>
      <c r="RFD22" s="8"/>
      <c r="RFE22" s="8"/>
      <c r="RFF22" s="8"/>
      <c r="RFG22" s="8"/>
      <c r="RFH22" s="8"/>
      <c r="RFI22" s="8"/>
      <c r="RFJ22" s="8"/>
      <c r="RFK22" s="8"/>
      <c r="RFL22" s="8"/>
      <c r="RFM22" s="8"/>
      <c r="RFN22" s="8"/>
      <c r="RFO22" s="8"/>
      <c r="RFP22" s="8"/>
      <c r="RFQ22" s="8"/>
      <c r="RFR22" s="8"/>
      <c r="RFS22" s="8"/>
      <c r="RFT22" s="8"/>
      <c r="RFU22" s="8"/>
      <c r="RFV22" s="8"/>
      <c r="RFW22" s="8"/>
      <c r="RFX22" s="8"/>
      <c r="RFY22" s="8"/>
      <c r="RFZ22" s="8"/>
      <c r="RGA22" s="8"/>
      <c r="RGB22" s="8"/>
      <c r="RGC22" s="8"/>
      <c r="RGD22" s="8"/>
      <c r="RGE22" s="8"/>
      <c r="RGF22" s="8"/>
      <c r="RGG22" s="8"/>
      <c r="RGH22" s="8"/>
      <c r="RGI22" s="8"/>
      <c r="RGJ22" s="8"/>
      <c r="RGK22" s="8"/>
      <c r="RGL22" s="8"/>
      <c r="RGM22" s="8"/>
      <c r="RGN22" s="8"/>
      <c r="RGO22" s="8"/>
      <c r="RGP22" s="8"/>
      <c r="RGQ22" s="8"/>
      <c r="RGR22" s="8"/>
      <c r="RGS22" s="8"/>
      <c r="RGT22" s="8"/>
      <c r="RGU22" s="8"/>
      <c r="RGV22" s="8"/>
      <c r="RGW22" s="8"/>
      <c r="RGX22" s="8"/>
      <c r="RGY22" s="8"/>
      <c r="RGZ22" s="8"/>
      <c r="RHA22" s="8"/>
      <c r="RHB22" s="8"/>
      <c r="RHC22" s="8"/>
      <c r="RHD22" s="8"/>
      <c r="RHE22" s="8"/>
      <c r="RHF22" s="8"/>
      <c r="RHG22" s="8"/>
      <c r="RHH22" s="8"/>
      <c r="RHI22" s="8"/>
      <c r="RHJ22" s="8"/>
      <c r="RHK22" s="8"/>
      <c r="RHL22" s="8"/>
      <c r="RHM22" s="8"/>
      <c r="RHN22" s="8"/>
      <c r="RHO22" s="8"/>
      <c r="RHP22" s="8"/>
      <c r="RHQ22" s="8"/>
      <c r="RHR22" s="8"/>
      <c r="RHS22" s="8"/>
      <c r="RHT22" s="8"/>
      <c r="RHU22" s="8"/>
      <c r="RHV22" s="8"/>
      <c r="RHW22" s="8"/>
      <c r="RHX22" s="8"/>
      <c r="RHY22" s="8"/>
      <c r="RHZ22" s="8"/>
      <c r="RIA22" s="8"/>
      <c r="RIB22" s="8"/>
      <c r="RIC22" s="8"/>
      <c r="RID22" s="8"/>
      <c r="RIE22" s="8"/>
      <c r="RIF22" s="8"/>
      <c r="RIG22" s="8"/>
      <c r="RIH22" s="8"/>
      <c r="RII22" s="8"/>
      <c r="RIJ22" s="8"/>
      <c r="RIK22" s="8"/>
      <c r="RIL22" s="8"/>
      <c r="RIM22" s="8"/>
      <c r="RIN22" s="8"/>
      <c r="RIO22" s="8"/>
      <c r="RIP22" s="8"/>
      <c r="RIQ22" s="8"/>
      <c r="RIR22" s="8"/>
      <c r="RIS22" s="8"/>
      <c r="RIT22" s="8"/>
      <c r="RIU22" s="8"/>
      <c r="RIV22" s="8"/>
      <c r="RIW22" s="8"/>
      <c r="RIX22" s="8"/>
      <c r="RIY22" s="8"/>
      <c r="RIZ22" s="8"/>
      <c r="RJA22" s="8"/>
      <c r="RJB22" s="8"/>
      <c r="RJC22" s="8"/>
      <c r="RJD22" s="8"/>
      <c r="RJE22" s="8"/>
      <c r="RJF22" s="8"/>
      <c r="RJG22" s="8"/>
      <c r="RJH22" s="8"/>
      <c r="RJI22" s="8"/>
      <c r="RJJ22" s="8"/>
      <c r="RJK22" s="8"/>
      <c r="RJL22" s="8"/>
      <c r="RJM22" s="8"/>
      <c r="RJN22" s="8"/>
      <c r="RJO22" s="8"/>
      <c r="RJP22" s="8"/>
      <c r="RJQ22" s="8"/>
      <c r="RJR22" s="8"/>
      <c r="RJS22" s="8"/>
      <c r="RJT22" s="8"/>
      <c r="RJU22" s="8"/>
      <c r="RJV22" s="8"/>
      <c r="RJW22" s="8"/>
      <c r="RJX22" s="8"/>
      <c r="RJY22" s="8"/>
      <c r="RJZ22" s="8"/>
      <c r="RKA22" s="8"/>
      <c r="RKB22" s="8"/>
      <c r="RKC22" s="8"/>
      <c r="RKD22" s="8"/>
      <c r="RKE22" s="8"/>
      <c r="RKF22" s="8"/>
      <c r="RKG22" s="8"/>
      <c r="RKH22" s="8"/>
      <c r="RKI22" s="8"/>
      <c r="RKJ22" s="8"/>
      <c r="RKK22" s="8"/>
      <c r="RKL22" s="8"/>
      <c r="RKM22" s="8"/>
      <c r="RKN22" s="8"/>
      <c r="RKO22" s="8"/>
      <c r="RKP22" s="8"/>
      <c r="RKQ22" s="8"/>
      <c r="RKR22" s="8"/>
      <c r="RKS22" s="8"/>
      <c r="RKT22" s="8"/>
      <c r="RKU22" s="8"/>
      <c r="RKV22" s="8"/>
      <c r="RKW22" s="8"/>
      <c r="RKX22" s="8"/>
      <c r="RKY22" s="8"/>
      <c r="RKZ22" s="8"/>
      <c r="RLA22" s="8"/>
      <c r="RLB22" s="8"/>
      <c r="RLC22" s="8"/>
      <c r="RLD22" s="8"/>
      <c r="RLE22" s="8"/>
      <c r="RLF22" s="8"/>
      <c r="RLG22" s="8"/>
      <c r="RLH22" s="8"/>
      <c r="RLI22" s="8"/>
      <c r="RLJ22" s="8"/>
      <c r="RLK22" s="8"/>
      <c r="RLL22" s="8"/>
      <c r="RLM22" s="8"/>
      <c r="RLN22" s="8"/>
      <c r="RLO22" s="8"/>
      <c r="RLP22" s="8"/>
      <c r="RLQ22" s="8"/>
      <c r="RLR22" s="8"/>
      <c r="RLS22" s="8"/>
      <c r="RLT22" s="8"/>
      <c r="RLU22" s="8"/>
      <c r="RLV22" s="8"/>
      <c r="RLW22" s="8"/>
      <c r="RLX22" s="8"/>
      <c r="RLY22" s="8"/>
      <c r="RLZ22" s="8"/>
      <c r="RMA22" s="8"/>
      <c r="RMB22" s="8"/>
      <c r="RMC22" s="8"/>
      <c r="RMD22" s="8"/>
      <c r="RME22" s="8"/>
      <c r="RMF22" s="8"/>
      <c r="RMG22" s="8"/>
      <c r="RMH22" s="8"/>
      <c r="RMI22" s="8"/>
      <c r="RMJ22" s="8"/>
      <c r="RMK22" s="8"/>
      <c r="RML22" s="8"/>
      <c r="RMM22" s="8"/>
      <c r="RMN22" s="8"/>
      <c r="RMO22" s="8"/>
      <c r="RMP22" s="8"/>
      <c r="RMQ22" s="8"/>
      <c r="RMR22" s="8"/>
      <c r="RMS22" s="8"/>
      <c r="RMT22" s="8"/>
      <c r="RMU22" s="8"/>
      <c r="RMV22" s="8"/>
      <c r="RMW22" s="8"/>
      <c r="RMX22" s="8"/>
      <c r="RMY22" s="8"/>
      <c r="RMZ22" s="8"/>
      <c r="RNA22" s="8"/>
      <c r="RNB22" s="8"/>
      <c r="RNC22" s="8"/>
      <c r="RND22" s="8"/>
      <c r="RNE22" s="8"/>
      <c r="RNF22" s="8"/>
      <c r="RNG22" s="8"/>
      <c r="RNH22" s="8"/>
      <c r="RNI22" s="8"/>
      <c r="RNJ22" s="8"/>
      <c r="RNK22" s="8"/>
      <c r="RNL22" s="8"/>
      <c r="RNM22" s="8"/>
      <c r="RNN22" s="8"/>
      <c r="RNO22" s="8"/>
      <c r="RNP22" s="8"/>
      <c r="RNQ22" s="8"/>
      <c r="RNR22" s="8"/>
      <c r="RNS22" s="8"/>
      <c r="RNT22" s="8"/>
      <c r="RNU22" s="8"/>
      <c r="RNV22" s="8"/>
      <c r="RNW22" s="8"/>
      <c r="RNX22" s="8"/>
      <c r="RNY22" s="8"/>
      <c r="RNZ22" s="8"/>
      <c r="ROA22" s="8"/>
      <c r="ROB22" s="8"/>
      <c r="ROC22" s="8"/>
      <c r="ROD22" s="8"/>
      <c r="ROE22" s="8"/>
      <c r="ROF22" s="8"/>
      <c r="ROG22" s="8"/>
      <c r="ROH22" s="8"/>
      <c r="ROI22" s="8"/>
      <c r="ROJ22" s="8"/>
      <c r="ROK22" s="8"/>
      <c r="ROL22" s="8"/>
      <c r="ROM22" s="8"/>
      <c r="RON22" s="8"/>
      <c r="ROO22" s="8"/>
      <c r="ROP22" s="8"/>
      <c r="ROQ22" s="8"/>
      <c r="ROR22" s="8"/>
      <c r="ROS22" s="8"/>
      <c r="ROT22" s="8"/>
      <c r="ROU22" s="8"/>
      <c r="ROV22" s="8"/>
      <c r="ROW22" s="8"/>
      <c r="ROX22" s="8"/>
      <c r="ROY22" s="8"/>
      <c r="ROZ22" s="8"/>
      <c r="RPA22" s="8"/>
      <c r="RPB22" s="8"/>
      <c r="RPC22" s="8"/>
      <c r="RPD22" s="8"/>
      <c r="RPE22" s="8"/>
      <c r="RPF22" s="8"/>
      <c r="RPG22" s="8"/>
      <c r="RPH22" s="8"/>
      <c r="RPI22" s="8"/>
      <c r="RPJ22" s="8"/>
      <c r="RPK22" s="8"/>
      <c r="RPL22" s="8"/>
      <c r="RPM22" s="8"/>
      <c r="RPN22" s="8"/>
      <c r="RPO22" s="8"/>
      <c r="RPP22" s="8"/>
      <c r="RPQ22" s="8"/>
      <c r="RPR22" s="8"/>
      <c r="RPS22" s="8"/>
      <c r="RPT22" s="8"/>
      <c r="RPU22" s="8"/>
      <c r="RPV22" s="8"/>
      <c r="RPW22" s="8"/>
      <c r="RPX22" s="8"/>
      <c r="RPY22" s="8"/>
      <c r="RPZ22" s="8"/>
      <c r="RQA22" s="8"/>
      <c r="RQB22" s="8"/>
      <c r="RQC22" s="8"/>
      <c r="RQD22" s="8"/>
      <c r="RQE22" s="8"/>
      <c r="RQF22" s="8"/>
      <c r="RQG22" s="8"/>
      <c r="RQH22" s="8"/>
      <c r="RQI22" s="8"/>
      <c r="RQJ22" s="8"/>
      <c r="RQK22" s="8"/>
      <c r="RQL22" s="8"/>
      <c r="RQM22" s="8"/>
      <c r="RQN22" s="8"/>
      <c r="RQO22" s="8"/>
      <c r="RQP22" s="8"/>
      <c r="RQQ22" s="8"/>
      <c r="RQR22" s="8"/>
      <c r="RQS22" s="8"/>
      <c r="RQT22" s="8"/>
      <c r="RQU22" s="8"/>
      <c r="RQV22" s="8"/>
      <c r="RQW22" s="8"/>
      <c r="RQX22" s="8"/>
      <c r="RQY22" s="8"/>
      <c r="RQZ22" s="8"/>
      <c r="RRA22" s="8"/>
      <c r="RRB22" s="8"/>
      <c r="RRC22" s="8"/>
      <c r="RRD22" s="8"/>
      <c r="RRE22" s="8"/>
      <c r="RRF22" s="8"/>
      <c r="RRG22" s="8"/>
      <c r="RRH22" s="8"/>
      <c r="RRI22" s="8"/>
      <c r="RRJ22" s="8"/>
      <c r="RRK22" s="8"/>
      <c r="RRL22" s="8"/>
      <c r="RRM22" s="8"/>
      <c r="RRN22" s="8"/>
      <c r="RRO22" s="8"/>
      <c r="RRP22" s="8"/>
      <c r="RRQ22" s="8"/>
      <c r="RRR22" s="8"/>
      <c r="RRS22" s="8"/>
      <c r="RRT22" s="8"/>
      <c r="RRU22" s="8"/>
      <c r="RRV22" s="8"/>
      <c r="RRW22" s="8"/>
      <c r="RRX22" s="8"/>
      <c r="RRY22" s="8"/>
      <c r="RRZ22" s="8"/>
      <c r="RSA22" s="8"/>
      <c r="RSB22" s="8"/>
      <c r="RSC22" s="8"/>
      <c r="RSD22" s="8"/>
      <c r="RSE22" s="8"/>
      <c r="RSF22" s="8"/>
      <c r="RSG22" s="8"/>
      <c r="RSH22" s="8"/>
      <c r="RSI22" s="8"/>
      <c r="RSJ22" s="8"/>
      <c r="RSK22" s="8"/>
      <c r="RSL22" s="8"/>
      <c r="RSM22" s="8"/>
      <c r="RSN22" s="8"/>
      <c r="RSO22" s="8"/>
      <c r="RSP22" s="8"/>
      <c r="RSQ22" s="8"/>
      <c r="RSR22" s="8"/>
      <c r="RSS22" s="8"/>
      <c r="RST22" s="8"/>
      <c r="RSU22" s="8"/>
      <c r="RSV22" s="8"/>
      <c r="RSW22" s="8"/>
      <c r="RSX22" s="8"/>
      <c r="RSY22" s="8"/>
      <c r="RSZ22" s="8"/>
      <c r="RTA22" s="8"/>
      <c r="RTB22" s="8"/>
      <c r="RTC22" s="8"/>
      <c r="RTD22" s="8"/>
      <c r="RTE22" s="8"/>
      <c r="RTF22" s="8"/>
      <c r="RTG22" s="8"/>
      <c r="RTH22" s="8"/>
      <c r="RTI22" s="8"/>
      <c r="RTJ22" s="8"/>
      <c r="RTK22" s="8"/>
      <c r="RTL22" s="8"/>
      <c r="RTM22" s="8"/>
      <c r="RTN22" s="8"/>
      <c r="RTO22" s="8"/>
      <c r="RTP22" s="8"/>
      <c r="RTQ22" s="8"/>
      <c r="RTR22" s="8"/>
      <c r="RTS22" s="8"/>
      <c r="RTT22" s="8"/>
      <c r="RTU22" s="8"/>
      <c r="RTV22" s="8"/>
      <c r="RTW22" s="8"/>
      <c r="RTX22" s="8"/>
      <c r="RTY22" s="8"/>
      <c r="RTZ22" s="8"/>
      <c r="RUA22" s="8"/>
      <c r="RUB22" s="8"/>
      <c r="RUC22" s="8"/>
      <c r="RUD22" s="8"/>
      <c r="RUE22" s="8"/>
      <c r="RUF22" s="8"/>
      <c r="RUG22" s="8"/>
      <c r="RUH22" s="8"/>
      <c r="RUI22" s="8"/>
      <c r="RUJ22" s="8"/>
      <c r="RUK22" s="8"/>
      <c r="RUL22" s="8"/>
      <c r="RUM22" s="8"/>
      <c r="RUN22" s="8"/>
      <c r="RUO22" s="8"/>
      <c r="RUP22" s="8"/>
      <c r="RUQ22" s="8"/>
      <c r="RUR22" s="8"/>
      <c r="RUS22" s="8"/>
      <c r="RUT22" s="8"/>
      <c r="RUU22" s="8"/>
      <c r="RUV22" s="8"/>
      <c r="RUW22" s="8"/>
      <c r="RUX22" s="8"/>
      <c r="RUY22" s="8"/>
      <c r="RUZ22" s="8"/>
      <c r="RVA22" s="8"/>
      <c r="RVB22" s="8"/>
      <c r="RVC22" s="8"/>
      <c r="RVD22" s="8"/>
      <c r="RVE22" s="8"/>
      <c r="RVF22" s="8"/>
      <c r="RVG22" s="8"/>
      <c r="RVH22" s="8"/>
      <c r="RVI22" s="8"/>
      <c r="RVJ22" s="8"/>
      <c r="RVK22" s="8"/>
      <c r="RVL22" s="8"/>
      <c r="RVM22" s="8"/>
      <c r="RVN22" s="8"/>
      <c r="RVO22" s="8"/>
      <c r="RVP22" s="8"/>
      <c r="RVQ22" s="8"/>
      <c r="RVR22" s="8"/>
      <c r="RVS22" s="8"/>
      <c r="RVT22" s="8"/>
      <c r="RVU22" s="8"/>
      <c r="RVV22" s="8"/>
      <c r="RVW22" s="8"/>
      <c r="RVX22" s="8"/>
      <c r="RVY22" s="8"/>
      <c r="RVZ22" s="8"/>
      <c r="RWA22" s="8"/>
      <c r="RWB22" s="8"/>
      <c r="RWC22" s="8"/>
      <c r="RWD22" s="8"/>
      <c r="RWE22" s="8"/>
      <c r="RWF22" s="8"/>
      <c r="RWG22" s="8"/>
      <c r="RWH22" s="8"/>
      <c r="RWI22" s="8"/>
      <c r="RWJ22" s="8"/>
      <c r="RWK22" s="8"/>
      <c r="RWL22" s="8"/>
      <c r="RWM22" s="8"/>
      <c r="RWN22" s="8"/>
      <c r="RWO22" s="8"/>
      <c r="RWP22" s="8"/>
      <c r="RWQ22" s="8"/>
      <c r="RWR22" s="8"/>
      <c r="RWS22" s="8"/>
      <c r="RWT22" s="8"/>
      <c r="RWU22" s="8"/>
      <c r="RWV22" s="8"/>
      <c r="RWW22" s="8"/>
      <c r="RWX22" s="8"/>
      <c r="RWY22" s="8"/>
      <c r="RWZ22" s="8"/>
      <c r="RXA22" s="8"/>
      <c r="RXB22" s="8"/>
      <c r="RXC22" s="8"/>
      <c r="RXD22" s="8"/>
      <c r="RXE22" s="8"/>
      <c r="RXF22" s="8"/>
      <c r="RXG22" s="8"/>
      <c r="RXH22" s="8"/>
      <c r="RXI22" s="8"/>
      <c r="RXJ22" s="8"/>
      <c r="RXK22" s="8"/>
      <c r="RXL22" s="8"/>
      <c r="RXM22" s="8"/>
      <c r="RXN22" s="8"/>
      <c r="RXO22" s="8"/>
      <c r="RXP22" s="8"/>
      <c r="RXQ22" s="8"/>
      <c r="RXR22" s="8"/>
      <c r="RXS22" s="8"/>
      <c r="RXT22" s="8"/>
      <c r="RXU22" s="8"/>
      <c r="RXV22" s="8"/>
      <c r="RXW22" s="8"/>
      <c r="RXX22" s="8"/>
      <c r="RXY22" s="8"/>
      <c r="RXZ22" s="8"/>
      <c r="RYA22" s="8"/>
      <c r="RYB22" s="8"/>
      <c r="RYC22" s="8"/>
      <c r="RYD22" s="8"/>
      <c r="RYE22" s="8"/>
      <c r="RYF22" s="8"/>
      <c r="RYG22" s="8"/>
      <c r="RYH22" s="8"/>
      <c r="RYI22" s="8"/>
      <c r="RYJ22" s="8"/>
      <c r="RYK22" s="8"/>
      <c r="RYL22" s="8"/>
      <c r="RYM22" s="8"/>
      <c r="RYN22" s="8"/>
      <c r="RYO22" s="8"/>
      <c r="RYP22" s="8"/>
      <c r="RYQ22" s="8"/>
      <c r="RYR22" s="8"/>
      <c r="RYS22" s="8"/>
      <c r="RYT22" s="8"/>
      <c r="RYU22" s="8"/>
      <c r="RYV22" s="8"/>
      <c r="RYW22" s="8"/>
      <c r="RYX22" s="8"/>
      <c r="RYY22" s="8"/>
      <c r="RYZ22" s="8"/>
      <c r="RZA22" s="8"/>
      <c r="RZB22" s="8"/>
      <c r="RZC22" s="8"/>
      <c r="RZD22" s="8"/>
      <c r="RZE22" s="8"/>
      <c r="RZF22" s="8"/>
      <c r="RZG22" s="8"/>
      <c r="RZH22" s="8"/>
      <c r="RZI22" s="8"/>
      <c r="RZJ22" s="8"/>
      <c r="RZK22" s="8"/>
      <c r="RZL22" s="8"/>
      <c r="RZM22" s="8"/>
      <c r="RZN22" s="8"/>
      <c r="RZO22" s="8"/>
      <c r="RZP22" s="8"/>
      <c r="RZQ22" s="8"/>
      <c r="RZR22" s="8"/>
      <c r="RZS22" s="8"/>
      <c r="RZT22" s="8"/>
      <c r="RZU22" s="8"/>
      <c r="RZV22" s="8"/>
      <c r="RZW22" s="8"/>
      <c r="RZX22" s="8"/>
      <c r="RZY22" s="8"/>
      <c r="RZZ22" s="8"/>
      <c r="SAA22" s="8"/>
      <c r="SAB22" s="8"/>
      <c r="SAC22" s="8"/>
      <c r="SAD22" s="8"/>
      <c r="SAE22" s="8"/>
      <c r="SAF22" s="8"/>
      <c r="SAG22" s="8"/>
      <c r="SAH22" s="8"/>
      <c r="SAI22" s="8"/>
      <c r="SAJ22" s="8"/>
      <c r="SAK22" s="8"/>
      <c r="SAL22" s="8"/>
      <c r="SAM22" s="8"/>
      <c r="SAN22" s="8"/>
      <c r="SAO22" s="8"/>
      <c r="SAP22" s="8"/>
      <c r="SAQ22" s="8"/>
      <c r="SAR22" s="8"/>
      <c r="SAS22" s="8"/>
      <c r="SAT22" s="8"/>
      <c r="SAU22" s="8"/>
      <c r="SAV22" s="8"/>
      <c r="SAW22" s="8"/>
      <c r="SAX22" s="8"/>
      <c r="SAY22" s="8"/>
      <c r="SAZ22" s="8"/>
      <c r="SBA22" s="8"/>
      <c r="SBB22" s="8"/>
      <c r="SBC22" s="8"/>
      <c r="SBD22" s="8"/>
      <c r="SBE22" s="8"/>
      <c r="SBF22" s="8"/>
      <c r="SBG22" s="8"/>
      <c r="SBH22" s="8"/>
      <c r="SBI22" s="8"/>
      <c r="SBJ22" s="8"/>
      <c r="SBK22" s="8"/>
      <c r="SBL22" s="8"/>
      <c r="SBM22" s="8"/>
      <c r="SBN22" s="8"/>
      <c r="SBO22" s="8"/>
      <c r="SBP22" s="8"/>
      <c r="SBQ22" s="8"/>
      <c r="SBR22" s="8"/>
      <c r="SBS22" s="8"/>
      <c r="SBT22" s="8"/>
      <c r="SBU22" s="8"/>
      <c r="SBV22" s="8"/>
      <c r="SBW22" s="8"/>
      <c r="SBX22" s="8"/>
      <c r="SBY22" s="8"/>
      <c r="SBZ22" s="8"/>
      <c r="SCA22" s="8"/>
      <c r="SCB22" s="8"/>
      <c r="SCC22" s="8"/>
      <c r="SCD22" s="8"/>
      <c r="SCE22" s="8"/>
      <c r="SCF22" s="8"/>
      <c r="SCG22" s="8"/>
      <c r="SCH22" s="8"/>
      <c r="SCI22" s="8"/>
      <c r="SCJ22" s="8"/>
      <c r="SCK22" s="8"/>
      <c r="SCL22" s="8"/>
      <c r="SCM22" s="8"/>
      <c r="SCN22" s="8"/>
      <c r="SCO22" s="8"/>
      <c r="SCP22" s="8"/>
      <c r="SCQ22" s="8"/>
      <c r="SCR22" s="8"/>
      <c r="SCS22" s="8"/>
      <c r="SCT22" s="8"/>
      <c r="SCU22" s="8"/>
      <c r="SCV22" s="8"/>
      <c r="SCW22" s="8"/>
      <c r="SCX22" s="8"/>
      <c r="SCY22" s="8"/>
      <c r="SCZ22" s="8"/>
      <c r="SDA22" s="8"/>
      <c r="SDB22" s="8"/>
      <c r="SDC22" s="8"/>
      <c r="SDD22" s="8"/>
      <c r="SDE22" s="8"/>
      <c r="SDF22" s="8"/>
      <c r="SDG22" s="8"/>
      <c r="SDH22" s="8"/>
      <c r="SDI22" s="8"/>
      <c r="SDJ22" s="8"/>
      <c r="SDK22" s="8"/>
      <c r="SDL22" s="8"/>
      <c r="SDM22" s="8"/>
      <c r="SDN22" s="8"/>
      <c r="SDO22" s="8"/>
      <c r="SDP22" s="8"/>
      <c r="SDQ22" s="8"/>
      <c r="SDR22" s="8"/>
      <c r="SDS22" s="8"/>
      <c r="SDT22" s="8"/>
      <c r="SDU22" s="8"/>
      <c r="SDV22" s="8"/>
      <c r="SDW22" s="8"/>
      <c r="SDX22" s="8"/>
      <c r="SDY22" s="8"/>
      <c r="SDZ22" s="8"/>
      <c r="SEA22" s="8"/>
      <c r="SEB22" s="8"/>
      <c r="SEC22" s="8"/>
      <c r="SED22" s="8"/>
      <c r="SEE22" s="8"/>
      <c r="SEF22" s="8"/>
      <c r="SEG22" s="8"/>
      <c r="SEH22" s="8"/>
      <c r="SEI22" s="8"/>
      <c r="SEJ22" s="8"/>
      <c r="SEK22" s="8"/>
      <c r="SEL22" s="8"/>
      <c r="SEM22" s="8"/>
      <c r="SEN22" s="8"/>
      <c r="SEO22" s="8"/>
      <c r="SEP22" s="8"/>
      <c r="SEQ22" s="8"/>
      <c r="SER22" s="8"/>
      <c r="SES22" s="8"/>
      <c r="SET22" s="8"/>
      <c r="SEU22" s="8"/>
      <c r="SEV22" s="8"/>
      <c r="SEW22" s="8"/>
      <c r="SEX22" s="8"/>
      <c r="SEY22" s="8"/>
      <c r="SEZ22" s="8"/>
      <c r="SFA22" s="8"/>
      <c r="SFB22" s="8"/>
      <c r="SFC22" s="8"/>
      <c r="SFD22" s="8"/>
      <c r="SFE22" s="8"/>
      <c r="SFF22" s="8"/>
      <c r="SFG22" s="8"/>
      <c r="SFH22" s="8"/>
      <c r="SFI22" s="8"/>
      <c r="SFJ22" s="8"/>
      <c r="SFK22" s="8"/>
      <c r="SFL22" s="8"/>
      <c r="SFM22" s="8"/>
      <c r="SFN22" s="8"/>
      <c r="SFO22" s="8"/>
      <c r="SFP22" s="8"/>
      <c r="SFQ22" s="8"/>
      <c r="SFR22" s="8"/>
      <c r="SFS22" s="8"/>
      <c r="SFT22" s="8"/>
      <c r="SFU22" s="8"/>
      <c r="SFV22" s="8"/>
      <c r="SFW22" s="8"/>
      <c r="SFX22" s="8"/>
      <c r="SFY22" s="8"/>
      <c r="SFZ22" s="8"/>
      <c r="SGA22" s="8"/>
      <c r="SGB22" s="8"/>
      <c r="SGC22" s="8"/>
      <c r="SGD22" s="8"/>
      <c r="SGE22" s="8"/>
      <c r="SGF22" s="8"/>
      <c r="SGG22" s="8"/>
      <c r="SGH22" s="8"/>
      <c r="SGI22" s="8"/>
      <c r="SGJ22" s="8"/>
      <c r="SGK22" s="8"/>
      <c r="SGL22" s="8"/>
      <c r="SGM22" s="8"/>
      <c r="SGN22" s="8"/>
      <c r="SGO22" s="8"/>
      <c r="SGP22" s="8"/>
      <c r="SGQ22" s="8"/>
      <c r="SGR22" s="8"/>
      <c r="SGS22" s="8"/>
      <c r="SGT22" s="8"/>
      <c r="SGU22" s="8"/>
      <c r="SGV22" s="8"/>
      <c r="SGW22" s="8"/>
      <c r="SGX22" s="8"/>
      <c r="SGY22" s="8"/>
      <c r="SGZ22" s="8"/>
      <c r="SHA22" s="8"/>
      <c r="SHB22" s="8"/>
      <c r="SHC22" s="8"/>
      <c r="SHD22" s="8"/>
      <c r="SHE22" s="8"/>
      <c r="SHF22" s="8"/>
      <c r="SHG22" s="8"/>
      <c r="SHH22" s="8"/>
      <c r="SHI22" s="8"/>
      <c r="SHJ22" s="8"/>
      <c r="SHK22" s="8"/>
      <c r="SHL22" s="8"/>
      <c r="SHM22" s="8"/>
      <c r="SHN22" s="8"/>
      <c r="SHO22" s="8"/>
      <c r="SHP22" s="8"/>
      <c r="SHQ22" s="8"/>
      <c r="SHR22" s="8"/>
      <c r="SHS22" s="8"/>
      <c r="SHT22" s="8"/>
      <c r="SHU22" s="8"/>
      <c r="SHV22" s="8"/>
      <c r="SHW22" s="8"/>
      <c r="SHX22" s="8"/>
      <c r="SHY22" s="8"/>
      <c r="SHZ22" s="8"/>
      <c r="SIA22" s="8"/>
      <c r="SIB22" s="8"/>
      <c r="SIC22" s="8"/>
      <c r="SID22" s="8"/>
      <c r="SIE22" s="8"/>
      <c r="SIF22" s="8"/>
      <c r="SIG22" s="8"/>
      <c r="SIH22" s="8"/>
      <c r="SII22" s="8"/>
      <c r="SIJ22" s="8"/>
      <c r="SIK22" s="8"/>
      <c r="SIL22" s="8"/>
      <c r="SIM22" s="8"/>
      <c r="SIN22" s="8"/>
      <c r="SIO22" s="8"/>
      <c r="SIP22" s="8"/>
      <c r="SIQ22" s="8"/>
      <c r="SIR22" s="8"/>
      <c r="SIS22" s="8"/>
      <c r="SIT22" s="8"/>
      <c r="SIU22" s="8"/>
      <c r="SIV22" s="8"/>
      <c r="SIW22" s="8"/>
      <c r="SIX22" s="8"/>
      <c r="SIY22" s="8"/>
      <c r="SIZ22" s="8"/>
      <c r="SJA22" s="8"/>
      <c r="SJB22" s="8"/>
      <c r="SJC22" s="8"/>
      <c r="SJD22" s="8"/>
      <c r="SJE22" s="8"/>
      <c r="SJF22" s="8"/>
      <c r="SJG22" s="8"/>
      <c r="SJH22" s="8"/>
      <c r="SJI22" s="8"/>
      <c r="SJJ22" s="8"/>
      <c r="SJK22" s="8"/>
      <c r="SJL22" s="8"/>
      <c r="SJM22" s="8"/>
      <c r="SJN22" s="8"/>
      <c r="SJO22" s="8"/>
      <c r="SJP22" s="8"/>
      <c r="SJQ22" s="8"/>
      <c r="SJR22" s="8"/>
      <c r="SJS22" s="8"/>
      <c r="SJT22" s="8"/>
      <c r="SJU22" s="8"/>
      <c r="SJV22" s="8"/>
      <c r="SJW22" s="8"/>
      <c r="SJX22" s="8"/>
      <c r="SJY22" s="8"/>
      <c r="SJZ22" s="8"/>
      <c r="SKA22" s="8"/>
      <c r="SKB22" s="8"/>
      <c r="SKC22" s="8"/>
      <c r="SKD22" s="8"/>
      <c r="SKE22" s="8"/>
      <c r="SKF22" s="8"/>
      <c r="SKG22" s="8"/>
      <c r="SKH22" s="8"/>
      <c r="SKI22" s="8"/>
      <c r="SKJ22" s="8"/>
      <c r="SKK22" s="8"/>
      <c r="SKL22" s="8"/>
      <c r="SKM22" s="8"/>
      <c r="SKN22" s="8"/>
      <c r="SKO22" s="8"/>
      <c r="SKP22" s="8"/>
      <c r="SKQ22" s="8"/>
      <c r="SKR22" s="8"/>
      <c r="SKS22" s="8"/>
      <c r="SKT22" s="8"/>
      <c r="SKU22" s="8"/>
      <c r="SKV22" s="8"/>
      <c r="SKW22" s="8"/>
      <c r="SKX22" s="8"/>
      <c r="SKY22" s="8"/>
      <c r="SKZ22" s="8"/>
      <c r="SLA22" s="8"/>
      <c r="SLB22" s="8"/>
      <c r="SLC22" s="8"/>
      <c r="SLD22" s="8"/>
      <c r="SLE22" s="8"/>
      <c r="SLF22" s="8"/>
      <c r="SLG22" s="8"/>
      <c r="SLH22" s="8"/>
      <c r="SLI22" s="8"/>
      <c r="SLJ22" s="8"/>
      <c r="SLK22" s="8"/>
      <c r="SLL22" s="8"/>
      <c r="SLM22" s="8"/>
      <c r="SLN22" s="8"/>
      <c r="SLO22" s="8"/>
      <c r="SLP22" s="8"/>
      <c r="SLQ22" s="8"/>
      <c r="SLR22" s="8"/>
      <c r="SLS22" s="8"/>
      <c r="SLT22" s="8"/>
      <c r="SLU22" s="8"/>
      <c r="SLV22" s="8"/>
      <c r="SLW22" s="8"/>
      <c r="SLX22" s="8"/>
      <c r="SLY22" s="8"/>
      <c r="SLZ22" s="8"/>
      <c r="SMA22" s="8"/>
      <c r="SMB22" s="8"/>
      <c r="SMC22" s="8"/>
      <c r="SMD22" s="8"/>
      <c r="SME22" s="8"/>
      <c r="SMF22" s="8"/>
      <c r="SMG22" s="8"/>
      <c r="SMH22" s="8"/>
      <c r="SMI22" s="8"/>
      <c r="SMJ22" s="8"/>
      <c r="SMK22" s="8"/>
      <c r="SML22" s="8"/>
      <c r="SMM22" s="8"/>
      <c r="SMN22" s="8"/>
      <c r="SMO22" s="8"/>
      <c r="SMP22" s="8"/>
      <c r="SMQ22" s="8"/>
      <c r="SMR22" s="8"/>
      <c r="SMS22" s="8"/>
      <c r="SMT22" s="8"/>
      <c r="SMU22" s="8"/>
      <c r="SMV22" s="8"/>
      <c r="SMW22" s="8"/>
      <c r="SMX22" s="8"/>
      <c r="SMY22" s="8"/>
      <c r="SMZ22" s="8"/>
      <c r="SNA22" s="8"/>
      <c r="SNB22" s="8"/>
      <c r="SNC22" s="8"/>
      <c r="SND22" s="8"/>
      <c r="SNE22" s="8"/>
      <c r="SNF22" s="8"/>
      <c r="SNG22" s="8"/>
      <c r="SNH22" s="8"/>
      <c r="SNI22" s="8"/>
      <c r="SNJ22" s="8"/>
      <c r="SNK22" s="8"/>
      <c r="SNL22" s="8"/>
      <c r="SNM22" s="8"/>
      <c r="SNN22" s="8"/>
      <c r="SNO22" s="8"/>
      <c r="SNP22" s="8"/>
      <c r="SNQ22" s="8"/>
      <c r="SNR22" s="8"/>
      <c r="SNS22" s="8"/>
      <c r="SNT22" s="8"/>
      <c r="SNU22" s="8"/>
      <c r="SNV22" s="8"/>
      <c r="SNW22" s="8"/>
      <c r="SNX22" s="8"/>
      <c r="SNY22" s="8"/>
      <c r="SNZ22" s="8"/>
      <c r="SOA22" s="8"/>
      <c r="SOB22" s="8"/>
      <c r="SOC22" s="8"/>
      <c r="SOD22" s="8"/>
      <c r="SOE22" s="8"/>
      <c r="SOF22" s="8"/>
      <c r="SOG22" s="8"/>
      <c r="SOH22" s="8"/>
      <c r="SOI22" s="8"/>
      <c r="SOJ22" s="8"/>
      <c r="SOK22" s="8"/>
      <c r="SOL22" s="8"/>
      <c r="SOM22" s="8"/>
      <c r="SON22" s="8"/>
      <c r="SOO22" s="8"/>
      <c r="SOP22" s="8"/>
      <c r="SOQ22" s="8"/>
      <c r="SOR22" s="8"/>
      <c r="SOS22" s="8"/>
      <c r="SOT22" s="8"/>
      <c r="SOU22" s="8"/>
      <c r="SOV22" s="8"/>
      <c r="SOW22" s="8"/>
      <c r="SOX22" s="8"/>
      <c r="SOY22" s="8"/>
      <c r="SOZ22" s="8"/>
      <c r="SPA22" s="8"/>
      <c r="SPB22" s="8"/>
      <c r="SPC22" s="8"/>
      <c r="SPD22" s="8"/>
      <c r="SPE22" s="8"/>
      <c r="SPF22" s="8"/>
      <c r="SPG22" s="8"/>
      <c r="SPH22" s="8"/>
      <c r="SPI22" s="8"/>
      <c r="SPJ22" s="8"/>
      <c r="SPK22" s="8"/>
      <c r="SPL22" s="8"/>
      <c r="SPM22" s="8"/>
      <c r="SPN22" s="8"/>
      <c r="SPO22" s="8"/>
      <c r="SPP22" s="8"/>
      <c r="SPQ22" s="8"/>
      <c r="SPR22" s="8"/>
      <c r="SPS22" s="8"/>
      <c r="SPT22" s="8"/>
      <c r="SPU22" s="8"/>
      <c r="SPV22" s="8"/>
      <c r="SPW22" s="8"/>
      <c r="SPX22" s="8"/>
      <c r="SPY22" s="8"/>
      <c r="SPZ22" s="8"/>
      <c r="SQA22" s="8"/>
      <c r="SQB22" s="8"/>
      <c r="SQC22" s="8"/>
      <c r="SQD22" s="8"/>
      <c r="SQE22" s="8"/>
      <c r="SQF22" s="8"/>
      <c r="SQG22" s="8"/>
      <c r="SQH22" s="8"/>
      <c r="SQI22" s="8"/>
      <c r="SQJ22" s="8"/>
      <c r="SQK22" s="8"/>
      <c r="SQL22" s="8"/>
      <c r="SQM22" s="8"/>
      <c r="SQN22" s="8"/>
      <c r="SQO22" s="8"/>
      <c r="SQP22" s="8"/>
      <c r="SQQ22" s="8"/>
      <c r="SQR22" s="8"/>
      <c r="SQS22" s="8"/>
      <c r="SQT22" s="8"/>
      <c r="SQU22" s="8"/>
      <c r="SQV22" s="8"/>
      <c r="SQW22" s="8"/>
      <c r="SQX22" s="8"/>
      <c r="SQY22" s="8"/>
      <c r="SQZ22" s="8"/>
      <c r="SRA22" s="8"/>
      <c r="SRB22" s="8"/>
      <c r="SRC22" s="8"/>
      <c r="SRD22" s="8"/>
      <c r="SRE22" s="8"/>
      <c r="SRF22" s="8"/>
      <c r="SRG22" s="8"/>
      <c r="SRH22" s="8"/>
      <c r="SRI22" s="8"/>
      <c r="SRJ22" s="8"/>
      <c r="SRK22" s="8"/>
      <c r="SRL22" s="8"/>
      <c r="SRM22" s="8"/>
      <c r="SRN22" s="8"/>
      <c r="SRO22" s="8"/>
      <c r="SRP22" s="8"/>
      <c r="SRQ22" s="8"/>
      <c r="SRR22" s="8"/>
      <c r="SRS22" s="8"/>
      <c r="SRT22" s="8"/>
      <c r="SRU22" s="8"/>
      <c r="SRV22" s="8"/>
      <c r="SRW22" s="8"/>
      <c r="SRX22" s="8"/>
      <c r="SRY22" s="8"/>
      <c r="SRZ22" s="8"/>
      <c r="SSA22" s="8"/>
      <c r="SSB22" s="8"/>
      <c r="SSC22" s="8"/>
      <c r="SSD22" s="8"/>
      <c r="SSE22" s="8"/>
      <c r="SSF22" s="8"/>
      <c r="SSG22" s="8"/>
      <c r="SSH22" s="8"/>
      <c r="SSI22" s="8"/>
      <c r="SSJ22" s="8"/>
      <c r="SSK22" s="8"/>
      <c r="SSL22" s="8"/>
      <c r="SSM22" s="8"/>
      <c r="SSN22" s="8"/>
      <c r="SSO22" s="8"/>
      <c r="SSP22" s="8"/>
      <c r="SSQ22" s="8"/>
      <c r="SSR22" s="8"/>
      <c r="SSS22" s="8"/>
      <c r="SST22" s="8"/>
      <c r="SSU22" s="8"/>
      <c r="SSV22" s="8"/>
      <c r="SSW22" s="8"/>
      <c r="SSX22" s="8"/>
      <c r="SSY22" s="8"/>
      <c r="SSZ22" s="8"/>
      <c r="STA22" s="8"/>
      <c r="STB22" s="8"/>
      <c r="STC22" s="8"/>
      <c r="STD22" s="8"/>
      <c r="STE22" s="8"/>
      <c r="STF22" s="8"/>
      <c r="STG22" s="8"/>
      <c r="STH22" s="8"/>
      <c r="STI22" s="8"/>
      <c r="STJ22" s="8"/>
      <c r="STK22" s="8"/>
      <c r="STL22" s="8"/>
      <c r="STM22" s="8"/>
      <c r="STN22" s="8"/>
      <c r="STO22" s="8"/>
      <c r="STP22" s="8"/>
      <c r="STQ22" s="8"/>
      <c r="STR22" s="8"/>
      <c r="STS22" s="8"/>
      <c r="STT22" s="8"/>
      <c r="STU22" s="8"/>
      <c r="STV22" s="8"/>
      <c r="STW22" s="8"/>
      <c r="STX22" s="8"/>
      <c r="STY22" s="8"/>
      <c r="STZ22" s="8"/>
      <c r="SUA22" s="8"/>
      <c r="SUB22" s="8"/>
      <c r="SUC22" s="8"/>
      <c r="SUD22" s="8"/>
      <c r="SUE22" s="8"/>
      <c r="SUF22" s="8"/>
      <c r="SUG22" s="8"/>
      <c r="SUH22" s="8"/>
      <c r="SUI22" s="8"/>
      <c r="SUJ22" s="8"/>
      <c r="SUK22" s="8"/>
      <c r="SUL22" s="8"/>
      <c r="SUM22" s="8"/>
      <c r="SUN22" s="8"/>
      <c r="SUO22" s="8"/>
      <c r="SUP22" s="8"/>
      <c r="SUQ22" s="8"/>
      <c r="SUR22" s="8"/>
      <c r="SUS22" s="8"/>
      <c r="SUT22" s="8"/>
      <c r="SUU22" s="8"/>
      <c r="SUV22" s="8"/>
      <c r="SUW22" s="8"/>
      <c r="SUX22" s="8"/>
      <c r="SUY22" s="8"/>
      <c r="SUZ22" s="8"/>
      <c r="SVA22" s="8"/>
      <c r="SVB22" s="8"/>
      <c r="SVC22" s="8"/>
      <c r="SVD22" s="8"/>
      <c r="SVE22" s="8"/>
      <c r="SVF22" s="8"/>
      <c r="SVG22" s="8"/>
      <c r="SVH22" s="8"/>
      <c r="SVI22" s="8"/>
      <c r="SVJ22" s="8"/>
      <c r="SVK22" s="8"/>
      <c r="SVL22" s="8"/>
      <c r="SVM22" s="8"/>
      <c r="SVN22" s="8"/>
      <c r="SVO22" s="8"/>
      <c r="SVP22" s="8"/>
      <c r="SVQ22" s="8"/>
      <c r="SVR22" s="8"/>
      <c r="SVS22" s="8"/>
      <c r="SVT22" s="8"/>
      <c r="SVU22" s="8"/>
      <c r="SVV22" s="8"/>
      <c r="SVW22" s="8"/>
      <c r="SVX22" s="8"/>
      <c r="SVY22" s="8"/>
      <c r="SVZ22" s="8"/>
      <c r="SWA22" s="8"/>
      <c r="SWB22" s="8"/>
      <c r="SWC22" s="8"/>
      <c r="SWD22" s="8"/>
      <c r="SWE22" s="8"/>
      <c r="SWF22" s="8"/>
      <c r="SWG22" s="8"/>
      <c r="SWH22" s="8"/>
      <c r="SWI22" s="8"/>
      <c r="SWJ22" s="8"/>
      <c r="SWK22" s="8"/>
      <c r="SWL22" s="8"/>
      <c r="SWM22" s="8"/>
      <c r="SWN22" s="8"/>
      <c r="SWO22" s="8"/>
      <c r="SWP22" s="8"/>
      <c r="SWQ22" s="8"/>
      <c r="SWR22" s="8"/>
      <c r="SWS22" s="8"/>
      <c r="SWT22" s="8"/>
      <c r="SWU22" s="8"/>
      <c r="SWV22" s="8"/>
      <c r="SWW22" s="8"/>
      <c r="SWX22" s="8"/>
      <c r="SWY22" s="8"/>
      <c r="SWZ22" s="8"/>
      <c r="SXA22" s="8"/>
      <c r="SXB22" s="8"/>
      <c r="SXC22" s="8"/>
      <c r="SXD22" s="8"/>
      <c r="SXE22" s="8"/>
      <c r="SXF22" s="8"/>
      <c r="SXG22" s="8"/>
      <c r="SXH22" s="8"/>
      <c r="SXI22" s="8"/>
      <c r="SXJ22" s="8"/>
      <c r="SXK22" s="8"/>
      <c r="SXL22" s="8"/>
      <c r="SXM22" s="8"/>
      <c r="SXN22" s="8"/>
      <c r="SXO22" s="8"/>
      <c r="SXP22" s="8"/>
      <c r="SXQ22" s="8"/>
      <c r="SXR22" s="8"/>
      <c r="SXS22" s="8"/>
      <c r="SXT22" s="8"/>
      <c r="SXU22" s="8"/>
      <c r="SXV22" s="8"/>
      <c r="SXW22" s="8"/>
      <c r="SXX22" s="8"/>
      <c r="SXY22" s="8"/>
      <c r="SXZ22" s="8"/>
      <c r="SYA22" s="8"/>
      <c r="SYB22" s="8"/>
      <c r="SYC22" s="8"/>
      <c r="SYD22" s="8"/>
      <c r="SYE22" s="8"/>
      <c r="SYF22" s="8"/>
      <c r="SYG22" s="8"/>
      <c r="SYH22" s="8"/>
      <c r="SYI22" s="8"/>
      <c r="SYJ22" s="8"/>
      <c r="SYK22" s="8"/>
      <c r="SYL22" s="8"/>
      <c r="SYM22" s="8"/>
      <c r="SYN22" s="8"/>
      <c r="SYO22" s="8"/>
      <c r="SYP22" s="8"/>
      <c r="SYQ22" s="8"/>
      <c r="SYR22" s="8"/>
      <c r="SYS22" s="8"/>
      <c r="SYT22" s="8"/>
      <c r="SYU22" s="8"/>
      <c r="SYV22" s="8"/>
      <c r="SYW22" s="8"/>
      <c r="SYX22" s="8"/>
      <c r="SYY22" s="8"/>
      <c r="SYZ22" s="8"/>
      <c r="SZA22" s="8"/>
      <c r="SZB22" s="8"/>
      <c r="SZC22" s="8"/>
      <c r="SZD22" s="8"/>
      <c r="SZE22" s="8"/>
      <c r="SZF22" s="8"/>
      <c r="SZG22" s="8"/>
      <c r="SZH22" s="8"/>
      <c r="SZI22" s="8"/>
      <c r="SZJ22" s="8"/>
      <c r="SZK22" s="8"/>
      <c r="SZL22" s="8"/>
      <c r="SZM22" s="8"/>
      <c r="SZN22" s="8"/>
      <c r="SZO22" s="8"/>
      <c r="SZP22" s="8"/>
      <c r="SZQ22" s="8"/>
      <c r="SZR22" s="8"/>
      <c r="SZS22" s="8"/>
      <c r="SZT22" s="8"/>
      <c r="SZU22" s="8"/>
      <c r="SZV22" s="8"/>
      <c r="SZW22" s="8"/>
      <c r="SZX22" s="8"/>
      <c r="SZY22" s="8"/>
      <c r="SZZ22" s="8"/>
      <c r="TAA22" s="8"/>
      <c r="TAB22" s="8"/>
      <c r="TAC22" s="8"/>
      <c r="TAD22" s="8"/>
      <c r="TAE22" s="8"/>
      <c r="TAF22" s="8"/>
      <c r="TAG22" s="8"/>
      <c r="TAH22" s="8"/>
      <c r="TAI22" s="8"/>
      <c r="TAJ22" s="8"/>
      <c r="TAK22" s="8"/>
      <c r="TAL22" s="8"/>
      <c r="TAM22" s="8"/>
      <c r="TAN22" s="8"/>
      <c r="TAO22" s="8"/>
      <c r="TAP22" s="8"/>
      <c r="TAQ22" s="8"/>
      <c r="TAR22" s="8"/>
      <c r="TAS22" s="8"/>
      <c r="TAT22" s="8"/>
      <c r="TAU22" s="8"/>
      <c r="TAV22" s="8"/>
      <c r="TAW22" s="8"/>
      <c r="TAX22" s="8"/>
      <c r="TAY22" s="8"/>
      <c r="TAZ22" s="8"/>
      <c r="TBA22" s="8"/>
      <c r="TBB22" s="8"/>
      <c r="TBC22" s="8"/>
      <c r="TBD22" s="8"/>
      <c r="TBE22" s="8"/>
      <c r="TBF22" s="8"/>
      <c r="TBG22" s="8"/>
      <c r="TBH22" s="8"/>
      <c r="TBI22" s="8"/>
      <c r="TBJ22" s="8"/>
      <c r="TBK22" s="8"/>
      <c r="TBL22" s="8"/>
      <c r="TBM22" s="8"/>
      <c r="TBN22" s="8"/>
      <c r="TBO22" s="8"/>
      <c r="TBP22" s="8"/>
      <c r="TBQ22" s="8"/>
      <c r="TBR22" s="8"/>
      <c r="TBS22" s="8"/>
      <c r="TBT22" s="8"/>
      <c r="TBU22" s="8"/>
      <c r="TBV22" s="8"/>
      <c r="TBW22" s="8"/>
      <c r="TBX22" s="8"/>
      <c r="TBY22" s="8"/>
      <c r="TBZ22" s="8"/>
      <c r="TCA22" s="8"/>
      <c r="TCB22" s="8"/>
      <c r="TCC22" s="8"/>
      <c r="TCD22" s="8"/>
      <c r="TCE22" s="8"/>
      <c r="TCF22" s="8"/>
      <c r="TCG22" s="8"/>
      <c r="TCH22" s="8"/>
      <c r="TCI22" s="8"/>
      <c r="TCJ22" s="8"/>
      <c r="TCK22" s="8"/>
      <c r="TCL22" s="8"/>
      <c r="TCM22" s="8"/>
      <c r="TCN22" s="8"/>
      <c r="TCO22" s="8"/>
      <c r="TCP22" s="8"/>
      <c r="TCQ22" s="8"/>
      <c r="TCR22" s="8"/>
      <c r="TCS22" s="8"/>
      <c r="TCT22" s="8"/>
      <c r="TCU22" s="8"/>
      <c r="TCV22" s="8"/>
      <c r="TCW22" s="8"/>
      <c r="TCX22" s="8"/>
      <c r="TCY22" s="8"/>
      <c r="TCZ22" s="8"/>
      <c r="TDA22" s="8"/>
      <c r="TDB22" s="8"/>
      <c r="TDC22" s="8"/>
      <c r="TDD22" s="8"/>
      <c r="TDE22" s="8"/>
      <c r="TDF22" s="8"/>
      <c r="TDG22" s="8"/>
      <c r="TDH22" s="8"/>
      <c r="TDI22" s="8"/>
      <c r="TDJ22" s="8"/>
      <c r="TDK22" s="8"/>
      <c r="TDL22" s="8"/>
      <c r="TDM22" s="8"/>
      <c r="TDN22" s="8"/>
      <c r="TDO22" s="8"/>
      <c r="TDP22" s="8"/>
      <c r="TDQ22" s="8"/>
      <c r="TDR22" s="8"/>
      <c r="TDS22" s="8"/>
      <c r="TDT22" s="8"/>
      <c r="TDU22" s="8"/>
      <c r="TDV22" s="8"/>
      <c r="TDW22" s="8"/>
      <c r="TDX22" s="8"/>
      <c r="TDY22" s="8"/>
      <c r="TDZ22" s="8"/>
      <c r="TEA22" s="8"/>
      <c r="TEB22" s="8"/>
      <c r="TEC22" s="8"/>
      <c r="TED22" s="8"/>
      <c r="TEE22" s="8"/>
      <c r="TEF22" s="8"/>
      <c r="TEG22" s="8"/>
      <c r="TEH22" s="8"/>
      <c r="TEI22" s="8"/>
      <c r="TEJ22" s="8"/>
      <c r="TEK22" s="8"/>
      <c r="TEL22" s="8"/>
      <c r="TEM22" s="8"/>
      <c r="TEN22" s="8"/>
      <c r="TEO22" s="8"/>
      <c r="TEP22" s="8"/>
      <c r="TEQ22" s="8"/>
      <c r="TER22" s="8"/>
      <c r="TES22" s="8"/>
      <c r="TET22" s="8"/>
      <c r="TEU22" s="8"/>
      <c r="TEV22" s="8"/>
      <c r="TEW22" s="8"/>
      <c r="TEX22" s="8"/>
      <c r="TEY22" s="8"/>
      <c r="TEZ22" s="8"/>
      <c r="TFA22" s="8"/>
      <c r="TFB22" s="8"/>
      <c r="TFC22" s="8"/>
      <c r="TFD22" s="8"/>
      <c r="TFE22" s="8"/>
      <c r="TFF22" s="8"/>
      <c r="TFG22" s="8"/>
      <c r="TFH22" s="8"/>
      <c r="TFI22" s="8"/>
      <c r="TFJ22" s="8"/>
      <c r="TFK22" s="8"/>
      <c r="TFL22" s="8"/>
      <c r="TFM22" s="8"/>
      <c r="TFN22" s="8"/>
      <c r="TFO22" s="8"/>
      <c r="TFP22" s="8"/>
      <c r="TFQ22" s="8"/>
      <c r="TFR22" s="8"/>
      <c r="TFS22" s="8"/>
      <c r="TFT22" s="8"/>
      <c r="TFU22" s="8"/>
      <c r="TFV22" s="8"/>
      <c r="TFW22" s="8"/>
      <c r="TFX22" s="8"/>
      <c r="TFY22" s="8"/>
      <c r="TFZ22" s="8"/>
      <c r="TGA22" s="8"/>
      <c r="TGB22" s="8"/>
      <c r="TGC22" s="8"/>
      <c r="TGD22" s="8"/>
      <c r="TGE22" s="8"/>
      <c r="TGF22" s="8"/>
      <c r="TGG22" s="8"/>
      <c r="TGH22" s="8"/>
      <c r="TGI22" s="8"/>
      <c r="TGJ22" s="8"/>
      <c r="TGK22" s="8"/>
      <c r="TGL22" s="8"/>
      <c r="TGM22" s="8"/>
      <c r="TGN22" s="8"/>
      <c r="TGO22" s="8"/>
      <c r="TGP22" s="8"/>
      <c r="TGQ22" s="8"/>
      <c r="TGR22" s="8"/>
      <c r="TGS22" s="8"/>
      <c r="TGT22" s="8"/>
      <c r="TGU22" s="8"/>
      <c r="TGV22" s="8"/>
      <c r="TGW22" s="8"/>
      <c r="TGX22" s="8"/>
      <c r="TGY22" s="8"/>
      <c r="TGZ22" s="8"/>
      <c r="THA22" s="8"/>
      <c r="THB22" s="8"/>
      <c r="THC22" s="8"/>
      <c r="THD22" s="8"/>
      <c r="THE22" s="8"/>
      <c r="THF22" s="8"/>
      <c r="THG22" s="8"/>
      <c r="THH22" s="8"/>
      <c r="THI22" s="8"/>
      <c r="THJ22" s="8"/>
      <c r="THK22" s="8"/>
      <c r="THL22" s="8"/>
      <c r="THM22" s="8"/>
      <c r="THN22" s="8"/>
      <c r="THO22" s="8"/>
      <c r="THP22" s="8"/>
      <c r="THQ22" s="8"/>
      <c r="THR22" s="8"/>
      <c r="THS22" s="8"/>
      <c r="THT22" s="8"/>
      <c r="THU22" s="8"/>
      <c r="THV22" s="8"/>
      <c r="THW22" s="8"/>
      <c r="THX22" s="8"/>
      <c r="THY22" s="8"/>
      <c r="THZ22" s="8"/>
      <c r="TIA22" s="8"/>
      <c r="TIB22" s="8"/>
      <c r="TIC22" s="8"/>
      <c r="TID22" s="8"/>
      <c r="TIE22" s="8"/>
      <c r="TIF22" s="8"/>
      <c r="TIG22" s="8"/>
      <c r="TIH22" s="8"/>
      <c r="TII22" s="8"/>
      <c r="TIJ22" s="8"/>
      <c r="TIK22" s="8"/>
      <c r="TIL22" s="8"/>
      <c r="TIM22" s="8"/>
      <c r="TIN22" s="8"/>
      <c r="TIO22" s="8"/>
      <c r="TIP22" s="8"/>
      <c r="TIQ22" s="8"/>
      <c r="TIR22" s="8"/>
      <c r="TIS22" s="8"/>
      <c r="TIT22" s="8"/>
      <c r="TIU22" s="8"/>
      <c r="TIV22" s="8"/>
      <c r="TIW22" s="8"/>
      <c r="TIX22" s="8"/>
      <c r="TIY22" s="8"/>
      <c r="TIZ22" s="8"/>
      <c r="TJA22" s="8"/>
      <c r="TJB22" s="8"/>
      <c r="TJC22" s="8"/>
      <c r="TJD22" s="8"/>
      <c r="TJE22" s="8"/>
      <c r="TJF22" s="8"/>
      <c r="TJG22" s="8"/>
      <c r="TJH22" s="8"/>
      <c r="TJI22" s="8"/>
      <c r="TJJ22" s="8"/>
      <c r="TJK22" s="8"/>
      <c r="TJL22" s="8"/>
      <c r="TJM22" s="8"/>
      <c r="TJN22" s="8"/>
      <c r="TJO22" s="8"/>
      <c r="TJP22" s="8"/>
      <c r="TJQ22" s="8"/>
      <c r="TJR22" s="8"/>
      <c r="TJS22" s="8"/>
      <c r="TJT22" s="8"/>
      <c r="TJU22" s="8"/>
      <c r="TJV22" s="8"/>
      <c r="TJW22" s="8"/>
      <c r="TJX22" s="8"/>
      <c r="TJY22" s="8"/>
      <c r="TJZ22" s="8"/>
      <c r="TKA22" s="8"/>
      <c r="TKB22" s="8"/>
      <c r="TKC22" s="8"/>
      <c r="TKD22" s="8"/>
      <c r="TKE22" s="8"/>
      <c r="TKF22" s="8"/>
      <c r="TKG22" s="8"/>
      <c r="TKH22" s="8"/>
      <c r="TKI22" s="8"/>
      <c r="TKJ22" s="8"/>
      <c r="TKK22" s="8"/>
      <c r="TKL22" s="8"/>
      <c r="TKM22" s="8"/>
      <c r="TKN22" s="8"/>
      <c r="TKO22" s="8"/>
      <c r="TKP22" s="8"/>
      <c r="TKQ22" s="8"/>
      <c r="TKR22" s="8"/>
      <c r="TKS22" s="8"/>
      <c r="TKT22" s="8"/>
      <c r="TKU22" s="8"/>
      <c r="TKV22" s="8"/>
      <c r="TKW22" s="8"/>
      <c r="TKX22" s="8"/>
      <c r="TKY22" s="8"/>
      <c r="TKZ22" s="8"/>
      <c r="TLA22" s="8"/>
      <c r="TLB22" s="8"/>
      <c r="TLC22" s="8"/>
      <c r="TLD22" s="8"/>
      <c r="TLE22" s="8"/>
      <c r="TLF22" s="8"/>
      <c r="TLG22" s="8"/>
      <c r="TLH22" s="8"/>
      <c r="TLI22" s="8"/>
      <c r="TLJ22" s="8"/>
      <c r="TLK22" s="8"/>
      <c r="TLL22" s="8"/>
      <c r="TLM22" s="8"/>
      <c r="TLN22" s="8"/>
      <c r="TLO22" s="8"/>
      <c r="TLP22" s="8"/>
      <c r="TLQ22" s="8"/>
      <c r="TLR22" s="8"/>
      <c r="TLS22" s="8"/>
      <c r="TLT22" s="8"/>
      <c r="TLU22" s="8"/>
      <c r="TLV22" s="8"/>
      <c r="TLW22" s="8"/>
      <c r="TLX22" s="8"/>
      <c r="TLY22" s="8"/>
      <c r="TLZ22" s="8"/>
      <c r="TMA22" s="8"/>
      <c r="TMB22" s="8"/>
      <c r="TMC22" s="8"/>
      <c r="TMD22" s="8"/>
      <c r="TME22" s="8"/>
      <c r="TMF22" s="8"/>
      <c r="TMG22" s="8"/>
      <c r="TMH22" s="8"/>
      <c r="TMI22" s="8"/>
      <c r="TMJ22" s="8"/>
      <c r="TMK22" s="8"/>
      <c r="TML22" s="8"/>
      <c r="TMM22" s="8"/>
      <c r="TMN22" s="8"/>
      <c r="TMO22" s="8"/>
      <c r="TMP22" s="8"/>
      <c r="TMQ22" s="8"/>
      <c r="TMR22" s="8"/>
      <c r="TMS22" s="8"/>
      <c r="TMT22" s="8"/>
      <c r="TMU22" s="8"/>
      <c r="TMV22" s="8"/>
      <c r="TMW22" s="8"/>
      <c r="TMX22" s="8"/>
      <c r="TMY22" s="8"/>
      <c r="TMZ22" s="8"/>
      <c r="TNA22" s="8"/>
      <c r="TNB22" s="8"/>
      <c r="TNC22" s="8"/>
      <c r="TND22" s="8"/>
      <c r="TNE22" s="8"/>
      <c r="TNF22" s="8"/>
      <c r="TNG22" s="8"/>
      <c r="TNH22" s="8"/>
      <c r="TNI22" s="8"/>
      <c r="TNJ22" s="8"/>
      <c r="TNK22" s="8"/>
      <c r="TNL22" s="8"/>
      <c r="TNM22" s="8"/>
      <c r="TNN22" s="8"/>
      <c r="TNO22" s="8"/>
      <c r="TNP22" s="8"/>
      <c r="TNQ22" s="8"/>
      <c r="TNR22" s="8"/>
      <c r="TNS22" s="8"/>
      <c r="TNT22" s="8"/>
      <c r="TNU22" s="8"/>
      <c r="TNV22" s="8"/>
      <c r="TNW22" s="8"/>
      <c r="TNX22" s="8"/>
      <c r="TNY22" s="8"/>
      <c r="TNZ22" s="8"/>
      <c r="TOA22" s="8"/>
      <c r="TOB22" s="8"/>
      <c r="TOC22" s="8"/>
      <c r="TOD22" s="8"/>
      <c r="TOE22" s="8"/>
      <c r="TOF22" s="8"/>
      <c r="TOG22" s="8"/>
      <c r="TOH22" s="8"/>
      <c r="TOI22" s="8"/>
      <c r="TOJ22" s="8"/>
      <c r="TOK22" s="8"/>
      <c r="TOL22" s="8"/>
      <c r="TOM22" s="8"/>
      <c r="TON22" s="8"/>
      <c r="TOO22" s="8"/>
      <c r="TOP22" s="8"/>
      <c r="TOQ22" s="8"/>
      <c r="TOR22" s="8"/>
      <c r="TOS22" s="8"/>
      <c r="TOT22" s="8"/>
      <c r="TOU22" s="8"/>
      <c r="TOV22" s="8"/>
      <c r="TOW22" s="8"/>
      <c r="TOX22" s="8"/>
      <c r="TOY22" s="8"/>
      <c r="TOZ22" s="8"/>
      <c r="TPA22" s="8"/>
      <c r="TPB22" s="8"/>
      <c r="TPC22" s="8"/>
      <c r="TPD22" s="8"/>
      <c r="TPE22" s="8"/>
      <c r="TPF22" s="8"/>
      <c r="TPG22" s="8"/>
      <c r="TPH22" s="8"/>
      <c r="TPI22" s="8"/>
      <c r="TPJ22" s="8"/>
      <c r="TPK22" s="8"/>
      <c r="TPL22" s="8"/>
      <c r="TPM22" s="8"/>
      <c r="TPN22" s="8"/>
      <c r="TPO22" s="8"/>
      <c r="TPP22" s="8"/>
      <c r="TPQ22" s="8"/>
      <c r="TPR22" s="8"/>
      <c r="TPS22" s="8"/>
      <c r="TPT22" s="8"/>
      <c r="TPU22" s="8"/>
      <c r="TPV22" s="8"/>
      <c r="TPW22" s="8"/>
      <c r="TPX22" s="8"/>
      <c r="TPY22" s="8"/>
      <c r="TPZ22" s="8"/>
      <c r="TQA22" s="8"/>
      <c r="TQB22" s="8"/>
      <c r="TQC22" s="8"/>
      <c r="TQD22" s="8"/>
      <c r="TQE22" s="8"/>
      <c r="TQF22" s="8"/>
      <c r="TQG22" s="8"/>
      <c r="TQH22" s="8"/>
      <c r="TQI22" s="8"/>
      <c r="TQJ22" s="8"/>
      <c r="TQK22" s="8"/>
      <c r="TQL22" s="8"/>
      <c r="TQM22" s="8"/>
      <c r="TQN22" s="8"/>
      <c r="TQO22" s="8"/>
      <c r="TQP22" s="8"/>
      <c r="TQQ22" s="8"/>
      <c r="TQR22" s="8"/>
      <c r="TQS22" s="8"/>
      <c r="TQT22" s="8"/>
      <c r="TQU22" s="8"/>
      <c r="TQV22" s="8"/>
      <c r="TQW22" s="8"/>
      <c r="TQX22" s="8"/>
      <c r="TQY22" s="8"/>
      <c r="TQZ22" s="8"/>
      <c r="TRA22" s="8"/>
      <c r="TRB22" s="8"/>
      <c r="TRC22" s="8"/>
      <c r="TRD22" s="8"/>
      <c r="TRE22" s="8"/>
      <c r="TRF22" s="8"/>
      <c r="TRG22" s="8"/>
      <c r="TRH22" s="8"/>
      <c r="TRI22" s="8"/>
      <c r="TRJ22" s="8"/>
      <c r="TRK22" s="8"/>
      <c r="TRL22" s="8"/>
      <c r="TRM22" s="8"/>
      <c r="TRN22" s="8"/>
      <c r="TRO22" s="8"/>
      <c r="TRP22" s="8"/>
      <c r="TRQ22" s="8"/>
      <c r="TRR22" s="8"/>
      <c r="TRS22" s="8"/>
      <c r="TRT22" s="8"/>
      <c r="TRU22" s="8"/>
      <c r="TRV22" s="8"/>
      <c r="TRW22" s="8"/>
      <c r="TRX22" s="8"/>
      <c r="TRY22" s="8"/>
      <c r="TRZ22" s="8"/>
      <c r="TSA22" s="8"/>
      <c r="TSB22" s="8"/>
      <c r="TSC22" s="8"/>
      <c r="TSD22" s="8"/>
      <c r="TSE22" s="8"/>
      <c r="TSF22" s="8"/>
      <c r="TSG22" s="8"/>
      <c r="TSH22" s="8"/>
      <c r="TSI22" s="8"/>
      <c r="TSJ22" s="8"/>
      <c r="TSK22" s="8"/>
      <c r="TSL22" s="8"/>
      <c r="TSM22" s="8"/>
      <c r="TSN22" s="8"/>
      <c r="TSO22" s="8"/>
      <c r="TSP22" s="8"/>
      <c r="TSQ22" s="8"/>
      <c r="TSR22" s="8"/>
      <c r="TSS22" s="8"/>
      <c r="TST22" s="8"/>
      <c r="TSU22" s="8"/>
      <c r="TSV22" s="8"/>
      <c r="TSW22" s="8"/>
      <c r="TSX22" s="8"/>
      <c r="TSY22" s="8"/>
      <c r="TSZ22" s="8"/>
      <c r="TTA22" s="8"/>
      <c r="TTB22" s="8"/>
      <c r="TTC22" s="8"/>
      <c r="TTD22" s="8"/>
      <c r="TTE22" s="8"/>
      <c r="TTF22" s="8"/>
      <c r="TTG22" s="8"/>
      <c r="TTH22" s="8"/>
      <c r="TTI22" s="8"/>
      <c r="TTJ22" s="8"/>
      <c r="TTK22" s="8"/>
      <c r="TTL22" s="8"/>
      <c r="TTM22" s="8"/>
      <c r="TTN22" s="8"/>
      <c r="TTO22" s="8"/>
      <c r="TTP22" s="8"/>
      <c r="TTQ22" s="8"/>
      <c r="TTR22" s="8"/>
      <c r="TTS22" s="8"/>
      <c r="TTT22" s="8"/>
      <c r="TTU22" s="8"/>
      <c r="TTV22" s="8"/>
      <c r="TTW22" s="8"/>
      <c r="TTX22" s="8"/>
      <c r="TTY22" s="8"/>
      <c r="TTZ22" s="8"/>
      <c r="TUA22" s="8"/>
      <c r="TUB22" s="8"/>
      <c r="TUC22" s="8"/>
      <c r="TUD22" s="8"/>
      <c r="TUE22" s="8"/>
      <c r="TUF22" s="8"/>
      <c r="TUG22" s="8"/>
      <c r="TUH22" s="8"/>
      <c r="TUI22" s="8"/>
      <c r="TUJ22" s="8"/>
      <c r="TUK22" s="8"/>
      <c r="TUL22" s="8"/>
      <c r="TUM22" s="8"/>
      <c r="TUN22" s="8"/>
      <c r="TUO22" s="8"/>
      <c r="TUP22" s="8"/>
      <c r="TUQ22" s="8"/>
      <c r="TUR22" s="8"/>
      <c r="TUS22" s="8"/>
      <c r="TUT22" s="8"/>
      <c r="TUU22" s="8"/>
      <c r="TUV22" s="8"/>
      <c r="TUW22" s="8"/>
      <c r="TUX22" s="8"/>
      <c r="TUY22" s="8"/>
      <c r="TUZ22" s="8"/>
      <c r="TVA22" s="8"/>
      <c r="TVB22" s="8"/>
      <c r="TVC22" s="8"/>
      <c r="TVD22" s="8"/>
      <c r="TVE22" s="8"/>
      <c r="TVF22" s="8"/>
      <c r="TVG22" s="8"/>
      <c r="TVH22" s="8"/>
      <c r="TVI22" s="8"/>
      <c r="TVJ22" s="8"/>
      <c r="TVK22" s="8"/>
      <c r="TVL22" s="8"/>
      <c r="TVM22" s="8"/>
      <c r="TVN22" s="8"/>
      <c r="TVO22" s="8"/>
      <c r="TVP22" s="8"/>
      <c r="TVQ22" s="8"/>
      <c r="TVR22" s="8"/>
      <c r="TVS22" s="8"/>
      <c r="TVT22" s="8"/>
      <c r="TVU22" s="8"/>
      <c r="TVV22" s="8"/>
      <c r="TVW22" s="8"/>
      <c r="TVX22" s="8"/>
      <c r="TVY22" s="8"/>
      <c r="TVZ22" s="8"/>
      <c r="TWA22" s="8"/>
      <c r="TWB22" s="8"/>
      <c r="TWC22" s="8"/>
      <c r="TWD22" s="8"/>
      <c r="TWE22" s="8"/>
      <c r="TWF22" s="8"/>
      <c r="TWG22" s="8"/>
      <c r="TWH22" s="8"/>
      <c r="TWI22" s="8"/>
      <c r="TWJ22" s="8"/>
      <c r="TWK22" s="8"/>
      <c r="TWL22" s="8"/>
      <c r="TWM22" s="8"/>
      <c r="TWN22" s="8"/>
      <c r="TWO22" s="8"/>
      <c r="TWP22" s="8"/>
      <c r="TWQ22" s="8"/>
      <c r="TWR22" s="8"/>
      <c r="TWS22" s="8"/>
      <c r="TWT22" s="8"/>
      <c r="TWU22" s="8"/>
      <c r="TWV22" s="8"/>
      <c r="TWW22" s="8"/>
      <c r="TWX22" s="8"/>
      <c r="TWY22" s="8"/>
      <c r="TWZ22" s="8"/>
      <c r="TXA22" s="8"/>
      <c r="TXB22" s="8"/>
      <c r="TXC22" s="8"/>
      <c r="TXD22" s="8"/>
      <c r="TXE22" s="8"/>
      <c r="TXF22" s="8"/>
      <c r="TXG22" s="8"/>
      <c r="TXH22" s="8"/>
      <c r="TXI22" s="8"/>
      <c r="TXJ22" s="8"/>
      <c r="TXK22" s="8"/>
      <c r="TXL22" s="8"/>
      <c r="TXM22" s="8"/>
      <c r="TXN22" s="8"/>
      <c r="TXO22" s="8"/>
      <c r="TXP22" s="8"/>
      <c r="TXQ22" s="8"/>
      <c r="TXR22" s="8"/>
      <c r="TXS22" s="8"/>
      <c r="TXT22" s="8"/>
      <c r="TXU22" s="8"/>
      <c r="TXV22" s="8"/>
      <c r="TXW22" s="8"/>
      <c r="TXX22" s="8"/>
      <c r="TXY22" s="8"/>
      <c r="TXZ22" s="8"/>
      <c r="TYA22" s="8"/>
      <c r="TYB22" s="8"/>
      <c r="TYC22" s="8"/>
      <c r="TYD22" s="8"/>
      <c r="TYE22" s="8"/>
      <c r="TYF22" s="8"/>
      <c r="TYG22" s="8"/>
      <c r="TYH22" s="8"/>
      <c r="TYI22" s="8"/>
      <c r="TYJ22" s="8"/>
      <c r="TYK22" s="8"/>
      <c r="TYL22" s="8"/>
      <c r="TYM22" s="8"/>
      <c r="TYN22" s="8"/>
      <c r="TYO22" s="8"/>
      <c r="TYP22" s="8"/>
      <c r="TYQ22" s="8"/>
      <c r="TYR22" s="8"/>
      <c r="TYS22" s="8"/>
      <c r="TYT22" s="8"/>
      <c r="TYU22" s="8"/>
      <c r="TYV22" s="8"/>
      <c r="TYW22" s="8"/>
      <c r="TYX22" s="8"/>
      <c r="TYY22" s="8"/>
      <c r="TYZ22" s="8"/>
      <c r="TZA22" s="8"/>
      <c r="TZB22" s="8"/>
      <c r="TZC22" s="8"/>
      <c r="TZD22" s="8"/>
      <c r="TZE22" s="8"/>
      <c r="TZF22" s="8"/>
      <c r="TZG22" s="8"/>
      <c r="TZH22" s="8"/>
      <c r="TZI22" s="8"/>
      <c r="TZJ22" s="8"/>
      <c r="TZK22" s="8"/>
      <c r="TZL22" s="8"/>
      <c r="TZM22" s="8"/>
      <c r="TZN22" s="8"/>
      <c r="TZO22" s="8"/>
      <c r="TZP22" s="8"/>
      <c r="TZQ22" s="8"/>
      <c r="TZR22" s="8"/>
      <c r="TZS22" s="8"/>
      <c r="TZT22" s="8"/>
      <c r="TZU22" s="8"/>
      <c r="TZV22" s="8"/>
      <c r="TZW22" s="8"/>
      <c r="TZX22" s="8"/>
      <c r="TZY22" s="8"/>
      <c r="TZZ22" s="8"/>
      <c r="UAA22" s="8"/>
      <c r="UAB22" s="8"/>
      <c r="UAC22" s="8"/>
      <c r="UAD22" s="8"/>
      <c r="UAE22" s="8"/>
      <c r="UAF22" s="8"/>
      <c r="UAG22" s="8"/>
      <c r="UAH22" s="8"/>
      <c r="UAI22" s="8"/>
      <c r="UAJ22" s="8"/>
      <c r="UAK22" s="8"/>
      <c r="UAL22" s="8"/>
      <c r="UAM22" s="8"/>
      <c r="UAN22" s="8"/>
      <c r="UAO22" s="8"/>
      <c r="UAP22" s="8"/>
      <c r="UAQ22" s="8"/>
      <c r="UAR22" s="8"/>
      <c r="UAS22" s="8"/>
      <c r="UAT22" s="8"/>
      <c r="UAU22" s="8"/>
      <c r="UAV22" s="8"/>
      <c r="UAW22" s="8"/>
      <c r="UAX22" s="8"/>
      <c r="UAY22" s="8"/>
      <c r="UAZ22" s="8"/>
      <c r="UBA22" s="8"/>
      <c r="UBB22" s="8"/>
      <c r="UBC22" s="8"/>
      <c r="UBD22" s="8"/>
      <c r="UBE22" s="8"/>
      <c r="UBF22" s="8"/>
      <c r="UBG22" s="8"/>
      <c r="UBH22" s="8"/>
      <c r="UBI22" s="8"/>
      <c r="UBJ22" s="8"/>
      <c r="UBK22" s="8"/>
      <c r="UBL22" s="8"/>
      <c r="UBM22" s="8"/>
      <c r="UBN22" s="8"/>
      <c r="UBO22" s="8"/>
      <c r="UBP22" s="8"/>
      <c r="UBQ22" s="8"/>
      <c r="UBR22" s="8"/>
      <c r="UBS22" s="8"/>
      <c r="UBT22" s="8"/>
      <c r="UBU22" s="8"/>
      <c r="UBV22" s="8"/>
      <c r="UBW22" s="8"/>
      <c r="UBX22" s="8"/>
      <c r="UBY22" s="8"/>
      <c r="UBZ22" s="8"/>
      <c r="UCA22" s="8"/>
      <c r="UCB22" s="8"/>
      <c r="UCC22" s="8"/>
      <c r="UCD22" s="8"/>
      <c r="UCE22" s="8"/>
      <c r="UCF22" s="8"/>
      <c r="UCG22" s="8"/>
      <c r="UCH22" s="8"/>
      <c r="UCI22" s="8"/>
      <c r="UCJ22" s="8"/>
      <c r="UCK22" s="8"/>
      <c r="UCL22" s="8"/>
      <c r="UCM22" s="8"/>
      <c r="UCN22" s="8"/>
      <c r="UCO22" s="8"/>
      <c r="UCP22" s="8"/>
      <c r="UCQ22" s="8"/>
      <c r="UCR22" s="8"/>
      <c r="UCS22" s="8"/>
      <c r="UCT22" s="8"/>
      <c r="UCU22" s="8"/>
      <c r="UCV22" s="8"/>
      <c r="UCW22" s="8"/>
      <c r="UCX22" s="8"/>
      <c r="UCY22" s="8"/>
      <c r="UCZ22" s="8"/>
      <c r="UDA22" s="8"/>
      <c r="UDB22" s="8"/>
      <c r="UDC22" s="8"/>
      <c r="UDD22" s="8"/>
      <c r="UDE22" s="8"/>
      <c r="UDF22" s="8"/>
      <c r="UDG22" s="8"/>
      <c r="UDH22" s="8"/>
      <c r="UDI22" s="8"/>
      <c r="UDJ22" s="8"/>
      <c r="UDK22" s="8"/>
      <c r="UDL22" s="8"/>
      <c r="UDM22" s="8"/>
      <c r="UDN22" s="8"/>
      <c r="UDO22" s="8"/>
      <c r="UDP22" s="8"/>
      <c r="UDQ22" s="8"/>
      <c r="UDR22" s="8"/>
      <c r="UDS22" s="8"/>
      <c r="UDT22" s="8"/>
      <c r="UDU22" s="8"/>
      <c r="UDV22" s="8"/>
      <c r="UDW22" s="8"/>
      <c r="UDX22" s="8"/>
      <c r="UDY22" s="8"/>
      <c r="UDZ22" s="8"/>
      <c r="UEA22" s="8"/>
      <c r="UEB22" s="8"/>
      <c r="UEC22" s="8"/>
      <c r="UED22" s="8"/>
      <c r="UEE22" s="8"/>
      <c r="UEF22" s="8"/>
      <c r="UEG22" s="8"/>
      <c r="UEH22" s="8"/>
      <c r="UEI22" s="8"/>
      <c r="UEJ22" s="8"/>
      <c r="UEK22" s="8"/>
      <c r="UEL22" s="8"/>
      <c r="UEM22" s="8"/>
      <c r="UEN22" s="8"/>
      <c r="UEO22" s="8"/>
      <c r="UEP22" s="8"/>
      <c r="UEQ22" s="8"/>
      <c r="UER22" s="8"/>
      <c r="UES22" s="8"/>
      <c r="UET22" s="8"/>
      <c r="UEU22" s="8"/>
      <c r="UEV22" s="8"/>
      <c r="UEW22" s="8"/>
      <c r="UEX22" s="8"/>
      <c r="UEY22" s="8"/>
      <c r="UEZ22" s="8"/>
      <c r="UFA22" s="8"/>
      <c r="UFB22" s="8"/>
      <c r="UFC22" s="8"/>
      <c r="UFD22" s="8"/>
      <c r="UFE22" s="8"/>
      <c r="UFF22" s="8"/>
      <c r="UFG22" s="8"/>
      <c r="UFH22" s="8"/>
      <c r="UFI22" s="8"/>
      <c r="UFJ22" s="8"/>
      <c r="UFK22" s="8"/>
      <c r="UFL22" s="8"/>
      <c r="UFM22" s="8"/>
      <c r="UFN22" s="8"/>
      <c r="UFO22" s="8"/>
      <c r="UFP22" s="8"/>
      <c r="UFQ22" s="8"/>
      <c r="UFR22" s="8"/>
      <c r="UFS22" s="8"/>
      <c r="UFT22" s="8"/>
      <c r="UFU22" s="8"/>
      <c r="UFV22" s="8"/>
      <c r="UFW22" s="8"/>
      <c r="UFX22" s="8"/>
      <c r="UFY22" s="8"/>
      <c r="UFZ22" s="8"/>
      <c r="UGA22" s="8"/>
      <c r="UGB22" s="8"/>
      <c r="UGC22" s="8"/>
      <c r="UGD22" s="8"/>
      <c r="UGE22" s="8"/>
      <c r="UGF22" s="8"/>
      <c r="UGG22" s="8"/>
      <c r="UGH22" s="8"/>
      <c r="UGI22" s="8"/>
      <c r="UGJ22" s="8"/>
      <c r="UGK22" s="8"/>
      <c r="UGL22" s="8"/>
      <c r="UGM22" s="8"/>
      <c r="UGN22" s="8"/>
      <c r="UGO22" s="8"/>
      <c r="UGP22" s="8"/>
      <c r="UGQ22" s="8"/>
      <c r="UGR22" s="8"/>
      <c r="UGS22" s="8"/>
      <c r="UGT22" s="8"/>
      <c r="UGU22" s="8"/>
      <c r="UGV22" s="8"/>
      <c r="UGW22" s="8"/>
      <c r="UGX22" s="8"/>
      <c r="UGY22" s="8"/>
      <c r="UGZ22" s="8"/>
      <c r="UHA22" s="8"/>
      <c r="UHB22" s="8"/>
      <c r="UHC22" s="8"/>
      <c r="UHD22" s="8"/>
      <c r="UHE22" s="8"/>
      <c r="UHF22" s="8"/>
      <c r="UHG22" s="8"/>
      <c r="UHH22" s="8"/>
      <c r="UHI22" s="8"/>
      <c r="UHJ22" s="8"/>
      <c r="UHK22" s="8"/>
      <c r="UHL22" s="8"/>
      <c r="UHM22" s="8"/>
      <c r="UHN22" s="8"/>
      <c r="UHO22" s="8"/>
      <c r="UHP22" s="8"/>
      <c r="UHQ22" s="8"/>
      <c r="UHR22" s="8"/>
      <c r="UHS22" s="8"/>
      <c r="UHT22" s="8"/>
      <c r="UHU22" s="8"/>
      <c r="UHV22" s="8"/>
      <c r="UHW22" s="8"/>
      <c r="UHX22" s="8"/>
      <c r="UHY22" s="8"/>
      <c r="UHZ22" s="8"/>
      <c r="UIA22" s="8"/>
      <c r="UIB22" s="8"/>
      <c r="UIC22" s="8"/>
      <c r="UID22" s="8"/>
      <c r="UIE22" s="8"/>
      <c r="UIF22" s="8"/>
      <c r="UIG22" s="8"/>
      <c r="UIH22" s="8"/>
      <c r="UII22" s="8"/>
      <c r="UIJ22" s="8"/>
      <c r="UIK22" s="8"/>
      <c r="UIL22" s="8"/>
      <c r="UIM22" s="8"/>
      <c r="UIN22" s="8"/>
      <c r="UIO22" s="8"/>
      <c r="UIP22" s="8"/>
      <c r="UIQ22" s="8"/>
      <c r="UIR22" s="8"/>
      <c r="UIS22" s="8"/>
      <c r="UIT22" s="8"/>
      <c r="UIU22" s="8"/>
      <c r="UIV22" s="8"/>
      <c r="UIW22" s="8"/>
      <c r="UIX22" s="8"/>
      <c r="UIY22" s="8"/>
      <c r="UIZ22" s="8"/>
      <c r="UJA22" s="8"/>
      <c r="UJB22" s="8"/>
      <c r="UJC22" s="8"/>
      <c r="UJD22" s="8"/>
      <c r="UJE22" s="8"/>
      <c r="UJF22" s="8"/>
      <c r="UJG22" s="8"/>
      <c r="UJH22" s="8"/>
      <c r="UJI22" s="8"/>
      <c r="UJJ22" s="8"/>
      <c r="UJK22" s="8"/>
      <c r="UJL22" s="8"/>
      <c r="UJM22" s="8"/>
      <c r="UJN22" s="8"/>
      <c r="UJO22" s="8"/>
      <c r="UJP22" s="8"/>
      <c r="UJQ22" s="8"/>
      <c r="UJR22" s="8"/>
      <c r="UJS22" s="8"/>
      <c r="UJT22" s="8"/>
      <c r="UJU22" s="8"/>
      <c r="UJV22" s="8"/>
      <c r="UJW22" s="8"/>
      <c r="UJX22" s="8"/>
      <c r="UJY22" s="8"/>
      <c r="UJZ22" s="8"/>
      <c r="UKA22" s="8"/>
      <c r="UKB22" s="8"/>
      <c r="UKC22" s="8"/>
      <c r="UKD22" s="8"/>
      <c r="UKE22" s="8"/>
      <c r="UKF22" s="8"/>
      <c r="UKG22" s="8"/>
      <c r="UKH22" s="8"/>
      <c r="UKI22" s="8"/>
      <c r="UKJ22" s="8"/>
      <c r="UKK22" s="8"/>
      <c r="UKL22" s="8"/>
      <c r="UKM22" s="8"/>
      <c r="UKN22" s="8"/>
      <c r="UKO22" s="8"/>
      <c r="UKP22" s="8"/>
      <c r="UKQ22" s="8"/>
      <c r="UKR22" s="8"/>
      <c r="UKS22" s="8"/>
      <c r="UKT22" s="8"/>
      <c r="UKU22" s="8"/>
      <c r="UKV22" s="8"/>
      <c r="UKW22" s="8"/>
      <c r="UKX22" s="8"/>
      <c r="UKY22" s="8"/>
      <c r="UKZ22" s="8"/>
      <c r="ULA22" s="8"/>
      <c r="ULB22" s="8"/>
      <c r="ULC22" s="8"/>
      <c r="ULD22" s="8"/>
      <c r="ULE22" s="8"/>
      <c r="ULF22" s="8"/>
      <c r="ULG22" s="8"/>
      <c r="ULH22" s="8"/>
      <c r="ULI22" s="8"/>
      <c r="ULJ22" s="8"/>
      <c r="ULK22" s="8"/>
      <c r="ULL22" s="8"/>
      <c r="ULM22" s="8"/>
      <c r="ULN22" s="8"/>
      <c r="ULO22" s="8"/>
      <c r="ULP22" s="8"/>
      <c r="ULQ22" s="8"/>
      <c r="ULR22" s="8"/>
      <c r="ULS22" s="8"/>
      <c r="ULT22" s="8"/>
      <c r="ULU22" s="8"/>
      <c r="ULV22" s="8"/>
      <c r="ULW22" s="8"/>
      <c r="ULX22" s="8"/>
      <c r="ULY22" s="8"/>
      <c r="ULZ22" s="8"/>
      <c r="UMA22" s="8"/>
      <c r="UMB22" s="8"/>
      <c r="UMC22" s="8"/>
      <c r="UMD22" s="8"/>
      <c r="UME22" s="8"/>
      <c r="UMF22" s="8"/>
      <c r="UMG22" s="8"/>
      <c r="UMH22" s="8"/>
      <c r="UMI22" s="8"/>
      <c r="UMJ22" s="8"/>
      <c r="UMK22" s="8"/>
      <c r="UML22" s="8"/>
      <c r="UMM22" s="8"/>
      <c r="UMN22" s="8"/>
      <c r="UMO22" s="8"/>
      <c r="UMP22" s="8"/>
      <c r="UMQ22" s="8"/>
      <c r="UMR22" s="8"/>
      <c r="UMS22" s="8"/>
      <c r="UMT22" s="8"/>
      <c r="UMU22" s="8"/>
      <c r="UMV22" s="8"/>
      <c r="UMW22" s="8"/>
      <c r="UMX22" s="8"/>
      <c r="UMY22" s="8"/>
      <c r="UMZ22" s="8"/>
      <c r="UNA22" s="8"/>
      <c r="UNB22" s="8"/>
      <c r="UNC22" s="8"/>
      <c r="UND22" s="8"/>
      <c r="UNE22" s="8"/>
      <c r="UNF22" s="8"/>
      <c r="UNG22" s="8"/>
      <c r="UNH22" s="8"/>
      <c r="UNI22" s="8"/>
      <c r="UNJ22" s="8"/>
      <c r="UNK22" s="8"/>
      <c r="UNL22" s="8"/>
      <c r="UNM22" s="8"/>
      <c r="UNN22" s="8"/>
      <c r="UNO22" s="8"/>
      <c r="UNP22" s="8"/>
      <c r="UNQ22" s="8"/>
      <c r="UNR22" s="8"/>
      <c r="UNS22" s="8"/>
      <c r="UNT22" s="8"/>
      <c r="UNU22" s="8"/>
      <c r="UNV22" s="8"/>
      <c r="UNW22" s="8"/>
      <c r="UNX22" s="8"/>
      <c r="UNY22" s="8"/>
      <c r="UNZ22" s="8"/>
      <c r="UOA22" s="8"/>
      <c r="UOB22" s="8"/>
      <c r="UOC22" s="8"/>
      <c r="UOD22" s="8"/>
      <c r="UOE22" s="8"/>
      <c r="UOF22" s="8"/>
      <c r="UOG22" s="8"/>
      <c r="UOH22" s="8"/>
      <c r="UOI22" s="8"/>
      <c r="UOJ22" s="8"/>
      <c r="UOK22" s="8"/>
      <c r="UOL22" s="8"/>
      <c r="UOM22" s="8"/>
      <c r="UON22" s="8"/>
      <c r="UOO22" s="8"/>
      <c r="UOP22" s="8"/>
      <c r="UOQ22" s="8"/>
      <c r="UOR22" s="8"/>
      <c r="UOS22" s="8"/>
      <c r="UOT22" s="8"/>
      <c r="UOU22" s="8"/>
      <c r="UOV22" s="8"/>
      <c r="UOW22" s="8"/>
      <c r="UOX22" s="8"/>
      <c r="UOY22" s="8"/>
      <c r="UOZ22" s="8"/>
      <c r="UPA22" s="8"/>
      <c r="UPB22" s="8"/>
      <c r="UPC22" s="8"/>
      <c r="UPD22" s="8"/>
      <c r="UPE22" s="8"/>
      <c r="UPF22" s="8"/>
      <c r="UPG22" s="8"/>
      <c r="UPH22" s="8"/>
      <c r="UPI22" s="8"/>
      <c r="UPJ22" s="8"/>
      <c r="UPK22" s="8"/>
      <c r="UPL22" s="8"/>
      <c r="UPM22" s="8"/>
      <c r="UPN22" s="8"/>
      <c r="UPO22" s="8"/>
      <c r="UPP22" s="8"/>
      <c r="UPQ22" s="8"/>
      <c r="UPR22" s="8"/>
      <c r="UPS22" s="8"/>
      <c r="UPT22" s="8"/>
      <c r="UPU22" s="8"/>
      <c r="UPV22" s="8"/>
      <c r="UPW22" s="8"/>
      <c r="UPX22" s="8"/>
      <c r="UPY22" s="8"/>
      <c r="UPZ22" s="8"/>
      <c r="UQA22" s="8"/>
      <c r="UQB22" s="8"/>
      <c r="UQC22" s="8"/>
      <c r="UQD22" s="8"/>
      <c r="UQE22" s="8"/>
      <c r="UQF22" s="8"/>
      <c r="UQG22" s="8"/>
      <c r="UQH22" s="8"/>
      <c r="UQI22" s="8"/>
      <c r="UQJ22" s="8"/>
      <c r="UQK22" s="8"/>
      <c r="UQL22" s="8"/>
      <c r="UQM22" s="8"/>
      <c r="UQN22" s="8"/>
      <c r="UQO22" s="8"/>
      <c r="UQP22" s="8"/>
      <c r="UQQ22" s="8"/>
      <c r="UQR22" s="8"/>
      <c r="UQS22" s="8"/>
      <c r="UQT22" s="8"/>
      <c r="UQU22" s="8"/>
      <c r="UQV22" s="8"/>
      <c r="UQW22" s="8"/>
      <c r="UQX22" s="8"/>
      <c r="UQY22" s="8"/>
      <c r="UQZ22" s="8"/>
      <c r="URA22" s="8"/>
      <c r="URB22" s="8"/>
      <c r="URC22" s="8"/>
      <c r="URD22" s="8"/>
      <c r="URE22" s="8"/>
      <c r="URF22" s="8"/>
      <c r="URG22" s="8"/>
      <c r="URH22" s="8"/>
      <c r="URI22" s="8"/>
      <c r="URJ22" s="8"/>
      <c r="URK22" s="8"/>
      <c r="URL22" s="8"/>
      <c r="URM22" s="8"/>
      <c r="URN22" s="8"/>
      <c r="URO22" s="8"/>
      <c r="URP22" s="8"/>
      <c r="URQ22" s="8"/>
      <c r="URR22" s="8"/>
      <c r="URS22" s="8"/>
      <c r="URT22" s="8"/>
      <c r="URU22" s="8"/>
      <c r="URV22" s="8"/>
      <c r="URW22" s="8"/>
      <c r="URX22" s="8"/>
      <c r="URY22" s="8"/>
      <c r="URZ22" s="8"/>
      <c r="USA22" s="8"/>
      <c r="USB22" s="8"/>
      <c r="USC22" s="8"/>
      <c r="USD22" s="8"/>
      <c r="USE22" s="8"/>
      <c r="USF22" s="8"/>
      <c r="USG22" s="8"/>
      <c r="USH22" s="8"/>
      <c r="USI22" s="8"/>
      <c r="USJ22" s="8"/>
      <c r="USK22" s="8"/>
      <c r="USL22" s="8"/>
      <c r="USM22" s="8"/>
      <c r="USN22" s="8"/>
      <c r="USO22" s="8"/>
      <c r="USP22" s="8"/>
      <c r="USQ22" s="8"/>
      <c r="USR22" s="8"/>
      <c r="USS22" s="8"/>
      <c r="UST22" s="8"/>
      <c r="USU22" s="8"/>
      <c r="USV22" s="8"/>
      <c r="USW22" s="8"/>
      <c r="USX22" s="8"/>
      <c r="USY22" s="8"/>
      <c r="USZ22" s="8"/>
      <c r="UTA22" s="8"/>
      <c r="UTB22" s="8"/>
      <c r="UTC22" s="8"/>
      <c r="UTD22" s="8"/>
      <c r="UTE22" s="8"/>
      <c r="UTF22" s="8"/>
      <c r="UTG22" s="8"/>
      <c r="UTH22" s="8"/>
      <c r="UTI22" s="8"/>
      <c r="UTJ22" s="8"/>
      <c r="UTK22" s="8"/>
      <c r="UTL22" s="8"/>
      <c r="UTM22" s="8"/>
      <c r="UTN22" s="8"/>
      <c r="UTO22" s="8"/>
      <c r="UTP22" s="8"/>
      <c r="UTQ22" s="8"/>
      <c r="UTR22" s="8"/>
      <c r="UTS22" s="8"/>
      <c r="UTT22" s="8"/>
      <c r="UTU22" s="8"/>
      <c r="UTV22" s="8"/>
      <c r="UTW22" s="8"/>
      <c r="UTX22" s="8"/>
      <c r="UTY22" s="8"/>
      <c r="UTZ22" s="8"/>
      <c r="UUA22" s="8"/>
      <c r="UUB22" s="8"/>
      <c r="UUC22" s="8"/>
      <c r="UUD22" s="8"/>
      <c r="UUE22" s="8"/>
      <c r="UUF22" s="8"/>
      <c r="UUG22" s="8"/>
      <c r="UUH22" s="8"/>
      <c r="UUI22" s="8"/>
      <c r="UUJ22" s="8"/>
      <c r="UUK22" s="8"/>
      <c r="UUL22" s="8"/>
      <c r="UUM22" s="8"/>
      <c r="UUN22" s="8"/>
      <c r="UUO22" s="8"/>
      <c r="UUP22" s="8"/>
      <c r="UUQ22" s="8"/>
      <c r="UUR22" s="8"/>
      <c r="UUS22" s="8"/>
      <c r="UUT22" s="8"/>
      <c r="UUU22" s="8"/>
      <c r="UUV22" s="8"/>
      <c r="UUW22" s="8"/>
      <c r="UUX22" s="8"/>
      <c r="UUY22" s="8"/>
      <c r="UUZ22" s="8"/>
      <c r="UVA22" s="8"/>
      <c r="UVB22" s="8"/>
      <c r="UVC22" s="8"/>
      <c r="UVD22" s="8"/>
      <c r="UVE22" s="8"/>
      <c r="UVF22" s="8"/>
      <c r="UVG22" s="8"/>
      <c r="UVH22" s="8"/>
      <c r="UVI22" s="8"/>
      <c r="UVJ22" s="8"/>
      <c r="UVK22" s="8"/>
      <c r="UVL22" s="8"/>
      <c r="UVM22" s="8"/>
      <c r="UVN22" s="8"/>
      <c r="UVO22" s="8"/>
      <c r="UVP22" s="8"/>
      <c r="UVQ22" s="8"/>
      <c r="UVR22" s="8"/>
      <c r="UVS22" s="8"/>
      <c r="UVT22" s="8"/>
      <c r="UVU22" s="8"/>
      <c r="UVV22" s="8"/>
      <c r="UVW22" s="8"/>
      <c r="UVX22" s="8"/>
      <c r="UVY22" s="8"/>
      <c r="UVZ22" s="8"/>
      <c r="UWA22" s="8"/>
      <c r="UWB22" s="8"/>
      <c r="UWC22" s="8"/>
      <c r="UWD22" s="8"/>
      <c r="UWE22" s="8"/>
      <c r="UWF22" s="8"/>
      <c r="UWG22" s="8"/>
      <c r="UWH22" s="8"/>
      <c r="UWI22" s="8"/>
      <c r="UWJ22" s="8"/>
      <c r="UWK22" s="8"/>
      <c r="UWL22" s="8"/>
      <c r="UWM22" s="8"/>
      <c r="UWN22" s="8"/>
      <c r="UWO22" s="8"/>
      <c r="UWP22" s="8"/>
      <c r="UWQ22" s="8"/>
      <c r="UWR22" s="8"/>
      <c r="UWS22" s="8"/>
      <c r="UWT22" s="8"/>
      <c r="UWU22" s="8"/>
      <c r="UWV22" s="8"/>
      <c r="UWW22" s="8"/>
      <c r="UWX22" s="8"/>
      <c r="UWY22" s="8"/>
      <c r="UWZ22" s="8"/>
      <c r="UXA22" s="8"/>
      <c r="UXB22" s="8"/>
      <c r="UXC22" s="8"/>
      <c r="UXD22" s="8"/>
      <c r="UXE22" s="8"/>
      <c r="UXF22" s="8"/>
      <c r="UXG22" s="8"/>
      <c r="UXH22" s="8"/>
      <c r="UXI22" s="8"/>
      <c r="UXJ22" s="8"/>
      <c r="UXK22" s="8"/>
      <c r="UXL22" s="8"/>
      <c r="UXM22" s="8"/>
      <c r="UXN22" s="8"/>
      <c r="UXO22" s="8"/>
      <c r="UXP22" s="8"/>
      <c r="UXQ22" s="8"/>
      <c r="UXR22" s="8"/>
      <c r="UXS22" s="8"/>
      <c r="UXT22" s="8"/>
      <c r="UXU22" s="8"/>
      <c r="UXV22" s="8"/>
      <c r="UXW22" s="8"/>
      <c r="UXX22" s="8"/>
      <c r="UXY22" s="8"/>
      <c r="UXZ22" s="8"/>
      <c r="UYA22" s="8"/>
      <c r="UYB22" s="8"/>
      <c r="UYC22" s="8"/>
      <c r="UYD22" s="8"/>
      <c r="UYE22" s="8"/>
      <c r="UYF22" s="8"/>
      <c r="UYG22" s="8"/>
      <c r="UYH22" s="8"/>
      <c r="UYI22" s="8"/>
      <c r="UYJ22" s="8"/>
      <c r="UYK22" s="8"/>
      <c r="UYL22" s="8"/>
      <c r="UYM22" s="8"/>
      <c r="UYN22" s="8"/>
      <c r="UYO22" s="8"/>
      <c r="UYP22" s="8"/>
      <c r="UYQ22" s="8"/>
      <c r="UYR22" s="8"/>
      <c r="UYS22" s="8"/>
      <c r="UYT22" s="8"/>
      <c r="UYU22" s="8"/>
      <c r="UYV22" s="8"/>
      <c r="UYW22" s="8"/>
      <c r="UYX22" s="8"/>
      <c r="UYY22" s="8"/>
      <c r="UYZ22" s="8"/>
      <c r="UZA22" s="8"/>
      <c r="UZB22" s="8"/>
      <c r="UZC22" s="8"/>
      <c r="UZD22" s="8"/>
      <c r="UZE22" s="8"/>
      <c r="UZF22" s="8"/>
      <c r="UZG22" s="8"/>
      <c r="UZH22" s="8"/>
      <c r="UZI22" s="8"/>
      <c r="UZJ22" s="8"/>
      <c r="UZK22" s="8"/>
      <c r="UZL22" s="8"/>
      <c r="UZM22" s="8"/>
      <c r="UZN22" s="8"/>
      <c r="UZO22" s="8"/>
      <c r="UZP22" s="8"/>
      <c r="UZQ22" s="8"/>
      <c r="UZR22" s="8"/>
      <c r="UZS22" s="8"/>
      <c r="UZT22" s="8"/>
      <c r="UZU22" s="8"/>
      <c r="UZV22" s="8"/>
      <c r="UZW22" s="8"/>
      <c r="UZX22" s="8"/>
      <c r="UZY22" s="8"/>
      <c r="UZZ22" s="8"/>
      <c r="VAA22" s="8"/>
      <c r="VAB22" s="8"/>
      <c r="VAC22" s="8"/>
      <c r="VAD22" s="8"/>
      <c r="VAE22" s="8"/>
      <c r="VAF22" s="8"/>
      <c r="VAG22" s="8"/>
      <c r="VAH22" s="8"/>
      <c r="VAI22" s="8"/>
      <c r="VAJ22" s="8"/>
      <c r="VAK22" s="8"/>
      <c r="VAL22" s="8"/>
      <c r="VAM22" s="8"/>
      <c r="VAN22" s="8"/>
      <c r="VAO22" s="8"/>
      <c r="VAP22" s="8"/>
      <c r="VAQ22" s="8"/>
      <c r="VAR22" s="8"/>
      <c r="VAS22" s="8"/>
      <c r="VAT22" s="8"/>
      <c r="VAU22" s="8"/>
      <c r="VAV22" s="8"/>
      <c r="VAW22" s="8"/>
      <c r="VAX22" s="8"/>
      <c r="VAY22" s="8"/>
      <c r="VAZ22" s="8"/>
      <c r="VBA22" s="8"/>
      <c r="VBB22" s="8"/>
      <c r="VBC22" s="8"/>
      <c r="VBD22" s="8"/>
      <c r="VBE22" s="8"/>
      <c r="VBF22" s="8"/>
      <c r="VBG22" s="8"/>
      <c r="VBH22" s="8"/>
      <c r="VBI22" s="8"/>
      <c r="VBJ22" s="8"/>
      <c r="VBK22" s="8"/>
      <c r="VBL22" s="8"/>
      <c r="VBM22" s="8"/>
      <c r="VBN22" s="8"/>
      <c r="VBO22" s="8"/>
      <c r="VBP22" s="8"/>
      <c r="VBQ22" s="8"/>
      <c r="VBR22" s="8"/>
      <c r="VBS22" s="8"/>
      <c r="VBT22" s="8"/>
      <c r="VBU22" s="8"/>
      <c r="VBV22" s="8"/>
      <c r="VBW22" s="8"/>
      <c r="VBX22" s="8"/>
      <c r="VBY22" s="8"/>
      <c r="VBZ22" s="8"/>
      <c r="VCA22" s="8"/>
      <c r="VCB22" s="8"/>
      <c r="VCC22" s="8"/>
      <c r="VCD22" s="8"/>
      <c r="VCE22" s="8"/>
      <c r="VCF22" s="8"/>
      <c r="VCG22" s="8"/>
      <c r="VCH22" s="8"/>
      <c r="VCI22" s="8"/>
      <c r="VCJ22" s="8"/>
      <c r="VCK22" s="8"/>
      <c r="VCL22" s="8"/>
      <c r="VCM22" s="8"/>
      <c r="VCN22" s="8"/>
      <c r="VCO22" s="8"/>
      <c r="VCP22" s="8"/>
      <c r="VCQ22" s="8"/>
      <c r="VCR22" s="8"/>
      <c r="VCS22" s="8"/>
      <c r="VCT22" s="8"/>
      <c r="VCU22" s="8"/>
      <c r="VCV22" s="8"/>
      <c r="VCW22" s="8"/>
      <c r="VCX22" s="8"/>
      <c r="VCY22" s="8"/>
      <c r="VCZ22" s="8"/>
      <c r="VDA22" s="8"/>
      <c r="VDB22" s="8"/>
      <c r="VDC22" s="8"/>
      <c r="VDD22" s="8"/>
      <c r="VDE22" s="8"/>
      <c r="VDF22" s="8"/>
      <c r="VDG22" s="8"/>
      <c r="VDH22" s="8"/>
      <c r="VDI22" s="8"/>
      <c r="VDJ22" s="8"/>
      <c r="VDK22" s="8"/>
      <c r="VDL22" s="8"/>
      <c r="VDM22" s="8"/>
      <c r="VDN22" s="8"/>
      <c r="VDO22" s="8"/>
      <c r="VDP22" s="8"/>
      <c r="VDQ22" s="8"/>
      <c r="VDR22" s="8"/>
      <c r="VDS22" s="8"/>
      <c r="VDT22" s="8"/>
      <c r="VDU22" s="8"/>
      <c r="VDV22" s="8"/>
      <c r="VDW22" s="8"/>
      <c r="VDX22" s="8"/>
      <c r="VDY22" s="8"/>
      <c r="VDZ22" s="8"/>
      <c r="VEA22" s="8"/>
      <c r="VEB22" s="8"/>
      <c r="VEC22" s="8"/>
      <c r="VED22" s="8"/>
      <c r="VEE22" s="8"/>
      <c r="VEF22" s="8"/>
      <c r="VEG22" s="8"/>
      <c r="VEH22" s="8"/>
      <c r="VEI22" s="8"/>
      <c r="VEJ22" s="8"/>
      <c r="VEK22" s="8"/>
      <c r="VEL22" s="8"/>
      <c r="VEM22" s="8"/>
      <c r="VEN22" s="8"/>
      <c r="VEO22" s="8"/>
      <c r="VEP22" s="8"/>
      <c r="VEQ22" s="8"/>
      <c r="VER22" s="8"/>
      <c r="VES22" s="8"/>
      <c r="VET22" s="8"/>
      <c r="VEU22" s="8"/>
      <c r="VEV22" s="8"/>
      <c r="VEW22" s="8"/>
      <c r="VEX22" s="8"/>
      <c r="VEY22" s="8"/>
      <c r="VEZ22" s="8"/>
      <c r="VFA22" s="8"/>
      <c r="VFB22" s="8"/>
      <c r="VFC22" s="8"/>
      <c r="VFD22" s="8"/>
      <c r="VFE22" s="8"/>
      <c r="VFF22" s="8"/>
      <c r="VFG22" s="8"/>
      <c r="VFH22" s="8"/>
      <c r="VFI22" s="8"/>
      <c r="VFJ22" s="8"/>
      <c r="VFK22" s="8"/>
      <c r="VFL22" s="8"/>
      <c r="VFM22" s="8"/>
      <c r="VFN22" s="8"/>
      <c r="VFO22" s="8"/>
      <c r="VFP22" s="8"/>
      <c r="VFQ22" s="8"/>
      <c r="VFR22" s="8"/>
      <c r="VFS22" s="8"/>
      <c r="VFT22" s="8"/>
      <c r="VFU22" s="8"/>
      <c r="VFV22" s="8"/>
      <c r="VFW22" s="8"/>
      <c r="VFX22" s="8"/>
      <c r="VFY22" s="8"/>
      <c r="VFZ22" s="8"/>
      <c r="VGA22" s="8"/>
      <c r="VGB22" s="8"/>
      <c r="VGC22" s="8"/>
      <c r="VGD22" s="8"/>
      <c r="VGE22" s="8"/>
      <c r="VGF22" s="8"/>
      <c r="VGG22" s="8"/>
      <c r="VGH22" s="8"/>
      <c r="VGI22" s="8"/>
      <c r="VGJ22" s="8"/>
      <c r="VGK22" s="8"/>
      <c r="VGL22" s="8"/>
      <c r="VGM22" s="8"/>
      <c r="VGN22" s="8"/>
      <c r="VGO22" s="8"/>
      <c r="VGP22" s="8"/>
      <c r="VGQ22" s="8"/>
      <c r="VGR22" s="8"/>
      <c r="VGS22" s="8"/>
      <c r="VGT22" s="8"/>
      <c r="VGU22" s="8"/>
      <c r="VGV22" s="8"/>
      <c r="VGW22" s="8"/>
      <c r="VGX22" s="8"/>
      <c r="VGY22" s="8"/>
      <c r="VGZ22" s="8"/>
      <c r="VHA22" s="8"/>
      <c r="VHB22" s="8"/>
      <c r="VHC22" s="8"/>
      <c r="VHD22" s="8"/>
      <c r="VHE22" s="8"/>
      <c r="VHF22" s="8"/>
      <c r="VHG22" s="8"/>
      <c r="VHH22" s="8"/>
      <c r="VHI22" s="8"/>
      <c r="VHJ22" s="8"/>
      <c r="VHK22" s="8"/>
      <c r="VHL22" s="8"/>
      <c r="VHM22" s="8"/>
      <c r="VHN22" s="8"/>
      <c r="VHO22" s="8"/>
      <c r="VHP22" s="8"/>
      <c r="VHQ22" s="8"/>
      <c r="VHR22" s="8"/>
      <c r="VHS22" s="8"/>
      <c r="VHT22" s="8"/>
      <c r="VHU22" s="8"/>
      <c r="VHV22" s="8"/>
      <c r="VHW22" s="8"/>
      <c r="VHX22" s="8"/>
      <c r="VHY22" s="8"/>
      <c r="VHZ22" s="8"/>
      <c r="VIA22" s="8"/>
      <c r="VIB22" s="8"/>
      <c r="VIC22" s="8"/>
      <c r="VID22" s="8"/>
      <c r="VIE22" s="8"/>
      <c r="VIF22" s="8"/>
      <c r="VIG22" s="8"/>
      <c r="VIH22" s="8"/>
      <c r="VII22" s="8"/>
      <c r="VIJ22" s="8"/>
      <c r="VIK22" s="8"/>
      <c r="VIL22" s="8"/>
      <c r="VIM22" s="8"/>
      <c r="VIN22" s="8"/>
      <c r="VIO22" s="8"/>
      <c r="VIP22" s="8"/>
      <c r="VIQ22" s="8"/>
      <c r="VIR22" s="8"/>
      <c r="VIS22" s="8"/>
      <c r="VIT22" s="8"/>
      <c r="VIU22" s="8"/>
      <c r="VIV22" s="8"/>
      <c r="VIW22" s="8"/>
      <c r="VIX22" s="8"/>
      <c r="VIY22" s="8"/>
      <c r="VIZ22" s="8"/>
      <c r="VJA22" s="8"/>
      <c r="VJB22" s="8"/>
      <c r="VJC22" s="8"/>
      <c r="VJD22" s="8"/>
      <c r="VJE22" s="8"/>
      <c r="VJF22" s="8"/>
      <c r="VJG22" s="8"/>
      <c r="VJH22" s="8"/>
      <c r="VJI22" s="8"/>
      <c r="VJJ22" s="8"/>
      <c r="VJK22" s="8"/>
      <c r="VJL22" s="8"/>
      <c r="VJM22" s="8"/>
      <c r="VJN22" s="8"/>
      <c r="VJO22" s="8"/>
      <c r="VJP22" s="8"/>
      <c r="VJQ22" s="8"/>
      <c r="VJR22" s="8"/>
      <c r="VJS22" s="8"/>
      <c r="VJT22" s="8"/>
      <c r="VJU22" s="8"/>
      <c r="VJV22" s="8"/>
      <c r="VJW22" s="8"/>
      <c r="VJX22" s="8"/>
      <c r="VJY22" s="8"/>
      <c r="VJZ22" s="8"/>
      <c r="VKA22" s="8"/>
      <c r="VKB22" s="8"/>
      <c r="VKC22" s="8"/>
      <c r="VKD22" s="8"/>
      <c r="VKE22" s="8"/>
      <c r="VKF22" s="8"/>
      <c r="VKG22" s="8"/>
      <c r="VKH22" s="8"/>
      <c r="VKI22" s="8"/>
      <c r="VKJ22" s="8"/>
      <c r="VKK22" s="8"/>
      <c r="VKL22" s="8"/>
      <c r="VKM22" s="8"/>
      <c r="VKN22" s="8"/>
      <c r="VKO22" s="8"/>
      <c r="VKP22" s="8"/>
      <c r="VKQ22" s="8"/>
      <c r="VKR22" s="8"/>
      <c r="VKS22" s="8"/>
      <c r="VKT22" s="8"/>
      <c r="VKU22" s="8"/>
      <c r="VKV22" s="8"/>
      <c r="VKW22" s="8"/>
      <c r="VKX22" s="8"/>
      <c r="VKY22" s="8"/>
      <c r="VKZ22" s="8"/>
      <c r="VLA22" s="8"/>
      <c r="VLB22" s="8"/>
      <c r="VLC22" s="8"/>
      <c r="VLD22" s="8"/>
      <c r="VLE22" s="8"/>
      <c r="VLF22" s="8"/>
      <c r="VLG22" s="8"/>
      <c r="VLH22" s="8"/>
      <c r="VLI22" s="8"/>
      <c r="VLJ22" s="8"/>
      <c r="VLK22" s="8"/>
      <c r="VLL22" s="8"/>
      <c r="VLM22" s="8"/>
      <c r="VLN22" s="8"/>
      <c r="VLO22" s="8"/>
      <c r="VLP22" s="8"/>
      <c r="VLQ22" s="8"/>
      <c r="VLR22" s="8"/>
      <c r="VLS22" s="8"/>
      <c r="VLT22" s="8"/>
      <c r="VLU22" s="8"/>
      <c r="VLV22" s="8"/>
      <c r="VLW22" s="8"/>
      <c r="VLX22" s="8"/>
      <c r="VLY22" s="8"/>
      <c r="VLZ22" s="8"/>
      <c r="VMA22" s="8"/>
      <c r="VMB22" s="8"/>
      <c r="VMC22" s="8"/>
      <c r="VMD22" s="8"/>
      <c r="VME22" s="8"/>
      <c r="VMF22" s="8"/>
      <c r="VMG22" s="8"/>
      <c r="VMH22" s="8"/>
      <c r="VMI22" s="8"/>
      <c r="VMJ22" s="8"/>
      <c r="VMK22" s="8"/>
      <c r="VML22" s="8"/>
      <c r="VMM22" s="8"/>
      <c r="VMN22" s="8"/>
      <c r="VMO22" s="8"/>
      <c r="VMP22" s="8"/>
      <c r="VMQ22" s="8"/>
      <c r="VMR22" s="8"/>
      <c r="VMS22" s="8"/>
      <c r="VMT22" s="8"/>
      <c r="VMU22" s="8"/>
      <c r="VMV22" s="8"/>
      <c r="VMW22" s="8"/>
      <c r="VMX22" s="8"/>
      <c r="VMY22" s="8"/>
      <c r="VMZ22" s="8"/>
      <c r="VNA22" s="8"/>
      <c r="VNB22" s="8"/>
      <c r="VNC22" s="8"/>
      <c r="VND22" s="8"/>
      <c r="VNE22" s="8"/>
      <c r="VNF22" s="8"/>
      <c r="VNG22" s="8"/>
      <c r="VNH22" s="8"/>
      <c r="VNI22" s="8"/>
      <c r="VNJ22" s="8"/>
      <c r="VNK22" s="8"/>
      <c r="VNL22" s="8"/>
      <c r="VNM22" s="8"/>
      <c r="VNN22" s="8"/>
      <c r="VNO22" s="8"/>
      <c r="VNP22" s="8"/>
      <c r="VNQ22" s="8"/>
      <c r="VNR22" s="8"/>
      <c r="VNS22" s="8"/>
      <c r="VNT22" s="8"/>
      <c r="VNU22" s="8"/>
      <c r="VNV22" s="8"/>
      <c r="VNW22" s="8"/>
      <c r="VNX22" s="8"/>
      <c r="VNY22" s="8"/>
      <c r="VNZ22" s="8"/>
      <c r="VOA22" s="8"/>
      <c r="VOB22" s="8"/>
      <c r="VOC22" s="8"/>
      <c r="VOD22" s="8"/>
      <c r="VOE22" s="8"/>
      <c r="VOF22" s="8"/>
      <c r="VOG22" s="8"/>
      <c r="VOH22" s="8"/>
      <c r="VOI22" s="8"/>
      <c r="VOJ22" s="8"/>
      <c r="VOK22" s="8"/>
      <c r="VOL22" s="8"/>
      <c r="VOM22" s="8"/>
      <c r="VON22" s="8"/>
      <c r="VOO22" s="8"/>
      <c r="VOP22" s="8"/>
      <c r="VOQ22" s="8"/>
      <c r="VOR22" s="8"/>
      <c r="VOS22" s="8"/>
      <c r="VOT22" s="8"/>
      <c r="VOU22" s="8"/>
      <c r="VOV22" s="8"/>
      <c r="VOW22" s="8"/>
      <c r="VOX22" s="8"/>
      <c r="VOY22" s="8"/>
      <c r="VOZ22" s="8"/>
      <c r="VPA22" s="8"/>
      <c r="VPB22" s="8"/>
      <c r="VPC22" s="8"/>
      <c r="VPD22" s="8"/>
      <c r="VPE22" s="8"/>
      <c r="VPF22" s="8"/>
      <c r="VPG22" s="8"/>
      <c r="VPH22" s="8"/>
      <c r="VPI22" s="8"/>
      <c r="VPJ22" s="8"/>
      <c r="VPK22" s="8"/>
      <c r="VPL22" s="8"/>
      <c r="VPM22" s="8"/>
      <c r="VPN22" s="8"/>
      <c r="VPO22" s="8"/>
      <c r="VPP22" s="8"/>
      <c r="VPQ22" s="8"/>
      <c r="VPR22" s="8"/>
      <c r="VPS22" s="8"/>
      <c r="VPT22" s="8"/>
      <c r="VPU22" s="8"/>
      <c r="VPV22" s="8"/>
      <c r="VPW22" s="8"/>
      <c r="VPX22" s="8"/>
      <c r="VPY22" s="8"/>
      <c r="VPZ22" s="8"/>
      <c r="VQA22" s="8"/>
      <c r="VQB22" s="8"/>
      <c r="VQC22" s="8"/>
      <c r="VQD22" s="8"/>
      <c r="VQE22" s="8"/>
      <c r="VQF22" s="8"/>
      <c r="VQG22" s="8"/>
      <c r="VQH22" s="8"/>
      <c r="VQI22" s="8"/>
      <c r="VQJ22" s="8"/>
      <c r="VQK22" s="8"/>
      <c r="VQL22" s="8"/>
      <c r="VQM22" s="8"/>
      <c r="VQN22" s="8"/>
      <c r="VQO22" s="8"/>
      <c r="VQP22" s="8"/>
      <c r="VQQ22" s="8"/>
      <c r="VQR22" s="8"/>
      <c r="VQS22" s="8"/>
      <c r="VQT22" s="8"/>
      <c r="VQU22" s="8"/>
      <c r="VQV22" s="8"/>
      <c r="VQW22" s="8"/>
      <c r="VQX22" s="8"/>
      <c r="VQY22" s="8"/>
      <c r="VQZ22" s="8"/>
      <c r="VRA22" s="8"/>
      <c r="VRB22" s="8"/>
      <c r="VRC22" s="8"/>
      <c r="VRD22" s="8"/>
      <c r="VRE22" s="8"/>
      <c r="VRF22" s="8"/>
      <c r="VRG22" s="8"/>
      <c r="VRH22" s="8"/>
      <c r="VRI22" s="8"/>
      <c r="VRJ22" s="8"/>
      <c r="VRK22" s="8"/>
      <c r="VRL22" s="8"/>
      <c r="VRM22" s="8"/>
      <c r="VRN22" s="8"/>
      <c r="VRO22" s="8"/>
      <c r="VRP22" s="8"/>
      <c r="VRQ22" s="8"/>
      <c r="VRR22" s="8"/>
      <c r="VRS22" s="8"/>
      <c r="VRT22" s="8"/>
      <c r="VRU22" s="8"/>
      <c r="VRV22" s="8"/>
      <c r="VRW22" s="8"/>
      <c r="VRX22" s="8"/>
      <c r="VRY22" s="8"/>
      <c r="VRZ22" s="8"/>
      <c r="VSA22" s="8"/>
      <c r="VSB22" s="8"/>
      <c r="VSC22" s="8"/>
      <c r="VSD22" s="8"/>
      <c r="VSE22" s="8"/>
      <c r="VSF22" s="8"/>
      <c r="VSG22" s="8"/>
      <c r="VSH22" s="8"/>
      <c r="VSI22" s="8"/>
      <c r="VSJ22" s="8"/>
      <c r="VSK22" s="8"/>
      <c r="VSL22" s="8"/>
      <c r="VSM22" s="8"/>
      <c r="VSN22" s="8"/>
      <c r="VSO22" s="8"/>
      <c r="VSP22" s="8"/>
      <c r="VSQ22" s="8"/>
      <c r="VSR22" s="8"/>
      <c r="VSS22" s="8"/>
      <c r="VST22" s="8"/>
      <c r="VSU22" s="8"/>
      <c r="VSV22" s="8"/>
      <c r="VSW22" s="8"/>
      <c r="VSX22" s="8"/>
      <c r="VSY22" s="8"/>
      <c r="VSZ22" s="8"/>
      <c r="VTA22" s="8"/>
      <c r="VTB22" s="8"/>
      <c r="VTC22" s="8"/>
      <c r="VTD22" s="8"/>
      <c r="VTE22" s="8"/>
      <c r="VTF22" s="8"/>
      <c r="VTG22" s="8"/>
      <c r="VTH22" s="8"/>
      <c r="VTI22" s="8"/>
      <c r="VTJ22" s="8"/>
      <c r="VTK22" s="8"/>
      <c r="VTL22" s="8"/>
      <c r="VTM22" s="8"/>
      <c r="VTN22" s="8"/>
      <c r="VTO22" s="8"/>
      <c r="VTP22" s="8"/>
      <c r="VTQ22" s="8"/>
      <c r="VTR22" s="8"/>
      <c r="VTS22" s="8"/>
      <c r="VTT22" s="8"/>
      <c r="VTU22" s="8"/>
      <c r="VTV22" s="8"/>
      <c r="VTW22" s="8"/>
      <c r="VTX22" s="8"/>
      <c r="VTY22" s="8"/>
      <c r="VTZ22" s="8"/>
      <c r="VUA22" s="8"/>
      <c r="VUB22" s="8"/>
      <c r="VUC22" s="8"/>
      <c r="VUD22" s="8"/>
      <c r="VUE22" s="8"/>
      <c r="VUF22" s="8"/>
      <c r="VUG22" s="8"/>
      <c r="VUH22" s="8"/>
      <c r="VUI22" s="8"/>
      <c r="VUJ22" s="8"/>
      <c r="VUK22" s="8"/>
      <c r="VUL22" s="8"/>
      <c r="VUM22" s="8"/>
      <c r="VUN22" s="8"/>
      <c r="VUO22" s="8"/>
      <c r="VUP22" s="8"/>
      <c r="VUQ22" s="8"/>
      <c r="VUR22" s="8"/>
      <c r="VUS22" s="8"/>
      <c r="VUT22" s="8"/>
      <c r="VUU22" s="8"/>
      <c r="VUV22" s="8"/>
      <c r="VUW22" s="8"/>
      <c r="VUX22" s="8"/>
      <c r="VUY22" s="8"/>
      <c r="VUZ22" s="8"/>
      <c r="VVA22" s="8"/>
      <c r="VVB22" s="8"/>
      <c r="VVC22" s="8"/>
      <c r="VVD22" s="8"/>
      <c r="VVE22" s="8"/>
      <c r="VVF22" s="8"/>
      <c r="VVG22" s="8"/>
      <c r="VVH22" s="8"/>
      <c r="VVI22" s="8"/>
      <c r="VVJ22" s="8"/>
      <c r="VVK22" s="8"/>
      <c r="VVL22" s="8"/>
      <c r="VVM22" s="8"/>
      <c r="VVN22" s="8"/>
      <c r="VVO22" s="8"/>
      <c r="VVP22" s="8"/>
      <c r="VVQ22" s="8"/>
      <c r="VVR22" s="8"/>
      <c r="VVS22" s="8"/>
      <c r="VVT22" s="8"/>
      <c r="VVU22" s="8"/>
      <c r="VVV22" s="8"/>
      <c r="VVW22" s="8"/>
      <c r="VVX22" s="8"/>
      <c r="VVY22" s="8"/>
      <c r="VVZ22" s="8"/>
      <c r="VWA22" s="8"/>
      <c r="VWB22" s="8"/>
      <c r="VWC22" s="8"/>
      <c r="VWD22" s="8"/>
      <c r="VWE22" s="8"/>
      <c r="VWF22" s="8"/>
      <c r="VWG22" s="8"/>
      <c r="VWH22" s="8"/>
      <c r="VWI22" s="8"/>
      <c r="VWJ22" s="8"/>
      <c r="VWK22" s="8"/>
      <c r="VWL22" s="8"/>
      <c r="VWM22" s="8"/>
      <c r="VWN22" s="8"/>
      <c r="VWO22" s="8"/>
      <c r="VWP22" s="8"/>
      <c r="VWQ22" s="8"/>
      <c r="VWR22" s="8"/>
      <c r="VWS22" s="8"/>
      <c r="VWT22" s="8"/>
      <c r="VWU22" s="8"/>
      <c r="VWV22" s="8"/>
      <c r="VWW22" s="8"/>
      <c r="VWX22" s="8"/>
      <c r="VWY22" s="8"/>
      <c r="VWZ22" s="8"/>
      <c r="VXA22" s="8"/>
      <c r="VXB22" s="8"/>
      <c r="VXC22" s="8"/>
      <c r="VXD22" s="8"/>
      <c r="VXE22" s="8"/>
      <c r="VXF22" s="8"/>
      <c r="VXG22" s="8"/>
      <c r="VXH22" s="8"/>
      <c r="VXI22" s="8"/>
      <c r="VXJ22" s="8"/>
      <c r="VXK22" s="8"/>
      <c r="VXL22" s="8"/>
      <c r="VXM22" s="8"/>
      <c r="VXN22" s="8"/>
      <c r="VXO22" s="8"/>
      <c r="VXP22" s="8"/>
      <c r="VXQ22" s="8"/>
      <c r="VXR22" s="8"/>
      <c r="VXS22" s="8"/>
      <c r="VXT22" s="8"/>
      <c r="VXU22" s="8"/>
      <c r="VXV22" s="8"/>
      <c r="VXW22" s="8"/>
      <c r="VXX22" s="8"/>
      <c r="VXY22" s="8"/>
      <c r="VXZ22" s="8"/>
      <c r="VYA22" s="8"/>
      <c r="VYB22" s="8"/>
      <c r="VYC22" s="8"/>
      <c r="VYD22" s="8"/>
      <c r="VYE22" s="8"/>
      <c r="VYF22" s="8"/>
      <c r="VYG22" s="8"/>
      <c r="VYH22" s="8"/>
      <c r="VYI22" s="8"/>
      <c r="VYJ22" s="8"/>
      <c r="VYK22" s="8"/>
      <c r="VYL22" s="8"/>
      <c r="VYM22" s="8"/>
      <c r="VYN22" s="8"/>
      <c r="VYO22" s="8"/>
      <c r="VYP22" s="8"/>
      <c r="VYQ22" s="8"/>
      <c r="VYR22" s="8"/>
      <c r="VYS22" s="8"/>
      <c r="VYT22" s="8"/>
      <c r="VYU22" s="8"/>
      <c r="VYV22" s="8"/>
      <c r="VYW22" s="8"/>
      <c r="VYX22" s="8"/>
      <c r="VYY22" s="8"/>
      <c r="VYZ22" s="8"/>
      <c r="VZA22" s="8"/>
      <c r="VZB22" s="8"/>
      <c r="VZC22" s="8"/>
      <c r="VZD22" s="8"/>
      <c r="VZE22" s="8"/>
      <c r="VZF22" s="8"/>
      <c r="VZG22" s="8"/>
      <c r="VZH22" s="8"/>
      <c r="VZI22" s="8"/>
      <c r="VZJ22" s="8"/>
      <c r="VZK22" s="8"/>
      <c r="VZL22" s="8"/>
      <c r="VZM22" s="8"/>
      <c r="VZN22" s="8"/>
      <c r="VZO22" s="8"/>
      <c r="VZP22" s="8"/>
      <c r="VZQ22" s="8"/>
      <c r="VZR22" s="8"/>
      <c r="VZS22" s="8"/>
      <c r="VZT22" s="8"/>
      <c r="VZU22" s="8"/>
      <c r="VZV22" s="8"/>
      <c r="VZW22" s="8"/>
      <c r="VZX22" s="8"/>
      <c r="VZY22" s="8"/>
      <c r="VZZ22" s="8"/>
      <c r="WAA22" s="8"/>
      <c r="WAB22" s="8"/>
      <c r="WAC22" s="8"/>
      <c r="WAD22" s="8"/>
      <c r="WAE22" s="8"/>
      <c r="WAF22" s="8"/>
      <c r="WAG22" s="8"/>
      <c r="WAH22" s="8"/>
      <c r="WAI22" s="8"/>
      <c r="WAJ22" s="8"/>
      <c r="WAK22" s="8"/>
      <c r="WAL22" s="8"/>
      <c r="WAM22" s="8"/>
      <c r="WAN22" s="8"/>
      <c r="WAO22" s="8"/>
      <c r="WAP22" s="8"/>
      <c r="WAQ22" s="8"/>
      <c r="WAR22" s="8"/>
      <c r="WAS22" s="8"/>
      <c r="WAT22" s="8"/>
      <c r="WAU22" s="8"/>
      <c r="WAV22" s="8"/>
      <c r="WAW22" s="8"/>
      <c r="WAX22" s="8"/>
      <c r="WAY22" s="8"/>
      <c r="WAZ22" s="8"/>
      <c r="WBA22" s="8"/>
      <c r="WBB22" s="8"/>
      <c r="WBC22" s="8"/>
      <c r="WBD22" s="8"/>
      <c r="WBE22" s="8"/>
      <c r="WBF22" s="8"/>
      <c r="WBG22" s="8"/>
      <c r="WBH22" s="8"/>
      <c r="WBI22" s="8"/>
      <c r="WBJ22" s="8"/>
      <c r="WBK22" s="8"/>
      <c r="WBL22" s="8"/>
      <c r="WBM22" s="8"/>
      <c r="WBN22" s="8"/>
      <c r="WBO22" s="8"/>
      <c r="WBP22" s="8"/>
      <c r="WBQ22" s="8"/>
      <c r="WBR22" s="8"/>
      <c r="WBS22" s="8"/>
      <c r="WBT22" s="8"/>
      <c r="WBU22" s="8"/>
      <c r="WBV22" s="8"/>
      <c r="WBW22" s="8"/>
      <c r="WBX22" s="8"/>
      <c r="WBY22" s="8"/>
      <c r="WBZ22" s="8"/>
      <c r="WCA22" s="8"/>
      <c r="WCB22" s="8"/>
      <c r="WCC22" s="8"/>
      <c r="WCD22" s="8"/>
      <c r="WCE22" s="8"/>
      <c r="WCF22" s="8"/>
      <c r="WCG22" s="8"/>
      <c r="WCH22" s="8"/>
      <c r="WCI22" s="8"/>
      <c r="WCJ22" s="8"/>
      <c r="WCK22" s="8"/>
      <c r="WCL22" s="8"/>
      <c r="WCM22" s="8"/>
      <c r="WCN22" s="8"/>
      <c r="WCO22" s="8"/>
      <c r="WCP22" s="8"/>
      <c r="WCQ22" s="8"/>
      <c r="WCR22" s="8"/>
      <c r="WCS22" s="8"/>
      <c r="WCT22" s="8"/>
      <c r="WCU22" s="8"/>
      <c r="WCV22" s="8"/>
      <c r="WCW22" s="8"/>
      <c r="WCX22" s="8"/>
      <c r="WCY22" s="8"/>
      <c r="WCZ22" s="8"/>
      <c r="WDA22" s="8"/>
      <c r="WDB22" s="8"/>
      <c r="WDC22" s="8"/>
      <c r="WDD22" s="8"/>
      <c r="WDE22" s="8"/>
      <c r="WDF22" s="8"/>
      <c r="WDG22" s="8"/>
      <c r="WDH22" s="8"/>
      <c r="WDI22" s="8"/>
      <c r="WDJ22" s="8"/>
      <c r="WDK22" s="8"/>
      <c r="WDL22" s="8"/>
      <c r="WDM22" s="8"/>
      <c r="WDN22" s="8"/>
      <c r="WDO22" s="8"/>
      <c r="WDP22" s="8"/>
      <c r="WDQ22" s="8"/>
      <c r="WDR22" s="8"/>
      <c r="WDS22" s="8"/>
      <c r="WDT22" s="8"/>
      <c r="WDU22" s="8"/>
      <c r="WDV22" s="8"/>
      <c r="WDW22" s="8"/>
      <c r="WDX22" s="8"/>
      <c r="WDY22" s="8"/>
      <c r="WDZ22" s="8"/>
      <c r="WEA22" s="8"/>
      <c r="WEB22" s="8"/>
      <c r="WEC22" s="8"/>
      <c r="WED22" s="8"/>
      <c r="WEE22" s="8"/>
      <c r="WEF22" s="8"/>
      <c r="WEG22" s="8"/>
      <c r="WEH22" s="8"/>
      <c r="WEI22" s="8"/>
      <c r="WEJ22" s="8"/>
      <c r="WEK22" s="8"/>
      <c r="WEL22" s="8"/>
      <c r="WEM22" s="8"/>
      <c r="WEN22" s="8"/>
      <c r="WEO22" s="8"/>
      <c r="WEP22" s="8"/>
      <c r="WEQ22" s="8"/>
      <c r="WER22" s="8"/>
      <c r="WES22" s="8"/>
      <c r="WET22" s="8"/>
      <c r="WEU22" s="8"/>
      <c r="WEV22" s="8"/>
      <c r="WEW22" s="8"/>
      <c r="WEX22" s="8"/>
      <c r="WEY22" s="8"/>
      <c r="WEZ22" s="8"/>
      <c r="WFA22" s="8"/>
      <c r="WFB22" s="8"/>
      <c r="WFC22" s="8"/>
      <c r="WFD22" s="8"/>
      <c r="WFE22" s="8"/>
      <c r="WFF22" s="8"/>
      <c r="WFG22" s="8"/>
      <c r="WFH22" s="8"/>
      <c r="WFI22" s="8"/>
      <c r="WFJ22" s="8"/>
      <c r="WFK22" s="8"/>
      <c r="WFL22" s="8"/>
      <c r="WFM22" s="8"/>
      <c r="WFN22" s="8"/>
      <c r="WFO22" s="8"/>
      <c r="WFP22" s="8"/>
      <c r="WFQ22" s="8"/>
      <c r="WFR22" s="8"/>
      <c r="WFS22" s="8"/>
      <c r="WFT22" s="8"/>
      <c r="WFU22" s="8"/>
      <c r="WFV22" s="8"/>
      <c r="WFW22" s="8"/>
      <c r="WFX22" s="8"/>
      <c r="WFY22" s="8"/>
      <c r="WFZ22" s="8"/>
      <c r="WGA22" s="8"/>
      <c r="WGB22" s="8"/>
      <c r="WGC22" s="8"/>
      <c r="WGD22" s="8"/>
      <c r="WGE22" s="8"/>
      <c r="WGF22" s="8"/>
      <c r="WGG22" s="8"/>
      <c r="WGH22" s="8"/>
      <c r="WGI22" s="8"/>
      <c r="WGJ22" s="8"/>
      <c r="WGK22" s="8"/>
      <c r="WGL22" s="8"/>
      <c r="WGM22" s="8"/>
      <c r="WGN22" s="8"/>
      <c r="WGO22" s="8"/>
      <c r="WGP22" s="8"/>
      <c r="WGQ22" s="8"/>
      <c r="WGR22" s="8"/>
      <c r="WGS22" s="8"/>
      <c r="WGT22" s="8"/>
      <c r="WGU22" s="8"/>
      <c r="WGV22" s="8"/>
      <c r="WGW22" s="8"/>
      <c r="WGX22" s="8"/>
      <c r="WGY22" s="8"/>
      <c r="WGZ22" s="8"/>
      <c r="WHA22" s="8"/>
      <c r="WHB22" s="8"/>
      <c r="WHC22" s="8"/>
      <c r="WHD22" s="8"/>
      <c r="WHE22" s="8"/>
      <c r="WHF22" s="8"/>
      <c r="WHG22" s="8"/>
      <c r="WHH22" s="8"/>
      <c r="WHI22" s="8"/>
      <c r="WHJ22" s="8"/>
      <c r="WHK22" s="8"/>
      <c r="WHL22" s="8"/>
      <c r="WHM22" s="8"/>
      <c r="WHN22" s="8"/>
      <c r="WHO22" s="8"/>
      <c r="WHP22" s="8"/>
      <c r="WHQ22" s="8"/>
      <c r="WHR22" s="8"/>
      <c r="WHS22" s="8"/>
      <c r="WHT22" s="8"/>
      <c r="WHU22" s="8"/>
      <c r="WHV22" s="8"/>
      <c r="WHW22" s="8"/>
      <c r="WHX22" s="8"/>
      <c r="WHY22" s="8"/>
      <c r="WHZ22" s="8"/>
      <c r="WIA22" s="8"/>
      <c r="WIB22" s="8"/>
      <c r="WIC22" s="8"/>
      <c r="WID22" s="8"/>
      <c r="WIE22" s="8"/>
      <c r="WIF22" s="8"/>
      <c r="WIG22" s="8"/>
      <c r="WIH22" s="8"/>
      <c r="WII22" s="8"/>
      <c r="WIJ22" s="8"/>
      <c r="WIK22" s="8"/>
      <c r="WIL22" s="8"/>
      <c r="WIM22" s="8"/>
      <c r="WIN22" s="8"/>
      <c r="WIO22" s="8"/>
      <c r="WIP22" s="8"/>
      <c r="WIQ22" s="8"/>
      <c r="WIR22" s="8"/>
      <c r="WIS22" s="8"/>
      <c r="WIT22" s="8"/>
      <c r="WIU22" s="8"/>
      <c r="WIV22" s="8"/>
      <c r="WIW22" s="8"/>
      <c r="WIX22" s="8"/>
      <c r="WIY22" s="8"/>
      <c r="WIZ22" s="8"/>
      <c r="WJA22" s="8"/>
      <c r="WJB22" s="8"/>
      <c r="WJC22" s="8"/>
      <c r="WJD22" s="8"/>
      <c r="WJE22" s="8"/>
      <c r="WJF22" s="8"/>
      <c r="WJG22" s="8"/>
      <c r="WJH22" s="8"/>
      <c r="WJI22" s="8"/>
      <c r="WJJ22" s="8"/>
      <c r="WJK22" s="8"/>
      <c r="WJL22" s="8"/>
      <c r="WJM22" s="8"/>
      <c r="WJN22" s="8"/>
      <c r="WJO22" s="8"/>
      <c r="WJP22" s="8"/>
      <c r="WJQ22" s="8"/>
      <c r="WJR22" s="8"/>
      <c r="WJS22" s="8"/>
      <c r="WJT22" s="8"/>
      <c r="WJU22" s="8"/>
      <c r="WJV22" s="8"/>
      <c r="WJW22" s="8"/>
      <c r="WJX22" s="8"/>
      <c r="WJY22" s="8"/>
      <c r="WJZ22" s="8"/>
      <c r="WKA22" s="8"/>
      <c r="WKB22" s="8"/>
      <c r="WKC22" s="8"/>
      <c r="WKD22" s="8"/>
      <c r="WKE22" s="8"/>
      <c r="WKF22" s="8"/>
      <c r="WKG22" s="8"/>
      <c r="WKH22" s="8"/>
      <c r="WKI22" s="8"/>
      <c r="WKJ22" s="8"/>
      <c r="WKK22" s="8"/>
      <c r="WKL22" s="8"/>
      <c r="WKM22" s="8"/>
      <c r="WKN22" s="8"/>
      <c r="WKO22" s="8"/>
      <c r="WKP22" s="8"/>
      <c r="WKQ22" s="8"/>
      <c r="WKR22" s="8"/>
      <c r="WKS22" s="8"/>
      <c r="WKT22" s="8"/>
      <c r="WKU22" s="8"/>
      <c r="WKV22" s="8"/>
      <c r="WKW22" s="8"/>
      <c r="WKX22" s="8"/>
      <c r="WKY22" s="8"/>
      <c r="WKZ22" s="8"/>
      <c r="WLA22" s="8"/>
      <c r="WLB22" s="8"/>
      <c r="WLC22" s="8"/>
      <c r="WLD22" s="8"/>
      <c r="WLE22" s="8"/>
      <c r="WLF22" s="8"/>
      <c r="WLG22" s="8"/>
      <c r="WLH22" s="8"/>
      <c r="WLI22" s="8"/>
      <c r="WLJ22" s="8"/>
      <c r="WLK22" s="8"/>
      <c r="WLL22" s="8"/>
      <c r="WLM22" s="8"/>
      <c r="WLN22" s="8"/>
      <c r="WLO22" s="8"/>
      <c r="WLP22" s="8"/>
      <c r="WLQ22" s="8"/>
      <c r="WLR22" s="8"/>
      <c r="WLS22" s="8"/>
      <c r="WLT22" s="8"/>
      <c r="WLU22" s="8"/>
      <c r="WLV22" s="8"/>
      <c r="WLW22" s="8"/>
      <c r="WLX22" s="8"/>
      <c r="WLY22" s="8"/>
      <c r="WLZ22" s="8"/>
      <c r="WMA22" s="8"/>
      <c r="WMB22" s="8"/>
      <c r="WMC22" s="8"/>
      <c r="WMD22" s="8"/>
      <c r="WME22" s="8"/>
      <c r="WMF22" s="8"/>
      <c r="WMG22" s="8"/>
      <c r="WMH22" s="8"/>
      <c r="WMI22" s="8"/>
      <c r="WMJ22" s="8"/>
      <c r="WMK22" s="8"/>
      <c r="WML22" s="8"/>
      <c r="WMM22" s="8"/>
      <c r="WMN22" s="8"/>
      <c r="WMO22" s="8"/>
      <c r="WMP22" s="8"/>
      <c r="WMQ22" s="8"/>
      <c r="WMR22" s="8"/>
      <c r="WMS22" s="8"/>
      <c r="WMT22" s="8"/>
      <c r="WMU22" s="8"/>
      <c r="WMV22" s="8"/>
      <c r="WMW22" s="8"/>
      <c r="WMX22" s="8"/>
      <c r="WMY22" s="8"/>
      <c r="WMZ22" s="8"/>
      <c r="WNA22" s="8"/>
      <c r="WNB22" s="8"/>
      <c r="WNC22" s="8"/>
      <c r="WND22" s="8"/>
      <c r="WNE22" s="8"/>
      <c r="WNF22" s="8"/>
      <c r="WNG22" s="8"/>
      <c r="WNH22" s="8"/>
      <c r="WNI22" s="8"/>
      <c r="WNJ22" s="8"/>
      <c r="WNK22" s="8"/>
      <c r="WNL22" s="8"/>
      <c r="WNM22" s="8"/>
      <c r="WNN22" s="8"/>
      <c r="WNO22" s="8"/>
      <c r="WNP22" s="8"/>
      <c r="WNQ22" s="8"/>
      <c r="WNR22" s="8"/>
      <c r="WNS22" s="8"/>
      <c r="WNT22" s="8"/>
      <c r="WNU22" s="8"/>
      <c r="WNV22" s="8"/>
      <c r="WNW22" s="8"/>
      <c r="WNX22" s="8"/>
      <c r="WNY22" s="8"/>
      <c r="WNZ22" s="8"/>
      <c r="WOA22" s="8"/>
      <c r="WOB22" s="8"/>
      <c r="WOC22" s="8"/>
      <c r="WOD22" s="8"/>
      <c r="WOE22" s="8"/>
      <c r="WOF22" s="8"/>
      <c r="WOG22" s="8"/>
      <c r="WOH22" s="8"/>
      <c r="WOI22" s="8"/>
      <c r="WOJ22" s="8"/>
      <c r="WOK22" s="8"/>
      <c r="WOL22" s="8"/>
      <c r="WOM22" s="8"/>
      <c r="WON22" s="8"/>
      <c r="WOO22" s="8"/>
      <c r="WOP22" s="8"/>
      <c r="WOQ22" s="8"/>
      <c r="WOR22" s="8"/>
      <c r="WOS22" s="8"/>
      <c r="WOT22" s="8"/>
      <c r="WOU22" s="8"/>
      <c r="WOV22" s="8"/>
      <c r="WOW22" s="8"/>
      <c r="WOX22" s="8"/>
      <c r="WOY22" s="8"/>
      <c r="WOZ22" s="8"/>
      <c r="WPA22" s="8"/>
      <c r="WPB22" s="8"/>
      <c r="WPC22" s="8"/>
      <c r="WPD22" s="8"/>
      <c r="WPE22" s="8"/>
      <c r="WPF22" s="8"/>
      <c r="WPG22" s="8"/>
      <c r="WPH22" s="8"/>
      <c r="WPI22" s="8"/>
      <c r="WPJ22" s="8"/>
      <c r="WPK22" s="8"/>
      <c r="WPL22" s="8"/>
      <c r="WPM22" s="8"/>
      <c r="WPN22" s="8"/>
      <c r="WPO22" s="8"/>
      <c r="WPP22" s="8"/>
      <c r="WPQ22" s="8"/>
      <c r="WPR22" s="8"/>
      <c r="WPS22" s="8"/>
      <c r="WPT22" s="8"/>
      <c r="WPU22" s="8"/>
      <c r="WPV22" s="8"/>
      <c r="WPW22" s="8"/>
      <c r="WPX22" s="8"/>
      <c r="WPY22" s="8"/>
      <c r="WPZ22" s="8"/>
      <c r="WQA22" s="8"/>
      <c r="WQB22" s="8"/>
      <c r="WQC22" s="8"/>
      <c r="WQD22" s="8"/>
      <c r="WQE22" s="8"/>
      <c r="WQF22" s="8"/>
      <c r="WQG22" s="8"/>
      <c r="WQH22" s="8"/>
      <c r="WQI22" s="8"/>
      <c r="WQJ22" s="8"/>
      <c r="WQK22" s="8"/>
      <c r="WQL22" s="8"/>
      <c r="WQM22" s="8"/>
      <c r="WQN22" s="8"/>
      <c r="WQO22" s="8"/>
      <c r="WQP22" s="8"/>
      <c r="WQQ22" s="8"/>
      <c r="WQR22" s="8"/>
      <c r="WQS22" s="8"/>
      <c r="WQT22" s="8"/>
      <c r="WQU22" s="8"/>
      <c r="WQV22" s="8"/>
      <c r="WQW22" s="8"/>
      <c r="WQX22" s="8"/>
      <c r="WQY22" s="8"/>
      <c r="WQZ22" s="8"/>
      <c r="WRA22" s="8"/>
      <c r="WRB22" s="8"/>
      <c r="WRC22" s="8"/>
      <c r="WRD22" s="8"/>
      <c r="WRE22" s="8"/>
      <c r="WRF22" s="8"/>
      <c r="WRG22" s="8"/>
      <c r="WRH22" s="8"/>
      <c r="WRI22" s="8"/>
      <c r="WRJ22" s="8"/>
      <c r="WRK22" s="8"/>
      <c r="WRL22" s="8"/>
      <c r="WRM22" s="8"/>
      <c r="WRN22" s="8"/>
      <c r="WRO22" s="8"/>
      <c r="WRP22" s="8"/>
      <c r="WRQ22" s="8"/>
      <c r="WRR22" s="8"/>
      <c r="WRS22" s="8"/>
      <c r="WRT22" s="8"/>
      <c r="WRU22" s="8"/>
      <c r="WRV22" s="8"/>
      <c r="WRW22" s="8"/>
      <c r="WRX22" s="8"/>
      <c r="WRY22" s="8"/>
      <c r="WRZ22" s="8"/>
      <c r="WSA22" s="8"/>
      <c r="WSB22" s="8"/>
      <c r="WSC22" s="8"/>
      <c r="WSD22" s="8"/>
      <c r="WSE22" s="8"/>
      <c r="WSF22" s="8"/>
      <c r="WSG22" s="8"/>
      <c r="WSH22" s="8"/>
      <c r="WSI22" s="8"/>
      <c r="WSJ22" s="8"/>
      <c r="WSK22" s="8"/>
      <c r="WSL22" s="8"/>
      <c r="WSM22" s="8"/>
      <c r="WSN22" s="8"/>
      <c r="WSO22" s="8"/>
      <c r="WSP22" s="8"/>
      <c r="WSQ22" s="8"/>
      <c r="WSR22" s="8"/>
      <c r="WSS22" s="8"/>
      <c r="WST22" s="8"/>
      <c r="WSU22" s="8"/>
      <c r="WSV22" s="8"/>
      <c r="WSW22" s="8"/>
      <c r="WSX22" s="8"/>
      <c r="WSY22" s="8"/>
      <c r="WSZ22" s="8"/>
      <c r="WTA22" s="8"/>
      <c r="WTB22" s="8"/>
      <c r="WTC22" s="8"/>
      <c r="WTD22" s="8"/>
      <c r="WTE22" s="8"/>
      <c r="WTF22" s="8"/>
      <c r="WTG22" s="8"/>
      <c r="WTH22" s="8"/>
      <c r="WTI22" s="8"/>
      <c r="WTJ22" s="8"/>
      <c r="WTK22" s="8"/>
      <c r="WTL22" s="8"/>
      <c r="WTM22" s="8"/>
      <c r="WTN22" s="8"/>
      <c r="WTO22" s="8"/>
      <c r="WTP22" s="8"/>
      <c r="WTQ22" s="8"/>
      <c r="WTR22" s="8"/>
      <c r="WTS22" s="8"/>
      <c r="WTT22" s="8"/>
      <c r="WTU22" s="8"/>
      <c r="WTV22" s="8"/>
      <c r="WTW22" s="8"/>
      <c r="WTX22" s="8"/>
      <c r="WTY22" s="8"/>
      <c r="WTZ22" s="8"/>
      <c r="WUA22" s="8"/>
      <c r="WUB22" s="8"/>
      <c r="WUC22" s="8"/>
      <c r="WUD22" s="8"/>
      <c r="WUE22" s="8"/>
      <c r="WUF22" s="8"/>
      <c r="WUG22" s="8"/>
      <c r="WUH22" s="8"/>
      <c r="WUI22" s="8"/>
      <c r="WUJ22" s="8"/>
      <c r="WUK22" s="8"/>
      <c r="WUL22" s="8"/>
      <c r="WUM22" s="8"/>
      <c r="WUN22" s="8"/>
      <c r="WUO22" s="8"/>
      <c r="WUP22" s="8"/>
      <c r="WUQ22" s="8"/>
      <c r="WUR22" s="8"/>
      <c r="WUS22" s="8"/>
      <c r="WUT22" s="8"/>
      <c r="WUU22" s="8"/>
      <c r="WUV22" s="8"/>
      <c r="WUW22" s="8"/>
      <c r="WUX22" s="8"/>
      <c r="WUY22" s="8"/>
      <c r="WUZ22" s="8"/>
      <c r="WVA22" s="8"/>
      <c r="WVB22" s="8"/>
      <c r="WVC22" s="8"/>
      <c r="WVD22" s="8"/>
      <c r="WVE22" s="8"/>
      <c r="WVF22" s="8"/>
      <c r="WVG22" s="8"/>
      <c r="WVH22" s="8"/>
      <c r="WVI22" s="8"/>
      <c r="WVJ22" s="8"/>
      <c r="WVK22" s="8"/>
      <c r="WVL22" s="8"/>
      <c r="WVM22" s="8"/>
      <c r="WVN22" s="8"/>
      <c r="WVO22" s="8"/>
      <c r="WVP22" s="8"/>
      <c r="WVQ22" s="8"/>
    </row>
    <row r="23" spans="1:16137" s="40" customFormat="1" ht="12" customHeight="1" x14ac:dyDescent="0.25"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  <c r="ALY23" s="8"/>
      <c r="ALZ23" s="8"/>
      <c r="AMA23" s="8"/>
      <c r="AMB23" s="8"/>
      <c r="AMC23" s="8"/>
      <c r="AMD23" s="8"/>
      <c r="AME23" s="8"/>
      <c r="AMF23" s="8"/>
      <c r="AMG23" s="8"/>
      <c r="AMH23" s="8"/>
      <c r="AMI23" s="8"/>
      <c r="AMJ23" s="8"/>
      <c r="AMK23" s="8"/>
      <c r="AML23" s="8"/>
      <c r="AMM23" s="8"/>
      <c r="AMN23" s="8"/>
      <c r="AMO23" s="8"/>
      <c r="AMP23" s="8"/>
      <c r="AMQ23" s="8"/>
      <c r="AMR23" s="8"/>
      <c r="AMS23" s="8"/>
      <c r="AMT23" s="8"/>
      <c r="AMU23" s="8"/>
      <c r="AMV23" s="8"/>
      <c r="AMW23" s="8"/>
      <c r="AMX23" s="8"/>
      <c r="AMY23" s="8"/>
      <c r="AMZ23" s="8"/>
      <c r="ANA23" s="8"/>
      <c r="ANB23" s="8"/>
      <c r="ANC23" s="8"/>
      <c r="AND23" s="8"/>
      <c r="ANE23" s="8"/>
      <c r="ANF23" s="8"/>
      <c r="ANG23" s="8"/>
      <c r="ANH23" s="8"/>
      <c r="ANI23" s="8"/>
      <c r="ANJ23" s="8"/>
      <c r="ANK23" s="8"/>
      <c r="ANL23" s="8"/>
      <c r="ANM23" s="8"/>
      <c r="ANN23" s="8"/>
      <c r="ANO23" s="8"/>
      <c r="ANP23" s="8"/>
      <c r="ANQ23" s="8"/>
      <c r="ANR23" s="8"/>
      <c r="ANS23" s="8"/>
      <c r="ANT23" s="8"/>
      <c r="ANU23" s="8"/>
      <c r="ANV23" s="8"/>
      <c r="ANW23" s="8"/>
      <c r="ANX23" s="8"/>
      <c r="ANY23" s="8"/>
      <c r="ANZ23" s="8"/>
      <c r="AOA23" s="8"/>
      <c r="AOB23" s="8"/>
      <c r="AOC23" s="8"/>
      <c r="AOD23" s="8"/>
      <c r="AOE23" s="8"/>
      <c r="AOF23" s="8"/>
      <c r="AOG23" s="8"/>
      <c r="AOH23" s="8"/>
      <c r="AOI23" s="8"/>
      <c r="AOJ23" s="8"/>
      <c r="AOK23" s="8"/>
      <c r="AOL23" s="8"/>
      <c r="AOM23" s="8"/>
      <c r="AON23" s="8"/>
      <c r="AOO23" s="8"/>
      <c r="AOP23" s="8"/>
      <c r="AOQ23" s="8"/>
      <c r="AOR23" s="8"/>
      <c r="AOS23" s="8"/>
      <c r="AOT23" s="8"/>
      <c r="AOU23" s="8"/>
      <c r="AOV23" s="8"/>
      <c r="AOW23" s="8"/>
      <c r="AOX23" s="8"/>
      <c r="AOY23" s="8"/>
      <c r="AOZ23" s="8"/>
      <c r="APA23" s="8"/>
      <c r="APB23" s="8"/>
      <c r="APC23" s="8"/>
      <c r="APD23" s="8"/>
      <c r="APE23" s="8"/>
      <c r="APF23" s="8"/>
      <c r="APG23" s="8"/>
      <c r="APH23" s="8"/>
      <c r="API23" s="8"/>
      <c r="APJ23" s="8"/>
      <c r="APK23" s="8"/>
      <c r="APL23" s="8"/>
      <c r="APM23" s="8"/>
      <c r="APN23" s="8"/>
      <c r="APO23" s="8"/>
      <c r="APP23" s="8"/>
      <c r="APQ23" s="8"/>
      <c r="APR23" s="8"/>
      <c r="APS23" s="8"/>
      <c r="APT23" s="8"/>
      <c r="APU23" s="8"/>
      <c r="APV23" s="8"/>
      <c r="APW23" s="8"/>
      <c r="APX23" s="8"/>
      <c r="APY23" s="8"/>
      <c r="APZ23" s="8"/>
      <c r="AQA23" s="8"/>
      <c r="AQB23" s="8"/>
      <c r="AQC23" s="8"/>
      <c r="AQD23" s="8"/>
      <c r="AQE23" s="8"/>
      <c r="AQF23" s="8"/>
      <c r="AQG23" s="8"/>
      <c r="AQH23" s="8"/>
      <c r="AQI23" s="8"/>
      <c r="AQJ23" s="8"/>
      <c r="AQK23" s="8"/>
      <c r="AQL23" s="8"/>
      <c r="AQM23" s="8"/>
      <c r="AQN23" s="8"/>
      <c r="AQO23" s="8"/>
      <c r="AQP23" s="8"/>
      <c r="AQQ23" s="8"/>
      <c r="AQR23" s="8"/>
      <c r="AQS23" s="8"/>
      <c r="AQT23" s="8"/>
      <c r="AQU23" s="8"/>
      <c r="AQV23" s="8"/>
      <c r="AQW23" s="8"/>
      <c r="AQX23" s="8"/>
      <c r="AQY23" s="8"/>
      <c r="AQZ23" s="8"/>
      <c r="ARA23" s="8"/>
      <c r="ARB23" s="8"/>
      <c r="ARC23" s="8"/>
      <c r="ARD23" s="8"/>
      <c r="ARE23" s="8"/>
      <c r="ARF23" s="8"/>
      <c r="ARG23" s="8"/>
      <c r="ARH23" s="8"/>
      <c r="ARI23" s="8"/>
      <c r="ARJ23" s="8"/>
      <c r="ARK23" s="8"/>
      <c r="ARL23" s="8"/>
      <c r="ARM23" s="8"/>
      <c r="ARN23" s="8"/>
      <c r="ARO23" s="8"/>
      <c r="ARP23" s="8"/>
      <c r="ARQ23" s="8"/>
      <c r="ARR23" s="8"/>
      <c r="ARS23" s="8"/>
      <c r="ART23" s="8"/>
      <c r="ARU23" s="8"/>
      <c r="ARV23" s="8"/>
      <c r="ARW23" s="8"/>
      <c r="ARX23" s="8"/>
      <c r="ARY23" s="8"/>
      <c r="ARZ23" s="8"/>
      <c r="ASA23" s="8"/>
      <c r="ASB23" s="8"/>
      <c r="ASC23" s="8"/>
      <c r="ASD23" s="8"/>
      <c r="ASE23" s="8"/>
      <c r="ASF23" s="8"/>
      <c r="ASG23" s="8"/>
      <c r="ASH23" s="8"/>
      <c r="ASI23" s="8"/>
      <c r="ASJ23" s="8"/>
      <c r="ASK23" s="8"/>
      <c r="ASL23" s="8"/>
      <c r="ASM23" s="8"/>
      <c r="ASN23" s="8"/>
      <c r="ASO23" s="8"/>
      <c r="ASP23" s="8"/>
      <c r="ASQ23" s="8"/>
      <c r="ASR23" s="8"/>
      <c r="ASS23" s="8"/>
      <c r="AST23" s="8"/>
      <c r="ASU23" s="8"/>
      <c r="ASV23" s="8"/>
      <c r="ASW23" s="8"/>
      <c r="ASX23" s="8"/>
      <c r="ASY23" s="8"/>
      <c r="ASZ23" s="8"/>
      <c r="ATA23" s="8"/>
      <c r="ATB23" s="8"/>
      <c r="ATC23" s="8"/>
      <c r="ATD23" s="8"/>
      <c r="ATE23" s="8"/>
      <c r="ATF23" s="8"/>
      <c r="ATG23" s="8"/>
      <c r="ATH23" s="8"/>
      <c r="ATI23" s="8"/>
      <c r="ATJ23" s="8"/>
      <c r="ATK23" s="8"/>
      <c r="ATL23" s="8"/>
      <c r="ATM23" s="8"/>
      <c r="ATN23" s="8"/>
      <c r="ATO23" s="8"/>
      <c r="ATP23" s="8"/>
      <c r="ATQ23" s="8"/>
      <c r="ATR23" s="8"/>
      <c r="ATS23" s="8"/>
      <c r="ATT23" s="8"/>
      <c r="ATU23" s="8"/>
      <c r="ATV23" s="8"/>
      <c r="ATW23" s="8"/>
      <c r="ATX23" s="8"/>
      <c r="ATY23" s="8"/>
      <c r="ATZ23" s="8"/>
      <c r="AUA23" s="8"/>
      <c r="AUB23" s="8"/>
      <c r="AUC23" s="8"/>
      <c r="AUD23" s="8"/>
      <c r="AUE23" s="8"/>
      <c r="AUF23" s="8"/>
      <c r="AUG23" s="8"/>
      <c r="AUH23" s="8"/>
      <c r="AUI23" s="8"/>
      <c r="AUJ23" s="8"/>
      <c r="AUK23" s="8"/>
      <c r="AUL23" s="8"/>
      <c r="AUM23" s="8"/>
      <c r="AUN23" s="8"/>
      <c r="AUO23" s="8"/>
      <c r="AUP23" s="8"/>
      <c r="AUQ23" s="8"/>
      <c r="AUR23" s="8"/>
      <c r="AUS23" s="8"/>
      <c r="AUT23" s="8"/>
      <c r="AUU23" s="8"/>
      <c r="AUV23" s="8"/>
      <c r="AUW23" s="8"/>
      <c r="AUX23" s="8"/>
      <c r="AUY23" s="8"/>
      <c r="AUZ23" s="8"/>
      <c r="AVA23" s="8"/>
      <c r="AVB23" s="8"/>
      <c r="AVC23" s="8"/>
      <c r="AVD23" s="8"/>
      <c r="AVE23" s="8"/>
      <c r="AVF23" s="8"/>
      <c r="AVG23" s="8"/>
      <c r="AVH23" s="8"/>
      <c r="AVI23" s="8"/>
      <c r="AVJ23" s="8"/>
      <c r="AVK23" s="8"/>
      <c r="AVL23" s="8"/>
      <c r="AVM23" s="8"/>
      <c r="AVN23" s="8"/>
      <c r="AVO23" s="8"/>
      <c r="AVP23" s="8"/>
      <c r="AVQ23" s="8"/>
      <c r="AVR23" s="8"/>
      <c r="AVS23" s="8"/>
      <c r="AVT23" s="8"/>
      <c r="AVU23" s="8"/>
      <c r="AVV23" s="8"/>
      <c r="AVW23" s="8"/>
      <c r="AVX23" s="8"/>
      <c r="AVY23" s="8"/>
      <c r="AVZ23" s="8"/>
      <c r="AWA23" s="8"/>
      <c r="AWB23" s="8"/>
      <c r="AWC23" s="8"/>
      <c r="AWD23" s="8"/>
      <c r="AWE23" s="8"/>
      <c r="AWF23" s="8"/>
      <c r="AWG23" s="8"/>
      <c r="AWH23" s="8"/>
      <c r="AWI23" s="8"/>
      <c r="AWJ23" s="8"/>
      <c r="AWK23" s="8"/>
      <c r="AWL23" s="8"/>
      <c r="AWM23" s="8"/>
      <c r="AWN23" s="8"/>
      <c r="AWO23" s="8"/>
      <c r="AWP23" s="8"/>
      <c r="AWQ23" s="8"/>
      <c r="AWR23" s="8"/>
      <c r="AWS23" s="8"/>
      <c r="AWT23" s="8"/>
      <c r="AWU23" s="8"/>
      <c r="AWV23" s="8"/>
      <c r="AWW23" s="8"/>
      <c r="AWX23" s="8"/>
      <c r="AWY23" s="8"/>
      <c r="AWZ23" s="8"/>
      <c r="AXA23" s="8"/>
      <c r="AXB23" s="8"/>
      <c r="AXC23" s="8"/>
      <c r="AXD23" s="8"/>
      <c r="AXE23" s="8"/>
      <c r="AXF23" s="8"/>
      <c r="AXG23" s="8"/>
      <c r="AXH23" s="8"/>
      <c r="AXI23" s="8"/>
      <c r="AXJ23" s="8"/>
      <c r="AXK23" s="8"/>
      <c r="AXL23" s="8"/>
      <c r="AXM23" s="8"/>
      <c r="AXN23" s="8"/>
      <c r="AXO23" s="8"/>
      <c r="AXP23" s="8"/>
      <c r="AXQ23" s="8"/>
      <c r="AXR23" s="8"/>
      <c r="AXS23" s="8"/>
      <c r="AXT23" s="8"/>
      <c r="AXU23" s="8"/>
      <c r="AXV23" s="8"/>
      <c r="AXW23" s="8"/>
      <c r="AXX23" s="8"/>
      <c r="AXY23" s="8"/>
      <c r="AXZ23" s="8"/>
      <c r="AYA23" s="8"/>
      <c r="AYB23" s="8"/>
      <c r="AYC23" s="8"/>
      <c r="AYD23" s="8"/>
      <c r="AYE23" s="8"/>
      <c r="AYF23" s="8"/>
      <c r="AYG23" s="8"/>
      <c r="AYH23" s="8"/>
      <c r="AYI23" s="8"/>
      <c r="AYJ23" s="8"/>
      <c r="AYK23" s="8"/>
      <c r="AYL23" s="8"/>
      <c r="AYM23" s="8"/>
      <c r="AYN23" s="8"/>
      <c r="AYO23" s="8"/>
      <c r="AYP23" s="8"/>
      <c r="AYQ23" s="8"/>
      <c r="AYR23" s="8"/>
      <c r="AYS23" s="8"/>
      <c r="AYT23" s="8"/>
      <c r="AYU23" s="8"/>
      <c r="AYV23" s="8"/>
      <c r="AYW23" s="8"/>
      <c r="AYX23" s="8"/>
      <c r="AYY23" s="8"/>
      <c r="AYZ23" s="8"/>
      <c r="AZA23" s="8"/>
      <c r="AZB23" s="8"/>
      <c r="AZC23" s="8"/>
      <c r="AZD23" s="8"/>
      <c r="AZE23" s="8"/>
      <c r="AZF23" s="8"/>
      <c r="AZG23" s="8"/>
      <c r="AZH23" s="8"/>
      <c r="AZI23" s="8"/>
      <c r="AZJ23" s="8"/>
      <c r="AZK23" s="8"/>
      <c r="AZL23" s="8"/>
      <c r="AZM23" s="8"/>
      <c r="AZN23" s="8"/>
      <c r="AZO23" s="8"/>
      <c r="AZP23" s="8"/>
      <c r="AZQ23" s="8"/>
      <c r="AZR23" s="8"/>
      <c r="AZS23" s="8"/>
      <c r="AZT23" s="8"/>
      <c r="AZU23" s="8"/>
      <c r="AZV23" s="8"/>
      <c r="AZW23" s="8"/>
      <c r="AZX23" s="8"/>
      <c r="AZY23" s="8"/>
      <c r="AZZ23" s="8"/>
      <c r="BAA23" s="8"/>
      <c r="BAB23" s="8"/>
      <c r="BAC23" s="8"/>
      <c r="BAD23" s="8"/>
      <c r="BAE23" s="8"/>
      <c r="BAF23" s="8"/>
      <c r="BAG23" s="8"/>
      <c r="BAH23" s="8"/>
      <c r="BAI23" s="8"/>
      <c r="BAJ23" s="8"/>
      <c r="BAK23" s="8"/>
      <c r="BAL23" s="8"/>
      <c r="BAM23" s="8"/>
      <c r="BAN23" s="8"/>
      <c r="BAO23" s="8"/>
      <c r="BAP23" s="8"/>
      <c r="BAQ23" s="8"/>
      <c r="BAR23" s="8"/>
      <c r="BAS23" s="8"/>
      <c r="BAT23" s="8"/>
      <c r="BAU23" s="8"/>
      <c r="BAV23" s="8"/>
      <c r="BAW23" s="8"/>
      <c r="BAX23" s="8"/>
      <c r="BAY23" s="8"/>
      <c r="BAZ23" s="8"/>
      <c r="BBA23" s="8"/>
      <c r="BBB23" s="8"/>
      <c r="BBC23" s="8"/>
      <c r="BBD23" s="8"/>
      <c r="BBE23" s="8"/>
      <c r="BBF23" s="8"/>
      <c r="BBG23" s="8"/>
      <c r="BBH23" s="8"/>
      <c r="BBI23" s="8"/>
      <c r="BBJ23" s="8"/>
      <c r="BBK23" s="8"/>
      <c r="BBL23" s="8"/>
      <c r="BBM23" s="8"/>
      <c r="BBN23" s="8"/>
      <c r="BBO23" s="8"/>
      <c r="BBP23" s="8"/>
      <c r="BBQ23" s="8"/>
      <c r="BBR23" s="8"/>
      <c r="BBS23" s="8"/>
      <c r="BBT23" s="8"/>
      <c r="BBU23" s="8"/>
      <c r="BBV23" s="8"/>
      <c r="BBW23" s="8"/>
      <c r="BBX23" s="8"/>
      <c r="BBY23" s="8"/>
      <c r="BBZ23" s="8"/>
      <c r="BCA23" s="8"/>
      <c r="BCB23" s="8"/>
      <c r="BCC23" s="8"/>
      <c r="BCD23" s="8"/>
      <c r="BCE23" s="8"/>
      <c r="BCF23" s="8"/>
      <c r="BCG23" s="8"/>
      <c r="BCH23" s="8"/>
      <c r="BCI23" s="8"/>
      <c r="BCJ23" s="8"/>
      <c r="BCK23" s="8"/>
      <c r="BCL23" s="8"/>
      <c r="BCM23" s="8"/>
      <c r="BCN23" s="8"/>
      <c r="BCO23" s="8"/>
      <c r="BCP23" s="8"/>
      <c r="BCQ23" s="8"/>
      <c r="BCR23" s="8"/>
      <c r="BCS23" s="8"/>
      <c r="BCT23" s="8"/>
      <c r="BCU23" s="8"/>
      <c r="BCV23" s="8"/>
      <c r="BCW23" s="8"/>
      <c r="BCX23" s="8"/>
      <c r="BCY23" s="8"/>
      <c r="BCZ23" s="8"/>
      <c r="BDA23" s="8"/>
      <c r="BDB23" s="8"/>
      <c r="BDC23" s="8"/>
      <c r="BDD23" s="8"/>
      <c r="BDE23" s="8"/>
      <c r="BDF23" s="8"/>
      <c r="BDG23" s="8"/>
      <c r="BDH23" s="8"/>
      <c r="BDI23" s="8"/>
      <c r="BDJ23" s="8"/>
      <c r="BDK23" s="8"/>
      <c r="BDL23" s="8"/>
      <c r="BDM23" s="8"/>
      <c r="BDN23" s="8"/>
      <c r="BDO23" s="8"/>
      <c r="BDP23" s="8"/>
      <c r="BDQ23" s="8"/>
      <c r="BDR23" s="8"/>
      <c r="BDS23" s="8"/>
      <c r="BDT23" s="8"/>
      <c r="BDU23" s="8"/>
      <c r="BDV23" s="8"/>
      <c r="BDW23" s="8"/>
      <c r="BDX23" s="8"/>
      <c r="BDY23" s="8"/>
      <c r="BDZ23" s="8"/>
      <c r="BEA23" s="8"/>
      <c r="BEB23" s="8"/>
      <c r="BEC23" s="8"/>
      <c r="BED23" s="8"/>
      <c r="BEE23" s="8"/>
      <c r="BEF23" s="8"/>
      <c r="BEG23" s="8"/>
      <c r="BEH23" s="8"/>
      <c r="BEI23" s="8"/>
      <c r="BEJ23" s="8"/>
      <c r="BEK23" s="8"/>
      <c r="BEL23" s="8"/>
      <c r="BEM23" s="8"/>
      <c r="BEN23" s="8"/>
      <c r="BEO23" s="8"/>
      <c r="BEP23" s="8"/>
      <c r="BEQ23" s="8"/>
      <c r="BER23" s="8"/>
      <c r="BES23" s="8"/>
      <c r="BET23" s="8"/>
      <c r="BEU23" s="8"/>
      <c r="BEV23" s="8"/>
      <c r="BEW23" s="8"/>
      <c r="BEX23" s="8"/>
      <c r="BEY23" s="8"/>
      <c r="BEZ23" s="8"/>
      <c r="BFA23" s="8"/>
      <c r="BFB23" s="8"/>
      <c r="BFC23" s="8"/>
      <c r="BFD23" s="8"/>
      <c r="BFE23" s="8"/>
      <c r="BFF23" s="8"/>
      <c r="BFG23" s="8"/>
      <c r="BFH23" s="8"/>
      <c r="BFI23" s="8"/>
      <c r="BFJ23" s="8"/>
      <c r="BFK23" s="8"/>
      <c r="BFL23" s="8"/>
      <c r="BFM23" s="8"/>
      <c r="BFN23" s="8"/>
      <c r="BFO23" s="8"/>
      <c r="BFP23" s="8"/>
      <c r="BFQ23" s="8"/>
      <c r="BFR23" s="8"/>
      <c r="BFS23" s="8"/>
      <c r="BFT23" s="8"/>
      <c r="BFU23" s="8"/>
      <c r="BFV23" s="8"/>
      <c r="BFW23" s="8"/>
      <c r="BFX23" s="8"/>
      <c r="BFY23" s="8"/>
      <c r="BFZ23" s="8"/>
      <c r="BGA23" s="8"/>
      <c r="BGB23" s="8"/>
      <c r="BGC23" s="8"/>
      <c r="BGD23" s="8"/>
      <c r="BGE23" s="8"/>
      <c r="BGF23" s="8"/>
      <c r="BGG23" s="8"/>
      <c r="BGH23" s="8"/>
      <c r="BGI23" s="8"/>
      <c r="BGJ23" s="8"/>
      <c r="BGK23" s="8"/>
      <c r="BGL23" s="8"/>
      <c r="BGM23" s="8"/>
      <c r="BGN23" s="8"/>
      <c r="BGO23" s="8"/>
      <c r="BGP23" s="8"/>
      <c r="BGQ23" s="8"/>
      <c r="BGR23" s="8"/>
      <c r="BGS23" s="8"/>
      <c r="BGT23" s="8"/>
      <c r="BGU23" s="8"/>
      <c r="BGV23" s="8"/>
      <c r="BGW23" s="8"/>
      <c r="BGX23" s="8"/>
      <c r="BGY23" s="8"/>
      <c r="BGZ23" s="8"/>
      <c r="BHA23" s="8"/>
      <c r="BHB23" s="8"/>
      <c r="BHC23" s="8"/>
      <c r="BHD23" s="8"/>
      <c r="BHE23" s="8"/>
      <c r="BHF23" s="8"/>
      <c r="BHG23" s="8"/>
      <c r="BHH23" s="8"/>
      <c r="BHI23" s="8"/>
      <c r="BHJ23" s="8"/>
      <c r="BHK23" s="8"/>
      <c r="BHL23" s="8"/>
      <c r="BHM23" s="8"/>
      <c r="BHN23" s="8"/>
      <c r="BHO23" s="8"/>
      <c r="BHP23" s="8"/>
      <c r="BHQ23" s="8"/>
      <c r="BHR23" s="8"/>
      <c r="BHS23" s="8"/>
      <c r="BHT23" s="8"/>
      <c r="BHU23" s="8"/>
      <c r="BHV23" s="8"/>
      <c r="BHW23" s="8"/>
      <c r="BHX23" s="8"/>
      <c r="BHY23" s="8"/>
      <c r="BHZ23" s="8"/>
      <c r="BIA23" s="8"/>
      <c r="BIB23" s="8"/>
      <c r="BIC23" s="8"/>
      <c r="BID23" s="8"/>
      <c r="BIE23" s="8"/>
      <c r="BIF23" s="8"/>
      <c r="BIG23" s="8"/>
      <c r="BIH23" s="8"/>
      <c r="BII23" s="8"/>
      <c r="BIJ23" s="8"/>
      <c r="BIK23" s="8"/>
      <c r="BIL23" s="8"/>
      <c r="BIM23" s="8"/>
      <c r="BIN23" s="8"/>
      <c r="BIO23" s="8"/>
      <c r="BIP23" s="8"/>
      <c r="BIQ23" s="8"/>
      <c r="BIR23" s="8"/>
      <c r="BIS23" s="8"/>
      <c r="BIT23" s="8"/>
      <c r="BIU23" s="8"/>
      <c r="BIV23" s="8"/>
      <c r="BIW23" s="8"/>
      <c r="BIX23" s="8"/>
      <c r="BIY23" s="8"/>
      <c r="BIZ23" s="8"/>
      <c r="BJA23" s="8"/>
      <c r="BJB23" s="8"/>
      <c r="BJC23" s="8"/>
      <c r="BJD23" s="8"/>
      <c r="BJE23" s="8"/>
      <c r="BJF23" s="8"/>
      <c r="BJG23" s="8"/>
      <c r="BJH23" s="8"/>
      <c r="BJI23" s="8"/>
      <c r="BJJ23" s="8"/>
      <c r="BJK23" s="8"/>
      <c r="BJL23" s="8"/>
      <c r="BJM23" s="8"/>
      <c r="BJN23" s="8"/>
      <c r="BJO23" s="8"/>
      <c r="BJP23" s="8"/>
      <c r="BJQ23" s="8"/>
      <c r="BJR23" s="8"/>
      <c r="BJS23" s="8"/>
      <c r="BJT23" s="8"/>
      <c r="BJU23" s="8"/>
      <c r="BJV23" s="8"/>
      <c r="BJW23" s="8"/>
      <c r="BJX23" s="8"/>
      <c r="BJY23" s="8"/>
      <c r="BJZ23" s="8"/>
      <c r="BKA23" s="8"/>
      <c r="BKB23" s="8"/>
      <c r="BKC23" s="8"/>
      <c r="BKD23" s="8"/>
      <c r="BKE23" s="8"/>
      <c r="BKF23" s="8"/>
      <c r="BKG23" s="8"/>
      <c r="BKH23" s="8"/>
      <c r="BKI23" s="8"/>
      <c r="BKJ23" s="8"/>
      <c r="BKK23" s="8"/>
      <c r="BKL23" s="8"/>
      <c r="BKM23" s="8"/>
      <c r="BKN23" s="8"/>
      <c r="BKO23" s="8"/>
      <c r="BKP23" s="8"/>
      <c r="BKQ23" s="8"/>
      <c r="BKR23" s="8"/>
      <c r="BKS23" s="8"/>
      <c r="BKT23" s="8"/>
      <c r="BKU23" s="8"/>
      <c r="BKV23" s="8"/>
      <c r="BKW23" s="8"/>
      <c r="BKX23" s="8"/>
      <c r="BKY23" s="8"/>
      <c r="BKZ23" s="8"/>
      <c r="BLA23" s="8"/>
      <c r="BLB23" s="8"/>
      <c r="BLC23" s="8"/>
      <c r="BLD23" s="8"/>
      <c r="BLE23" s="8"/>
      <c r="BLF23" s="8"/>
      <c r="BLG23" s="8"/>
      <c r="BLH23" s="8"/>
      <c r="BLI23" s="8"/>
      <c r="BLJ23" s="8"/>
      <c r="BLK23" s="8"/>
      <c r="BLL23" s="8"/>
      <c r="BLM23" s="8"/>
      <c r="BLN23" s="8"/>
      <c r="BLO23" s="8"/>
      <c r="BLP23" s="8"/>
      <c r="BLQ23" s="8"/>
      <c r="BLR23" s="8"/>
      <c r="BLS23" s="8"/>
      <c r="BLT23" s="8"/>
      <c r="BLU23" s="8"/>
      <c r="BLV23" s="8"/>
      <c r="BLW23" s="8"/>
      <c r="BLX23" s="8"/>
      <c r="BLY23" s="8"/>
      <c r="BLZ23" s="8"/>
      <c r="BMA23" s="8"/>
      <c r="BMB23" s="8"/>
      <c r="BMC23" s="8"/>
      <c r="BMD23" s="8"/>
      <c r="BME23" s="8"/>
      <c r="BMF23" s="8"/>
      <c r="BMG23" s="8"/>
      <c r="BMH23" s="8"/>
      <c r="BMI23" s="8"/>
      <c r="BMJ23" s="8"/>
      <c r="BMK23" s="8"/>
      <c r="BML23" s="8"/>
      <c r="BMM23" s="8"/>
      <c r="BMN23" s="8"/>
      <c r="BMO23" s="8"/>
      <c r="BMP23" s="8"/>
      <c r="BMQ23" s="8"/>
      <c r="BMR23" s="8"/>
      <c r="BMS23" s="8"/>
      <c r="BMT23" s="8"/>
      <c r="BMU23" s="8"/>
      <c r="BMV23" s="8"/>
      <c r="BMW23" s="8"/>
      <c r="BMX23" s="8"/>
      <c r="BMY23" s="8"/>
      <c r="BMZ23" s="8"/>
      <c r="BNA23" s="8"/>
      <c r="BNB23" s="8"/>
      <c r="BNC23" s="8"/>
      <c r="BND23" s="8"/>
      <c r="BNE23" s="8"/>
      <c r="BNF23" s="8"/>
      <c r="BNG23" s="8"/>
      <c r="BNH23" s="8"/>
      <c r="BNI23" s="8"/>
      <c r="BNJ23" s="8"/>
      <c r="BNK23" s="8"/>
      <c r="BNL23" s="8"/>
      <c r="BNM23" s="8"/>
      <c r="BNN23" s="8"/>
      <c r="BNO23" s="8"/>
      <c r="BNP23" s="8"/>
      <c r="BNQ23" s="8"/>
      <c r="BNR23" s="8"/>
      <c r="BNS23" s="8"/>
      <c r="BNT23" s="8"/>
      <c r="BNU23" s="8"/>
      <c r="BNV23" s="8"/>
      <c r="BNW23" s="8"/>
      <c r="BNX23" s="8"/>
      <c r="BNY23" s="8"/>
      <c r="BNZ23" s="8"/>
      <c r="BOA23" s="8"/>
      <c r="BOB23" s="8"/>
      <c r="BOC23" s="8"/>
      <c r="BOD23" s="8"/>
      <c r="BOE23" s="8"/>
      <c r="BOF23" s="8"/>
      <c r="BOG23" s="8"/>
      <c r="BOH23" s="8"/>
      <c r="BOI23" s="8"/>
      <c r="BOJ23" s="8"/>
      <c r="BOK23" s="8"/>
      <c r="BOL23" s="8"/>
      <c r="BOM23" s="8"/>
      <c r="BON23" s="8"/>
      <c r="BOO23" s="8"/>
      <c r="BOP23" s="8"/>
      <c r="BOQ23" s="8"/>
      <c r="BOR23" s="8"/>
      <c r="BOS23" s="8"/>
      <c r="BOT23" s="8"/>
      <c r="BOU23" s="8"/>
      <c r="BOV23" s="8"/>
      <c r="BOW23" s="8"/>
      <c r="BOX23" s="8"/>
      <c r="BOY23" s="8"/>
      <c r="BOZ23" s="8"/>
      <c r="BPA23" s="8"/>
      <c r="BPB23" s="8"/>
      <c r="BPC23" s="8"/>
      <c r="BPD23" s="8"/>
      <c r="BPE23" s="8"/>
      <c r="BPF23" s="8"/>
      <c r="BPG23" s="8"/>
      <c r="BPH23" s="8"/>
      <c r="BPI23" s="8"/>
      <c r="BPJ23" s="8"/>
      <c r="BPK23" s="8"/>
      <c r="BPL23" s="8"/>
      <c r="BPM23" s="8"/>
      <c r="BPN23" s="8"/>
      <c r="BPO23" s="8"/>
      <c r="BPP23" s="8"/>
      <c r="BPQ23" s="8"/>
      <c r="BPR23" s="8"/>
      <c r="BPS23" s="8"/>
      <c r="BPT23" s="8"/>
      <c r="BPU23" s="8"/>
      <c r="BPV23" s="8"/>
      <c r="BPW23" s="8"/>
      <c r="BPX23" s="8"/>
      <c r="BPY23" s="8"/>
      <c r="BPZ23" s="8"/>
      <c r="BQA23" s="8"/>
      <c r="BQB23" s="8"/>
      <c r="BQC23" s="8"/>
      <c r="BQD23" s="8"/>
      <c r="BQE23" s="8"/>
      <c r="BQF23" s="8"/>
      <c r="BQG23" s="8"/>
      <c r="BQH23" s="8"/>
      <c r="BQI23" s="8"/>
      <c r="BQJ23" s="8"/>
      <c r="BQK23" s="8"/>
      <c r="BQL23" s="8"/>
      <c r="BQM23" s="8"/>
      <c r="BQN23" s="8"/>
      <c r="BQO23" s="8"/>
      <c r="BQP23" s="8"/>
      <c r="BQQ23" s="8"/>
      <c r="BQR23" s="8"/>
      <c r="BQS23" s="8"/>
      <c r="BQT23" s="8"/>
      <c r="BQU23" s="8"/>
      <c r="BQV23" s="8"/>
      <c r="BQW23" s="8"/>
      <c r="BQX23" s="8"/>
      <c r="BQY23" s="8"/>
      <c r="BQZ23" s="8"/>
      <c r="BRA23" s="8"/>
      <c r="BRB23" s="8"/>
      <c r="BRC23" s="8"/>
      <c r="BRD23" s="8"/>
      <c r="BRE23" s="8"/>
      <c r="BRF23" s="8"/>
      <c r="BRG23" s="8"/>
      <c r="BRH23" s="8"/>
      <c r="BRI23" s="8"/>
      <c r="BRJ23" s="8"/>
      <c r="BRK23" s="8"/>
      <c r="BRL23" s="8"/>
      <c r="BRM23" s="8"/>
      <c r="BRN23" s="8"/>
      <c r="BRO23" s="8"/>
      <c r="BRP23" s="8"/>
      <c r="BRQ23" s="8"/>
      <c r="BRR23" s="8"/>
      <c r="BRS23" s="8"/>
      <c r="BRT23" s="8"/>
      <c r="BRU23" s="8"/>
      <c r="BRV23" s="8"/>
      <c r="BRW23" s="8"/>
      <c r="BRX23" s="8"/>
      <c r="BRY23" s="8"/>
      <c r="BRZ23" s="8"/>
      <c r="BSA23" s="8"/>
      <c r="BSB23" s="8"/>
      <c r="BSC23" s="8"/>
      <c r="BSD23" s="8"/>
      <c r="BSE23" s="8"/>
      <c r="BSF23" s="8"/>
      <c r="BSG23" s="8"/>
      <c r="BSH23" s="8"/>
      <c r="BSI23" s="8"/>
      <c r="BSJ23" s="8"/>
      <c r="BSK23" s="8"/>
      <c r="BSL23" s="8"/>
      <c r="BSM23" s="8"/>
      <c r="BSN23" s="8"/>
      <c r="BSO23" s="8"/>
      <c r="BSP23" s="8"/>
      <c r="BSQ23" s="8"/>
      <c r="BSR23" s="8"/>
      <c r="BSS23" s="8"/>
      <c r="BST23" s="8"/>
      <c r="BSU23" s="8"/>
      <c r="BSV23" s="8"/>
      <c r="BSW23" s="8"/>
      <c r="BSX23" s="8"/>
      <c r="BSY23" s="8"/>
      <c r="BSZ23" s="8"/>
      <c r="BTA23" s="8"/>
      <c r="BTB23" s="8"/>
      <c r="BTC23" s="8"/>
      <c r="BTD23" s="8"/>
      <c r="BTE23" s="8"/>
      <c r="BTF23" s="8"/>
      <c r="BTG23" s="8"/>
      <c r="BTH23" s="8"/>
      <c r="BTI23" s="8"/>
      <c r="BTJ23" s="8"/>
      <c r="BTK23" s="8"/>
      <c r="BTL23" s="8"/>
      <c r="BTM23" s="8"/>
      <c r="BTN23" s="8"/>
      <c r="BTO23" s="8"/>
      <c r="BTP23" s="8"/>
      <c r="BTQ23" s="8"/>
      <c r="BTR23" s="8"/>
      <c r="BTS23" s="8"/>
      <c r="BTT23" s="8"/>
      <c r="BTU23" s="8"/>
      <c r="BTV23" s="8"/>
      <c r="BTW23" s="8"/>
      <c r="BTX23" s="8"/>
      <c r="BTY23" s="8"/>
      <c r="BTZ23" s="8"/>
      <c r="BUA23" s="8"/>
      <c r="BUB23" s="8"/>
      <c r="BUC23" s="8"/>
      <c r="BUD23" s="8"/>
      <c r="BUE23" s="8"/>
      <c r="BUF23" s="8"/>
      <c r="BUG23" s="8"/>
      <c r="BUH23" s="8"/>
      <c r="BUI23" s="8"/>
      <c r="BUJ23" s="8"/>
      <c r="BUK23" s="8"/>
      <c r="BUL23" s="8"/>
      <c r="BUM23" s="8"/>
      <c r="BUN23" s="8"/>
      <c r="BUO23" s="8"/>
      <c r="BUP23" s="8"/>
      <c r="BUQ23" s="8"/>
      <c r="BUR23" s="8"/>
      <c r="BUS23" s="8"/>
      <c r="BUT23" s="8"/>
      <c r="BUU23" s="8"/>
      <c r="BUV23" s="8"/>
      <c r="BUW23" s="8"/>
      <c r="BUX23" s="8"/>
      <c r="BUY23" s="8"/>
      <c r="BUZ23" s="8"/>
      <c r="BVA23" s="8"/>
      <c r="BVB23" s="8"/>
      <c r="BVC23" s="8"/>
      <c r="BVD23" s="8"/>
      <c r="BVE23" s="8"/>
      <c r="BVF23" s="8"/>
      <c r="BVG23" s="8"/>
      <c r="BVH23" s="8"/>
      <c r="BVI23" s="8"/>
      <c r="BVJ23" s="8"/>
      <c r="BVK23" s="8"/>
      <c r="BVL23" s="8"/>
      <c r="BVM23" s="8"/>
      <c r="BVN23" s="8"/>
      <c r="BVO23" s="8"/>
      <c r="BVP23" s="8"/>
      <c r="BVQ23" s="8"/>
      <c r="BVR23" s="8"/>
      <c r="BVS23" s="8"/>
      <c r="BVT23" s="8"/>
      <c r="BVU23" s="8"/>
      <c r="BVV23" s="8"/>
      <c r="BVW23" s="8"/>
      <c r="BVX23" s="8"/>
      <c r="BVY23" s="8"/>
      <c r="BVZ23" s="8"/>
      <c r="BWA23" s="8"/>
      <c r="BWB23" s="8"/>
      <c r="BWC23" s="8"/>
      <c r="BWD23" s="8"/>
      <c r="BWE23" s="8"/>
      <c r="BWF23" s="8"/>
      <c r="BWG23" s="8"/>
      <c r="BWH23" s="8"/>
      <c r="BWI23" s="8"/>
      <c r="BWJ23" s="8"/>
      <c r="BWK23" s="8"/>
      <c r="BWL23" s="8"/>
      <c r="BWM23" s="8"/>
      <c r="BWN23" s="8"/>
      <c r="BWO23" s="8"/>
      <c r="BWP23" s="8"/>
      <c r="BWQ23" s="8"/>
      <c r="BWR23" s="8"/>
      <c r="BWS23" s="8"/>
      <c r="BWT23" s="8"/>
      <c r="BWU23" s="8"/>
      <c r="BWV23" s="8"/>
      <c r="BWW23" s="8"/>
      <c r="BWX23" s="8"/>
      <c r="BWY23" s="8"/>
      <c r="BWZ23" s="8"/>
      <c r="BXA23" s="8"/>
      <c r="BXB23" s="8"/>
      <c r="BXC23" s="8"/>
      <c r="BXD23" s="8"/>
      <c r="BXE23" s="8"/>
      <c r="BXF23" s="8"/>
      <c r="BXG23" s="8"/>
      <c r="BXH23" s="8"/>
      <c r="BXI23" s="8"/>
      <c r="BXJ23" s="8"/>
      <c r="BXK23" s="8"/>
      <c r="BXL23" s="8"/>
      <c r="BXM23" s="8"/>
      <c r="BXN23" s="8"/>
      <c r="BXO23" s="8"/>
      <c r="BXP23" s="8"/>
      <c r="BXQ23" s="8"/>
      <c r="BXR23" s="8"/>
      <c r="BXS23" s="8"/>
      <c r="BXT23" s="8"/>
      <c r="BXU23" s="8"/>
      <c r="BXV23" s="8"/>
      <c r="BXW23" s="8"/>
      <c r="BXX23" s="8"/>
      <c r="BXY23" s="8"/>
      <c r="BXZ23" s="8"/>
      <c r="BYA23" s="8"/>
      <c r="BYB23" s="8"/>
      <c r="BYC23" s="8"/>
      <c r="BYD23" s="8"/>
      <c r="BYE23" s="8"/>
      <c r="BYF23" s="8"/>
      <c r="BYG23" s="8"/>
      <c r="BYH23" s="8"/>
      <c r="BYI23" s="8"/>
      <c r="BYJ23" s="8"/>
      <c r="BYK23" s="8"/>
      <c r="BYL23" s="8"/>
      <c r="BYM23" s="8"/>
      <c r="BYN23" s="8"/>
      <c r="BYO23" s="8"/>
      <c r="BYP23" s="8"/>
      <c r="BYQ23" s="8"/>
      <c r="BYR23" s="8"/>
      <c r="BYS23" s="8"/>
      <c r="BYT23" s="8"/>
      <c r="BYU23" s="8"/>
      <c r="BYV23" s="8"/>
      <c r="BYW23" s="8"/>
      <c r="BYX23" s="8"/>
      <c r="BYY23" s="8"/>
      <c r="BYZ23" s="8"/>
      <c r="BZA23" s="8"/>
      <c r="BZB23" s="8"/>
      <c r="BZC23" s="8"/>
      <c r="BZD23" s="8"/>
      <c r="BZE23" s="8"/>
      <c r="BZF23" s="8"/>
      <c r="BZG23" s="8"/>
      <c r="BZH23" s="8"/>
      <c r="BZI23" s="8"/>
      <c r="BZJ23" s="8"/>
      <c r="BZK23" s="8"/>
      <c r="BZL23" s="8"/>
      <c r="BZM23" s="8"/>
      <c r="BZN23" s="8"/>
      <c r="BZO23" s="8"/>
      <c r="BZP23" s="8"/>
      <c r="BZQ23" s="8"/>
      <c r="BZR23" s="8"/>
      <c r="BZS23" s="8"/>
      <c r="BZT23" s="8"/>
      <c r="BZU23" s="8"/>
      <c r="BZV23" s="8"/>
      <c r="BZW23" s="8"/>
      <c r="BZX23" s="8"/>
      <c r="BZY23" s="8"/>
      <c r="BZZ23" s="8"/>
      <c r="CAA23" s="8"/>
      <c r="CAB23" s="8"/>
      <c r="CAC23" s="8"/>
      <c r="CAD23" s="8"/>
      <c r="CAE23" s="8"/>
      <c r="CAF23" s="8"/>
      <c r="CAG23" s="8"/>
      <c r="CAH23" s="8"/>
      <c r="CAI23" s="8"/>
      <c r="CAJ23" s="8"/>
      <c r="CAK23" s="8"/>
      <c r="CAL23" s="8"/>
      <c r="CAM23" s="8"/>
      <c r="CAN23" s="8"/>
      <c r="CAO23" s="8"/>
      <c r="CAP23" s="8"/>
      <c r="CAQ23" s="8"/>
      <c r="CAR23" s="8"/>
      <c r="CAS23" s="8"/>
      <c r="CAT23" s="8"/>
      <c r="CAU23" s="8"/>
      <c r="CAV23" s="8"/>
      <c r="CAW23" s="8"/>
      <c r="CAX23" s="8"/>
      <c r="CAY23" s="8"/>
      <c r="CAZ23" s="8"/>
      <c r="CBA23" s="8"/>
      <c r="CBB23" s="8"/>
      <c r="CBC23" s="8"/>
      <c r="CBD23" s="8"/>
      <c r="CBE23" s="8"/>
      <c r="CBF23" s="8"/>
      <c r="CBG23" s="8"/>
      <c r="CBH23" s="8"/>
      <c r="CBI23" s="8"/>
      <c r="CBJ23" s="8"/>
      <c r="CBK23" s="8"/>
      <c r="CBL23" s="8"/>
      <c r="CBM23" s="8"/>
      <c r="CBN23" s="8"/>
      <c r="CBO23" s="8"/>
      <c r="CBP23" s="8"/>
      <c r="CBQ23" s="8"/>
      <c r="CBR23" s="8"/>
      <c r="CBS23" s="8"/>
      <c r="CBT23" s="8"/>
      <c r="CBU23" s="8"/>
      <c r="CBV23" s="8"/>
      <c r="CBW23" s="8"/>
      <c r="CBX23" s="8"/>
      <c r="CBY23" s="8"/>
      <c r="CBZ23" s="8"/>
      <c r="CCA23" s="8"/>
      <c r="CCB23" s="8"/>
      <c r="CCC23" s="8"/>
      <c r="CCD23" s="8"/>
      <c r="CCE23" s="8"/>
      <c r="CCF23" s="8"/>
      <c r="CCG23" s="8"/>
      <c r="CCH23" s="8"/>
      <c r="CCI23" s="8"/>
      <c r="CCJ23" s="8"/>
      <c r="CCK23" s="8"/>
      <c r="CCL23" s="8"/>
      <c r="CCM23" s="8"/>
      <c r="CCN23" s="8"/>
      <c r="CCO23" s="8"/>
      <c r="CCP23" s="8"/>
      <c r="CCQ23" s="8"/>
      <c r="CCR23" s="8"/>
      <c r="CCS23" s="8"/>
      <c r="CCT23" s="8"/>
      <c r="CCU23" s="8"/>
      <c r="CCV23" s="8"/>
      <c r="CCW23" s="8"/>
      <c r="CCX23" s="8"/>
      <c r="CCY23" s="8"/>
      <c r="CCZ23" s="8"/>
      <c r="CDA23" s="8"/>
      <c r="CDB23" s="8"/>
      <c r="CDC23" s="8"/>
      <c r="CDD23" s="8"/>
      <c r="CDE23" s="8"/>
      <c r="CDF23" s="8"/>
      <c r="CDG23" s="8"/>
      <c r="CDH23" s="8"/>
      <c r="CDI23" s="8"/>
      <c r="CDJ23" s="8"/>
      <c r="CDK23" s="8"/>
      <c r="CDL23" s="8"/>
      <c r="CDM23" s="8"/>
      <c r="CDN23" s="8"/>
      <c r="CDO23" s="8"/>
      <c r="CDP23" s="8"/>
      <c r="CDQ23" s="8"/>
      <c r="CDR23" s="8"/>
      <c r="CDS23" s="8"/>
      <c r="CDT23" s="8"/>
      <c r="CDU23" s="8"/>
      <c r="CDV23" s="8"/>
      <c r="CDW23" s="8"/>
      <c r="CDX23" s="8"/>
      <c r="CDY23" s="8"/>
      <c r="CDZ23" s="8"/>
      <c r="CEA23" s="8"/>
      <c r="CEB23" s="8"/>
      <c r="CEC23" s="8"/>
      <c r="CED23" s="8"/>
      <c r="CEE23" s="8"/>
      <c r="CEF23" s="8"/>
      <c r="CEG23" s="8"/>
      <c r="CEH23" s="8"/>
      <c r="CEI23" s="8"/>
      <c r="CEJ23" s="8"/>
      <c r="CEK23" s="8"/>
      <c r="CEL23" s="8"/>
      <c r="CEM23" s="8"/>
      <c r="CEN23" s="8"/>
      <c r="CEO23" s="8"/>
      <c r="CEP23" s="8"/>
      <c r="CEQ23" s="8"/>
      <c r="CER23" s="8"/>
      <c r="CES23" s="8"/>
      <c r="CET23" s="8"/>
      <c r="CEU23" s="8"/>
      <c r="CEV23" s="8"/>
      <c r="CEW23" s="8"/>
      <c r="CEX23" s="8"/>
      <c r="CEY23" s="8"/>
      <c r="CEZ23" s="8"/>
      <c r="CFA23" s="8"/>
      <c r="CFB23" s="8"/>
      <c r="CFC23" s="8"/>
      <c r="CFD23" s="8"/>
      <c r="CFE23" s="8"/>
      <c r="CFF23" s="8"/>
      <c r="CFG23" s="8"/>
      <c r="CFH23" s="8"/>
      <c r="CFI23" s="8"/>
      <c r="CFJ23" s="8"/>
      <c r="CFK23" s="8"/>
      <c r="CFL23" s="8"/>
      <c r="CFM23" s="8"/>
      <c r="CFN23" s="8"/>
      <c r="CFO23" s="8"/>
      <c r="CFP23" s="8"/>
      <c r="CFQ23" s="8"/>
      <c r="CFR23" s="8"/>
      <c r="CFS23" s="8"/>
      <c r="CFT23" s="8"/>
      <c r="CFU23" s="8"/>
      <c r="CFV23" s="8"/>
      <c r="CFW23" s="8"/>
      <c r="CFX23" s="8"/>
      <c r="CFY23" s="8"/>
      <c r="CFZ23" s="8"/>
      <c r="CGA23" s="8"/>
      <c r="CGB23" s="8"/>
      <c r="CGC23" s="8"/>
      <c r="CGD23" s="8"/>
      <c r="CGE23" s="8"/>
      <c r="CGF23" s="8"/>
      <c r="CGG23" s="8"/>
      <c r="CGH23" s="8"/>
      <c r="CGI23" s="8"/>
      <c r="CGJ23" s="8"/>
      <c r="CGK23" s="8"/>
      <c r="CGL23" s="8"/>
      <c r="CGM23" s="8"/>
      <c r="CGN23" s="8"/>
      <c r="CGO23" s="8"/>
      <c r="CGP23" s="8"/>
      <c r="CGQ23" s="8"/>
      <c r="CGR23" s="8"/>
      <c r="CGS23" s="8"/>
      <c r="CGT23" s="8"/>
      <c r="CGU23" s="8"/>
      <c r="CGV23" s="8"/>
      <c r="CGW23" s="8"/>
      <c r="CGX23" s="8"/>
      <c r="CGY23" s="8"/>
      <c r="CGZ23" s="8"/>
      <c r="CHA23" s="8"/>
      <c r="CHB23" s="8"/>
      <c r="CHC23" s="8"/>
      <c r="CHD23" s="8"/>
      <c r="CHE23" s="8"/>
      <c r="CHF23" s="8"/>
      <c r="CHG23" s="8"/>
      <c r="CHH23" s="8"/>
      <c r="CHI23" s="8"/>
      <c r="CHJ23" s="8"/>
      <c r="CHK23" s="8"/>
      <c r="CHL23" s="8"/>
      <c r="CHM23" s="8"/>
      <c r="CHN23" s="8"/>
      <c r="CHO23" s="8"/>
      <c r="CHP23" s="8"/>
      <c r="CHQ23" s="8"/>
      <c r="CHR23" s="8"/>
      <c r="CHS23" s="8"/>
      <c r="CHT23" s="8"/>
      <c r="CHU23" s="8"/>
      <c r="CHV23" s="8"/>
      <c r="CHW23" s="8"/>
      <c r="CHX23" s="8"/>
      <c r="CHY23" s="8"/>
      <c r="CHZ23" s="8"/>
      <c r="CIA23" s="8"/>
      <c r="CIB23" s="8"/>
      <c r="CIC23" s="8"/>
      <c r="CID23" s="8"/>
      <c r="CIE23" s="8"/>
      <c r="CIF23" s="8"/>
      <c r="CIG23" s="8"/>
      <c r="CIH23" s="8"/>
      <c r="CII23" s="8"/>
      <c r="CIJ23" s="8"/>
      <c r="CIK23" s="8"/>
      <c r="CIL23" s="8"/>
      <c r="CIM23" s="8"/>
      <c r="CIN23" s="8"/>
      <c r="CIO23" s="8"/>
      <c r="CIP23" s="8"/>
      <c r="CIQ23" s="8"/>
      <c r="CIR23" s="8"/>
      <c r="CIS23" s="8"/>
      <c r="CIT23" s="8"/>
      <c r="CIU23" s="8"/>
      <c r="CIV23" s="8"/>
      <c r="CIW23" s="8"/>
      <c r="CIX23" s="8"/>
      <c r="CIY23" s="8"/>
      <c r="CIZ23" s="8"/>
      <c r="CJA23" s="8"/>
      <c r="CJB23" s="8"/>
      <c r="CJC23" s="8"/>
      <c r="CJD23" s="8"/>
      <c r="CJE23" s="8"/>
      <c r="CJF23" s="8"/>
      <c r="CJG23" s="8"/>
      <c r="CJH23" s="8"/>
      <c r="CJI23" s="8"/>
      <c r="CJJ23" s="8"/>
      <c r="CJK23" s="8"/>
      <c r="CJL23" s="8"/>
      <c r="CJM23" s="8"/>
      <c r="CJN23" s="8"/>
      <c r="CJO23" s="8"/>
      <c r="CJP23" s="8"/>
      <c r="CJQ23" s="8"/>
      <c r="CJR23" s="8"/>
      <c r="CJS23" s="8"/>
      <c r="CJT23" s="8"/>
      <c r="CJU23" s="8"/>
      <c r="CJV23" s="8"/>
      <c r="CJW23" s="8"/>
      <c r="CJX23" s="8"/>
      <c r="CJY23" s="8"/>
      <c r="CJZ23" s="8"/>
      <c r="CKA23" s="8"/>
      <c r="CKB23" s="8"/>
      <c r="CKC23" s="8"/>
      <c r="CKD23" s="8"/>
      <c r="CKE23" s="8"/>
      <c r="CKF23" s="8"/>
      <c r="CKG23" s="8"/>
      <c r="CKH23" s="8"/>
      <c r="CKI23" s="8"/>
      <c r="CKJ23" s="8"/>
      <c r="CKK23" s="8"/>
      <c r="CKL23" s="8"/>
      <c r="CKM23" s="8"/>
      <c r="CKN23" s="8"/>
      <c r="CKO23" s="8"/>
      <c r="CKP23" s="8"/>
      <c r="CKQ23" s="8"/>
      <c r="CKR23" s="8"/>
      <c r="CKS23" s="8"/>
      <c r="CKT23" s="8"/>
      <c r="CKU23" s="8"/>
      <c r="CKV23" s="8"/>
      <c r="CKW23" s="8"/>
      <c r="CKX23" s="8"/>
      <c r="CKY23" s="8"/>
      <c r="CKZ23" s="8"/>
      <c r="CLA23" s="8"/>
      <c r="CLB23" s="8"/>
      <c r="CLC23" s="8"/>
      <c r="CLD23" s="8"/>
      <c r="CLE23" s="8"/>
      <c r="CLF23" s="8"/>
      <c r="CLG23" s="8"/>
      <c r="CLH23" s="8"/>
      <c r="CLI23" s="8"/>
      <c r="CLJ23" s="8"/>
      <c r="CLK23" s="8"/>
      <c r="CLL23" s="8"/>
      <c r="CLM23" s="8"/>
      <c r="CLN23" s="8"/>
      <c r="CLO23" s="8"/>
      <c r="CLP23" s="8"/>
      <c r="CLQ23" s="8"/>
      <c r="CLR23" s="8"/>
      <c r="CLS23" s="8"/>
      <c r="CLT23" s="8"/>
      <c r="CLU23" s="8"/>
      <c r="CLV23" s="8"/>
      <c r="CLW23" s="8"/>
      <c r="CLX23" s="8"/>
      <c r="CLY23" s="8"/>
      <c r="CLZ23" s="8"/>
      <c r="CMA23" s="8"/>
      <c r="CMB23" s="8"/>
      <c r="CMC23" s="8"/>
      <c r="CMD23" s="8"/>
      <c r="CME23" s="8"/>
      <c r="CMF23" s="8"/>
      <c r="CMG23" s="8"/>
      <c r="CMH23" s="8"/>
      <c r="CMI23" s="8"/>
      <c r="CMJ23" s="8"/>
      <c r="CMK23" s="8"/>
      <c r="CML23" s="8"/>
      <c r="CMM23" s="8"/>
      <c r="CMN23" s="8"/>
      <c r="CMO23" s="8"/>
      <c r="CMP23" s="8"/>
      <c r="CMQ23" s="8"/>
      <c r="CMR23" s="8"/>
      <c r="CMS23" s="8"/>
      <c r="CMT23" s="8"/>
      <c r="CMU23" s="8"/>
      <c r="CMV23" s="8"/>
      <c r="CMW23" s="8"/>
      <c r="CMX23" s="8"/>
      <c r="CMY23" s="8"/>
      <c r="CMZ23" s="8"/>
      <c r="CNA23" s="8"/>
      <c r="CNB23" s="8"/>
      <c r="CNC23" s="8"/>
      <c r="CND23" s="8"/>
      <c r="CNE23" s="8"/>
      <c r="CNF23" s="8"/>
      <c r="CNG23" s="8"/>
      <c r="CNH23" s="8"/>
      <c r="CNI23" s="8"/>
      <c r="CNJ23" s="8"/>
      <c r="CNK23" s="8"/>
      <c r="CNL23" s="8"/>
      <c r="CNM23" s="8"/>
      <c r="CNN23" s="8"/>
      <c r="CNO23" s="8"/>
      <c r="CNP23" s="8"/>
      <c r="CNQ23" s="8"/>
      <c r="CNR23" s="8"/>
      <c r="CNS23" s="8"/>
      <c r="CNT23" s="8"/>
      <c r="CNU23" s="8"/>
      <c r="CNV23" s="8"/>
      <c r="CNW23" s="8"/>
      <c r="CNX23" s="8"/>
      <c r="CNY23" s="8"/>
      <c r="CNZ23" s="8"/>
      <c r="COA23" s="8"/>
      <c r="COB23" s="8"/>
      <c r="COC23" s="8"/>
      <c r="COD23" s="8"/>
      <c r="COE23" s="8"/>
      <c r="COF23" s="8"/>
      <c r="COG23" s="8"/>
      <c r="COH23" s="8"/>
      <c r="COI23" s="8"/>
      <c r="COJ23" s="8"/>
      <c r="COK23" s="8"/>
      <c r="COL23" s="8"/>
      <c r="COM23" s="8"/>
      <c r="CON23" s="8"/>
      <c r="COO23" s="8"/>
      <c r="COP23" s="8"/>
      <c r="COQ23" s="8"/>
      <c r="COR23" s="8"/>
      <c r="COS23" s="8"/>
      <c r="COT23" s="8"/>
      <c r="COU23" s="8"/>
      <c r="COV23" s="8"/>
      <c r="COW23" s="8"/>
      <c r="COX23" s="8"/>
      <c r="COY23" s="8"/>
      <c r="COZ23" s="8"/>
      <c r="CPA23" s="8"/>
      <c r="CPB23" s="8"/>
      <c r="CPC23" s="8"/>
      <c r="CPD23" s="8"/>
      <c r="CPE23" s="8"/>
      <c r="CPF23" s="8"/>
      <c r="CPG23" s="8"/>
      <c r="CPH23" s="8"/>
      <c r="CPI23" s="8"/>
      <c r="CPJ23" s="8"/>
      <c r="CPK23" s="8"/>
      <c r="CPL23" s="8"/>
      <c r="CPM23" s="8"/>
      <c r="CPN23" s="8"/>
      <c r="CPO23" s="8"/>
      <c r="CPP23" s="8"/>
      <c r="CPQ23" s="8"/>
      <c r="CPR23" s="8"/>
      <c r="CPS23" s="8"/>
      <c r="CPT23" s="8"/>
      <c r="CPU23" s="8"/>
      <c r="CPV23" s="8"/>
      <c r="CPW23" s="8"/>
      <c r="CPX23" s="8"/>
      <c r="CPY23" s="8"/>
      <c r="CPZ23" s="8"/>
      <c r="CQA23" s="8"/>
      <c r="CQB23" s="8"/>
      <c r="CQC23" s="8"/>
      <c r="CQD23" s="8"/>
      <c r="CQE23" s="8"/>
      <c r="CQF23" s="8"/>
      <c r="CQG23" s="8"/>
      <c r="CQH23" s="8"/>
      <c r="CQI23" s="8"/>
      <c r="CQJ23" s="8"/>
      <c r="CQK23" s="8"/>
      <c r="CQL23" s="8"/>
      <c r="CQM23" s="8"/>
      <c r="CQN23" s="8"/>
      <c r="CQO23" s="8"/>
      <c r="CQP23" s="8"/>
      <c r="CQQ23" s="8"/>
      <c r="CQR23" s="8"/>
      <c r="CQS23" s="8"/>
      <c r="CQT23" s="8"/>
      <c r="CQU23" s="8"/>
      <c r="CQV23" s="8"/>
      <c r="CQW23" s="8"/>
      <c r="CQX23" s="8"/>
      <c r="CQY23" s="8"/>
      <c r="CQZ23" s="8"/>
      <c r="CRA23" s="8"/>
      <c r="CRB23" s="8"/>
      <c r="CRC23" s="8"/>
      <c r="CRD23" s="8"/>
      <c r="CRE23" s="8"/>
      <c r="CRF23" s="8"/>
      <c r="CRG23" s="8"/>
      <c r="CRH23" s="8"/>
      <c r="CRI23" s="8"/>
      <c r="CRJ23" s="8"/>
      <c r="CRK23" s="8"/>
      <c r="CRL23" s="8"/>
      <c r="CRM23" s="8"/>
      <c r="CRN23" s="8"/>
      <c r="CRO23" s="8"/>
      <c r="CRP23" s="8"/>
      <c r="CRQ23" s="8"/>
      <c r="CRR23" s="8"/>
      <c r="CRS23" s="8"/>
      <c r="CRT23" s="8"/>
      <c r="CRU23" s="8"/>
      <c r="CRV23" s="8"/>
      <c r="CRW23" s="8"/>
      <c r="CRX23" s="8"/>
      <c r="CRY23" s="8"/>
      <c r="CRZ23" s="8"/>
      <c r="CSA23" s="8"/>
      <c r="CSB23" s="8"/>
      <c r="CSC23" s="8"/>
      <c r="CSD23" s="8"/>
      <c r="CSE23" s="8"/>
      <c r="CSF23" s="8"/>
      <c r="CSG23" s="8"/>
      <c r="CSH23" s="8"/>
      <c r="CSI23" s="8"/>
      <c r="CSJ23" s="8"/>
      <c r="CSK23" s="8"/>
      <c r="CSL23" s="8"/>
      <c r="CSM23" s="8"/>
      <c r="CSN23" s="8"/>
      <c r="CSO23" s="8"/>
      <c r="CSP23" s="8"/>
      <c r="CSQ23" s="8"/>
      <c r="CSR23" s="8"/>
      <c r="CSS23" s="8"/>
      <c r="CST23" s="8"/>
      <c r="CSU23" s="8"/>
      <c r="CSV23" s="8"/>
      <c r="CSW23" s="8"/>
      <c r="CSX23" s="8"/>
      <c r="CSY23" s="8"/>
      <c r="CSZ23" s="8"/>
      <c r="CTA23" s="8"/>
      <c r="CTB23" s="8"/>
      <c r="CTC23" s="8"/>
      <c r="CTD23" s="8"/>
      <c r="CTE23" s="8"/>
      <c r="CTF23" s="8"/>
      <c r="CTG23" s="8"/>
      <c r="CTH23" s="8"/>
      <c r="CTI23" s="8"/>
      <c r="CTJ23" s="8"/>
      <c r="CTK23" s="8"/>
      <c r="CTL23" s="8"/>
      <c r="CTM23" s="8"/>
      <c r="CTN23" s="8"/>
      <c r="CTO23" s="8"/>
      <c r="CTP23" s="8"/>
      <c r="CTQ23" s="8"/>
      <c r="CTR23" s="8"/>
      <c r="CTS23" s="8"/>
      <c r="CTT23" s="8"/>
      <c r="CTU23" s="8"/>
      <c r="CTV23" s="8"/>
      <c r="CTW23" s="8"/>
      <c r="CTX23" s="8"/>
      <c r="CTY23" s="8"/>
      <c r="CTZ23" s="8"/>
      <c r="CUA23" s="8"/>
      <c r="CUB23" s="8"/>
      <c r="CUC23" s="8"/>
      <c r="CUD23" s="8"/>
      <c r="CUE23" s="8"/>
      <c r="CUF23" s="8"/>
      <c r="CUG23" s="8"/>
      <c r="CUH23" s="8"/>
      <c r="CUI23" s="8"/>
      <c r="CUJ23" s="8"/>
      <c r="CUK23" s="8"/>
      <c r="CUL23" s="8"/>
      <c r="CUM23" s="8"/>
      <c r="CUN23" s="8"/>
      <c r="CUO23" s="8"/>
      <c r="CUP23" s="8"/>
      <c r="CUQ23" s="8"/>
      <c r="CUR23" s="8"/>
      <c r="CUS23" s="8"/>
      <c r="CUT23" s="8"/>
      <c r="CUU23" s="8"/>
      <c r="CUV23" s="8"/>
      <c r="CUW23" s="8"/>
      <c r="CUX23" s="8"/>
      <c r="CUY23" s="8"/>
      <c r="CUZ23" s="8"/>
      <c r="CVA23" s="8"/>
      <c r="CVB23" s="8"/>
      <c r="CVC23" s="8"/>
      <c r="CVD23" s="8"/>
      <c r="CVE23" s="8"/>
      <c r="CVF23" s="8"/>
      <c r="CVG23" s="8"/>
      <c r="CVH23" s="8"/>
      <c r="CVI23" s="8"/>
      <c r="CVJ23" s="8"/>
      <c r="CVK23" s="8"/>
      <c r="CVL23" s="8"/>
      <c r="CVM23" s="8"/>
      <c r="CVN23" s="8"/>
      <c r="CVO23" s="8"/>
      <c r="CVP23" s="8"/>
      <c r="CVQ23" s="8"/>
      <c r="CVR23" s="8"/>
      <c r="CVS23" s="8"/>
      <c r="CVT23" s="8"/>
      <c r="CVU23" s="8"/>
      <c r="CVV23" s="8"/>
      <c r="CVW23" s="8"/>
      <c r="CVX23" s="8"/>
      <c r="CVY23" s="8"/>
      <c r="CVZ23" s="8"/>
      <c r="CWA23" s="8"/>
      <c r="CWB23" s="8"/>
      <c r="CWC23" s="8"/>
      <c r="CWD23" s="8"/>
      <c r="CWE23" s="8"/>
      <c r="CWF23" s="8"/>
      <c r="CWG23" s="8"/>
      <c r="CWH23" s="8"/>
      <c r="CWI23" s="8"/>
      <c r="CWJ23" s="8"/>
      <c r="CWK23" s="8"/>
      <c r="CWL23" s="8"/>
      <c r="CWM23" s="8"/>
      <c r="CWN23" s="8"/>
      <c r="CWO23" s="8"/>
      <c r="CWP23" s="8"/>
      <c r="CWQ23" s="8"/>
      <c r="CWR23" s="8"/>
      <c r="CWS23" s="8"/>
      <c r="CWT23" s="8"/>
      <c r="CWU23" s="8"/>
      <c r="CWV23" s="8"/>
      <c r="CWW23" s="8"/>
      <c r="CWX23" s="8"/>
      <c r="CWY23" s="8"/>
      <c r="CWZ23" s="8"/>
      <c r="CXA23" s="8"/>
      <c r="CXB23" s="8"/>
      <c r="CXC23" s="8"/>
      <c r="CXD23" s="8"/>
      <c r="CXE23" s="8"/>
      <c r="CXF23" s="8"/>
      <c r="CXG23" s="8"/>
      <c r="CXH23" s="8"/>
      <c r="CXI23" s="8"/>
      <c r="CXJ23" s="8"/>
      <c r="CXK23" s="8"/>
      <c r="CXL23" s="8"/>
      <c r="CXM23" s="8"/>
      <c r="CXN23" s="8"/>
      <c r="CXO23" s="8"/>
      <c r="CXP23" s="8"/>
      <c r="CXQ23" s="8"/>
      <c r="CXR23" s="8"/>
      <c r="CXS23" s="8"/>
      <c r="CXT23" s="8"/>
      <c r="CXU23" s="8"/>
      <c r="CXV23" s="8"/>
      <c r="CXW23" s="8"/>
      <c r="CXX23" s="8"/>
      <c r="CXY23" s="8"/>
      <c r="CXZ23" s="8"/>
      <c r="CYA23" s="8"/>
      <c r="CYB23" s="8"/>
      <c r="CYC23" s="8"/>
      <c r="CYD23" s="8"/>
      <c r="CYE23" s="8"/>
      <c r="CYF23" s="8"/>
      <c r="CYG23" s="8"/>
      <c r="CYH23" s="8"/>
      <c r="CYI23" s="8"/>
      <c r="CYJ23" s="8"/>
      <c r="CYK23" s="8"/>
      <c r="CYL23" s="8"/>
      <c r="CYM23" s="8"/>
      <c r="CYN23" s="8"/>
      <c r="CYO23" s="8"/>
      <c r="CYP23" s="8"/>
      <c r="CYQ23" s="8"/>
      <c r="CYR23" s="8"/>
      <c r="CYS23" s="8"/>
      <c r="CYT23" s="8"/>
      <c r="CYU23" s="8"/>
      <c r="CYV23" s="8"/>
      <c r="CYW23" s="8"/>
      <c r="CYX23" s="8"/>
      <c r="CYY23" s="8"/>
      <c r="CYZ23" s="8"/>
      <c r="CZA23" s="8"/>
      <c r="CZB23" s="8"/>
      <c r="CZC23" s="8"/>
      <c r="CZD23" s="8"/>
      <c r="CZE23" s="8"/>
      <c r="CZF23" s="8"/>
      <c r="CZG23" s="8"/>
      <c r="CZH23" s="8"/>
      <c r="CZI23" s="8"/>
      <c r="CZJ23" s="8"/>
      <c r="CZK23" s="8"/>
      <c r="CZL23" s="8"/>
      <c r="CZM23" s="8"/>
      <c r="CZN23" s="8"/>
      <c r="CZO23" s="8"/>
      <c r="CZP23" s="8"/>
      <c r="CZQ23" s="8"/>
      <c r="CZR23" s="8"/>
      <c r="CZS23" s="8"/>
      <c r="CZT23" s="8"/>
      <c r="CZU23" s="8"/>
      <c r="CZV23" s="8"/>
      <c r="CZW23" s="8"/>
      <c r="CZX23" s="8"/>
      <c r="CZY23" s="8"/>
      <c r="CZZ23" s="8"/>
      <c r="DAA23" s="8"/>
      <c r="DAB23" s="8"/>
      <c r="DAC23" s="8"/>
      <c r="DAD23" s="8"/>
      <c r="DAE23" s="8"/>
      <c r="DAF23" s="8"/>
      <c r="DAG23" s="8"/>
      <c r="DAH23" s="8"/>
      <c r="DAI23" s="8"/>
      <c r="DAJ23" s="8"/>
      <c r="DAK23" s="8"/>
      <c r="DAL23" s="8"/>
      <c r="DAM23" s="8"/>
      <c r="DAN23" s="8"/>
      <c r="DAO23" s="8"/>
      <c r="DAP23" s="8"/>
      <c r="DAQ23" s="8"/>
      <c r="DAR23" s="8"/>
      <c r="DAS23" s="8"/>
      <c r="DAT23" s="8"/>
      <c r="DAU23" s="8"/>
      <c r="DAV23" s="8"/>
      <c r="DAW23" s="8"/>
      <c r="DAX23" s="8"/>
      <c r="DAY23" s="8"/>
      <c r="DAZ23" s="8"/>
      <c r="DBA23" s="8"/>
      <c r="DBB23" s="8"/>
      <c r="DBC23" s="8"/>
      <c r="DBD23" s="8"/>
      <c r="DBE23" s="8"/>
      <c r="DBF23" s="8"/>
      <c r="DBG23" s="8"/>
      <c r="DBH23" s="8"/>
      <c r="DBI23" s="8"/>
      <c r="DBJ23" s="8"/>
      <c r="DBK23" s="8"/>
      <c r="DBL23" s="8"/>
      <c r="DBM23" s="8"/>
      <c r="DBN23" s="8"/>
      <c r="DBO23" s="8"/>
      <c r="DBP23" s="8"/>
      <c r="DBQ23" s="8"/>
      <c r="DBR23" s="8"/>
      <c r="DBS23" s="8"/>
      <c r="DBT23" s="8"/>
      <c r="DBU23" s="8"/>
      <c r="DBV23" s="8"/>
      <c r="DBW23" s="8"/>
      <c r="DBX23" s="8"/>
      <c r="DBY23" s="8"/>
      <c r="DBZ23" s="8"/>
      <c r="DCA23" s="8"/>
      <c r="DCB23" s="8"/>
      <c r="DCC23" s="8"/>
      <c r="DCD23" s="8"/>
      <c r="DCE23" s="8"/>
      <c r="DCF23" s="8"/>
      <c r="DCG23" s="8"/>
      <c r="DCH23" s="8"/>
      <c r="DCI23" s="8"/>
      <c r="DCJ23" s="8"/>
      <c r="DCK23" s="8"/>
      <c r="DCL23" s="8"/>
      <c r="DCM23" s="8"/>
      <c r="DCN23" s="8"/>
      <c r="DCO23" s="8"/>
      <c r="DCP23" s="8"/>
      <c r="DCQ23" s="8"/>
      <c r="DCR23" s="8"/>
      <c r="DCS23" s="8"/>
      <c r="DCT23" s="8"/>
      <c r="DCU23" s="8"/>
      <c r="DCV23" s="8"/>
      <c r="DCW23" s="8"/>
      <c r="DCX23" s="8"/>
      <c r="DCY23" s="8"/>
      <c r="DCZ23" s="8"/>
      <c r="DDA23" s="8"/>
      <c r="DDB23" s="8"/>
      <c r="DDC23" s="8"/>
      <c r="DDD23" s="8"/>
      <c r="DDE23" s="8"/>
      <c r="DDF23" s="8"/>
      <c r="DDG23" s="8"/>
      <c r="DDH23" s="8"/>
      <c r="DDI23" s="8"/>
      <c r="DDJ23" s="8"/>
      <c r="DDK23" s="8"/>
      <c r="DDL23" s="8"/>
      <c r="DDM23" s="8"/>
      <c r="DDN23" s="8"/>
      <c r="DDO23" s="8"/>
      <c r="DDP23" s="8"/>
      <c r="DDQ23" s="8"/>
      <c r="DDR23" s="8"/>
      <c r="DDS23" s="8"/>
      <c r="DDT23" s="8"/>
      <c r="DDU23" s="8"/>
      <c r="DDV23" s="8"/>
      <c r="DDW23" s="8"/>
      <c r="DDX23" s="8"/>
      <c r="DDY23" s="8"/>
      <c r="DDZ23" s="8"/>
      <c r="DEA23" s="8"/>
      <c r="DEB23" s="8"/>
      <c r="DEC23" s="8"/>
      <c r="DED23" s="8"/>
      <c r="DEE23" s="8"/>
      <c r="DEF23" s="8"/>
      <c r="DEG23" s="8"/>
      <c r="DEH23" s="8"/>
      <c r="DEI23" s="8"/>
      <c r="DEJ23" s="8"/>
      <c r="DEK23" s="8"/>
      <c r="DEL23" s="8"/>
      <c r="DEM23" s="8"/>
      <c r="DEN23" s="8"/>
      <c r="DEO23" s="8"/>
      <c r="DEP23" s="8"/>
      <c r="DEQ23" s="8"/>
      <c r="DER23" s="8"/>
      <c r="DES23" s="8"/>
      <c r="DET23" s="8"/>
      <c r="DEU23" s="8"/>
      <c r="DEV23" s="8"/>
      <c r="DEW23" s="8"/>
      <c r="DEX23" s="8"/>
      <c r="DEY23" s="8"/>
      <c r="DEZ23" s="8"/>
      <c r="DFA23" s="8"/>
      <c r="DFB23" s="8"/>
      <c r="DFC23" s="8"/>
      <c r="DFD23" s="8"/>
      <c r="DFE23" s="8"/>
      <c r="DFF23" s="8"/>
      <c r="DFG23" s="8"/>
      <c r="DFH23" s="8"/>
      <c r="DFI23" s="8"/>
      <c r="DFJ23" s="8"/>
      <c r="DFK23" s="8"/>
      <c r="DFL23" s="8"/>
      <c r="DFM23" s="8"/>
      <c r="DFN23" s="8"/>
      <c r="DFO23" s="8"/>
      <c r="DFP23" s="8"/>
      <c r="DFQ23" s="8"/>
      <c r="DFR23" s="8"/>
      <c r="DFS23" s="8"/>
      <c r="DFT23" s="8"/>
      <c r="DFU23" s="8"/>
      <c r="DFV23" s="8"/>
      <c r="DFW23" s="8"/>
      <c r="DFX23" s="8"/>
      <c r="DFY23" s="8"/>
      <c r="DFZ23" s="8"/>
      <c r="DGA23" s="8"/>
      <c r="DGB23" s="8"/>
      <c r="DGC23" s="8"/>
      <c r="DGD23" s="8"/>
      <c r="DGE23" s="8"/>
      <c r="DGF23" s="8"/>
      <c r="DGG23" s="8"/>
      <c r="DGH23" s="8"/>
      <c r="DGI23" s="8"/>
      <c r="DGJ23" s="8"/>
      <c r="DGK23" s="8"/>
      <c r="DGL23" s="8"/>
      <c r="DGM23" s="8"/>
      <c r="DGN23" s="8"/>
      <c r="DGO23" s="8"/>
      <c r="DGP23" s="8"/>
      <c r="DGQ23" s="8"/>
      <c r="DGR23" s="8"/>
      <c r="DGS23" s="8"/>
      <c r="DGT23" s="8"/>
      <c r="DGU23" s="8"/>
      <c r="DGV23" s="8"/>
      <c r="DGW23" s="8"/>
      <c r="DGX23" s="8"/>
      <c r="DGY23" s="8"/>
      <c r="DGZ23" s="8"/>
      <c r="DHA23" s="8"/>
      <c r="DHB23" s="8"/>
      <c r="DHC23" s="8"/>
      <c r="DHD23" s="8"/>
      <c r="DHE23" s="8"/>
      <c r="DHF23" s="8"/>
      <c r="DHG23" s="8"/>
      <c r="DHH23" s="8"/>
      <c r="DHI23" s="8"/>
      <c r="DHJ23" s="8"/>
      <c r="DHK23" s="8"/>
      <c r="DHL23" s="8"/>
      <c r="DHM23" s="8"/>
      <c r="DHN23" s="8"/>
      <c r="DHO23" s="8"/>
      <c r="DHP23" s="8"/>
      <c r="DHQ23" s="8"/>
      <c r="DHR23" s="8"/>
      <c r="DHS23" s="8"/>
      <c r="DHT23" s="8"/>
      <c r="DHU23" s="8"/>
      <c r="DHV23" s="8"/>
      <c r="DHW23" s="8"/>
      <c r="DHX23" s="8"/>
      <c r="DHY23" s="8"/>
      <c r="DHZ23" s="8"/>
      <c r="DIA23" s="8"/>
      <c r="DIB23" s="8"/>
      <c r="DIC23" s="8"/>
      <c r="DID23" s="8"/>
      <c r="DIE23" s="8"/>
      <c r="DIF23" s="8"/>
      <c r="DIG23" s="8"/>
      <c r="DIH23" s="8"/>
      <c r="DII23" s="8"/>
      <c r="DIJ23" s="8"/>
      <c r="DIK23" s="8"/>
      <c r="DIL23" s="8"/>
      <c r="DIM23" s="8"/>
      <c r="DIN23" s="8"/>
      <c r="DIO23" s="8"/>
      <c r="DIP23" s="8"/>
      <c r="DIQ23" s="8"/>
      <c r="DIR23" s="8"/>
      <c r="DIS23" s="8"/>
      <c r="DIT23" s="8"/>
      <c r="DIU23" s="8"/>
      <c r="DIV23" s="8"/>
      <c r="DIW23" s="8"/>
      <c r="DIX23" s="8"/>
      <c r="DIY23" s="8"/>
      <c r="DIZ23" s="8"/>
      <c r="DJA23" s="8"/>
      <c r="DJB23" s="8"/>
      <c r="DJC23" s="8"/>
      <c r="DJD23" s="8"/>
      <c r="DJE23" s="8"/>
      <c r="DJF23" s="8"/>
      <c r="DJG23" s="8"/>
      <c r="DJH23" s="8"/>
      <c r="DJI23" s="8"/>
      <c r="DJJ23" s="8"/>
      <c r="DJK23" s="8"/>
      <c r="DJL23" s="8"/>
      <c r="DJM23" s="8"/>
      <c r="DJN23" s="8"/>
      <c r="DJO23" s="8"/>
      <c r="DJP23" s="8"/>
      <c r="DJQ23" s="8"/>
      <c r="DJR23" s="8"/>
      <c r="DJS23" s="8"/>
      <c r="DJT23" s="8"/>
      <c r="DJU23" s="8"/>
      <c r="DJV23" s="8"/>
      <c r="DJW23" s="8"/>
      <c r="DJX23" s="8"/>
      <c r="DJY23" s="8"/>
      <c r="DJZ23" s="8"/>
      <c r="DKA23" s="8"/>
      <c r="DKB23" s="8"/>
      <c r="DKC23" s="8"/>
      <c r="DKD23" s="8"/>
      <c r="DKE23" s="8"/>
      <c r="DKF23" s="8"/>
      <c r="DKG23" s="8"/>
      <c r="DKH23" s="8"/>
      <c r="DKI23" s="8"/>
      <c r="DKJ23" s="8"/>
      <c r="DKK23" s="8"/>
      <c r="DKL23" s="8"/>
      <c r="DKM23" s="8"/>
      <c r="DKN23" s="8"/>
      <c r="DKO23" s="8"/>
      <c r="DKP23" s="8"/>
      <c r="DKQ23" s="8"/>
      <c r="DKR23" s="8"/>
      <c r="DKS23" s="8"/>
      <c r="DKT23" s="8"/>
      <c r="DKU23" s="8"/>
      <c r="DKV23" s="8"/>
      <c r="DKW23" s="8"/>
      <c r="DKX23" s="8"/>
      <c r="DKY23" s="8"/>
      <c r="DKZ23" s="8"/>
      <c r="DLA23" s="8"/>
      <c r="DLB23" s="8"/>
      <c r="DLC23" s="8"/>
      <c r="DLD23" s="8"/>
      <c r="DLE23" s="8"/>
      <c r="DLF23" s="8"/>
      <c r="DLG23" s="8"/>
      <c r="DLH23" s="8"/>
      <c r="DLI23" s="8"/>
      <c r="DLJ23" s="8"/>
      <c r="DLK23" s="8"/>
      <c r="DLL23" s="8"/>
      <c r="DLM23" s="8"/>
      <c r="DLN23" s="8"/>
      <c r="DLO23" s="8"/>
      <c r="DLP23" s="8"/>
      <c r="DLQ23" s="8"/>
      <c r="DLR23" s="8"/>
      <c r="DLS23" s="8"/>
      <c r="DLT23" s="8"/>
      <c r="DLU23" s="8"/>
      <c r="DLV23" s="8"/>
      <c r="DLW23" s="8"/>
      <c r="DLX23" s="8"/>
      <c r="DLY23" s="8"/>
      <c r="DLZ23" s="8"/>
      <c r="DMA23" s="8"/>
      <c r="DMB23" s="8"/>
      <c r="DMC23" s="8"/>
      <c r="DMD23" s="8"/>
      <c r="DME23" s="8"/>
      <c r="DMF23" s="8"/>
      <c r="DMG23" s="8"/>
      <c r="DMH23" s="8"/>
      <c r="DMI23" s="8"/>
      <c r="DMJ23" s="8"/>
      <c r="DMK23" s="8"/>
      <c r="DML23" s="8"/>
      <c r="DMM23" s="8"/>
      <c r="DMN23" s="8"/>
      <c r="DMO23" s="8"/>
      <c r="DMP23" s="8"/>
      <c r="DMQ23" s="8"/>
      <c r="DMR23" s="8"/>
      <c r="DMS23" s="8"/>
      <c r="DMT23" s="8"/>
      <c r="DMU23" s="8"/>
      <c r="DMV23" s="8"/>
      <c r="DMW23" s="8"/>
      <c r="DMX23" s="8"/>
      <c r="DMY23" s="8"/>
      <c r="DMZ23" s="8"/>
      <c r="DNA23" s="8"/>
      <c r="DNB23" s="8"/>
      <c r="DNC23" s="8"/>
      <c r="DND23" s="8"/>
      <c r="DNE23" s="8"/>
      <c r="DNF23" s="8"/>
      <c r="DNG23" s="8"/>
      <c r="DNH23" s="8"/>
      <c r="DNI23" s="8"/>
      <c r="DNJ23" s="8"/>
      <c r="DNK23" s="8"/>
      <c r="DNL23" s="8"/>
      <c r="DNM23" s="8"/>
      <c r="DNN23" s="8"/>
      <c r="DNO23" s="8"/>
      <c r="DNP23" s="8"/>
      <c r="DNQ23" s="8"/>
      <c r="DNR23" s="8"/>
      <c r="DNS23" s="8"/>
      <c r="DNT23" s="8"/>
      <c r="DNU23" s="8"/>
      <c r="DNV23" s="8"/>
      <c r="DNW23" s="8"/>
      <c r="DNX23" s="8"/>
      <c r="DNY23" s="8"/>
      <c r="DNZ23" s="8"/>
      <c r="DOA23" s="8"/>
      <c r="DOB23" s="8"/>
      <c r="DOC23" s="8"/>
      <c r="DOD23" s="8"/>
      <c r="DOE23" s="8"/>
      <c r="DOF23" s="8"/>
      <c r="DOG23" s="8"/>
      <c r="DOH23" s="8"/>
      <c r="DOI23" s="8"/>
      <c r="DOJ23" s="8"/>
      <c r="DOK23" s="8"/>
      <c r="DOL23" s="8"/>
      <c r="DOM23" s="8"/>
      <c r="DON23" s="8"/>
      <c r="DOO23" s="8"/>
      <c r="DOP23" s="8"/>
      <c r="DOQ23" s="8"/>
      <c r="DOR23" s="8"/>
      <c r="DOS23" s="8"/>
      <c r="DOT23" s="8"/>
      <c r="DOU23" s="8"/>
      <c r="DOV23" s="8"/>
      <c r="DOW23" s="8"/>
      <c r="DOX23" s="8"/>
      <c r="DOY23" s="8"/>
      <c r="DOZ23" s="8"/>
      <c r="DPA23" s="8"/>
      <c r="DPB23" s="8"/>
      <c r="DPC23" s="8"/>
      <c r="DPD23" s="8"/>
      <c r="DPE23" s="8"/>
      <c r="DPF23" s="8"/>
      <c r="DPG23" s="8"/>
      <c r="DPH23" s="8"/>
      <c r="DPI23" s="8"/>
      <c r="DPJ23" s="8"/>
      <c r="DPK23" s="8"/>
      <c r="DPL23" s="8"/>
      <c r="DPM23" s="8"/>
      <c r="DPN23" s="8"/>
      <c r="DPO23" s="8"/>
      <c r="DPP23" s="8"/>
      <c r="DPQ23" s="8"/>
      <c r="DPR23" s="8"/>
      <c r="DPS23" s="8"/>
      <c r="DPT23" s="8"/>
      <c r="DPU23" s="8"/>
      <c r="DPV23" s="8"/>
      <c r="DPW23" s="8"/>
      <c r="DPX23" s="8"/>
      <c r="DPY23" s="8"/>
      <c r="DPZ23" s="8"/>
      <c r="DQA23" s="8"/>
      <c r="DQB23" s="8"/>
      <c r="DQC23" s="8"/>
      <c r="DQD23" s="8"/>
      <c r="DQE23" s="8"/>
      <c r="DQF23" s="8"/>
      <c r="DQG23" s="8"/>
      <c r="DQH23" s="8"/>
      <c r="DQI23" s="8"/>
      <c r="DQJ23" s="8"/>
      <c r="DQK23" s="8"/>
      <c r="DQL23" s="8"/>
      <c r="DQM23" s="8"/>
      <c r="DQN23" s="8"/>
      <c r="DQO23" s="8"/>
      <c r="DQP23" s="8"/>
      <c r="DQQ23" s="8"/>
      <c r="DQR23" s="8"/>
      <c r="DQS23" s="8"/>
      <c r="DQT23" s="8"/>
      <c r="DQU23" s="8"/>
      <c r="DQV23" s="8"/>
      <c r="DQW23" s="8"/>
      <c r="DQX23" s="8"/>
      <c r="DQY23" s="8"/>
      <c r="DQZ23" s="8"/>
      <c r="DRA23" s="8"/>
      <c r="DRB23" s="8"/>
      <c r="DRC23" s="8"/>
      <c r="DRD23" s="8"/>
      <c r="DRE23" s="8"/>
      <c r="DRF23" s="8"/>
      <c r="DRG23" s="8"/>
      <c r="DRH23" s="8"/>
      <c r="DRI23" s="8"/>
      <c r="DRJ23" s="8"/>
      <c r="DRK23" s="8"/>
      <c r="DRL23" s="8"/>
      <c r="DRM23" s="8"/>
      <c r="DRN23" s="8"/>
      <c r="DRO23" s="8"/>
      <c r="DRP23" s="8"/>
      <c r="DRQ23" s="8"/>
      <c r="DRR23" s="8"/>
      <c r="DRS23" s="8"/>
      <c r="DRT23" s="8"/>
      <c r="DRU23" s="8"/>
      <c r="DRV23" s="8"/>
      <c r="DRW23" s="8"/>
      <c r="DRX23" s="8"/>
      <c r="DRY23" s="8"/>
      <c r="DRZ23" s="8"/>
      <c r="DSA23" s="8"/>
      <c r="DSB23" s="8"/>
      <c r="DSC23" s="8"/>
      <c r="DSD23" s="8"/>
      <c r="DSE23" s="8"/>
      <c r="DSF23" s="8"/>
      <c r="DSG23" s="8"/>
      <c r="DSH23" s="8"/>
      <c r="DSI23" s="8"/>
      <c r="DSJ23" s="8"/>
      <c r="DSK23" s="8"/>
      <c r="DSL23" s="8"/>
      <c r="DSM23" s="8"/>
      <c r="DSN23" s="8"/>
      <c r="DSO23" s="8"/>
      <c r="DSP23" s="8"/>
      <c r="DSQ23" s="8"/>
      <c r="DSR23" s="8"/>
      <c r="DSS23" s="8"/>
      <c r="DST23" s="8"/>
      <c r="DSU23" s="8"/>
      <c r="DSV23" s="8"/>
      <c r="DSW23" s="8"/>
      <c r="DSX23" s="8"/>
      <c r="DSY23" s="8"/>
      <c r="DSZ23" s="8"/>
      <c r="DTA23" s="8"/>
      <c r="DTB23" s="8"/>
      <c r="DTC23" s="8"/>
      <c r="DTD23" s="8"/>
      <c r="DTE23" s="8"/>
      <c r="DTF23" s="8"/>
      <c r="DTG23" s="8"/>
      <c r="DTH23" s="8"/>
      <c r="DTI23" s="8"/>
      <c r="DTJ23" s="8"/>
      <c r="DTK23" s="8"/>
      <c r="DTL23" s="8"/>
      <c r="DTM23" s="8"/>
      <c r="DTN23" s="8"/>
      <c r="DTO23" s="8"/>
      <c r="DTP23" s="8"/>
      <c r="DTQ23" s="8"/>
      <c r="DTR23" s="8"/>
      <c r="DTS23" s="8"/>
      <c r="DTT23" s="8"/>
      <c r="DTU23" s="8"/>
      <c r="DTV23" s="8"/>
      <c r="DTW23" s="8"/>
      <c r="DTX23" s="8"/>
      <c r="DTY23" s="8"/>
      <c r="DTZ23" s="8"/>
      <c r="DUA23" s="8"/>
      <c r="DUB23" s="8"/>
      <c r="DUC23" s="8"/>
      <c r="DUD23" s="8"/>
      <c r="DUE23" s="8"/>
      <c r="DUF23" s="8"/>
      <c r="DUG23" s="8"/>
      <c r="DUH23" s="8"/>
      <c r="DUI23" s="8"/>
      <c r="DUJ23" s="8"/>
      <c r="DUK23" s="8"/>
      <c r="DUL23" s="8"/>
      <c r="DUM23" s="8"/>
      <c r="DUN23" s="8"/>
      <c r="DUO23" s="8"/>
      <c r="DUP23" s="8"/>
      <c r="DUQ23" s="8"/>
      <c r="DUR23" s="8"/>
      <c r="DUS23" s="8"/>
      <c r="DUT23" s="8"/>
      <c r="DUU23" s="8"/>
      <c r="DUV23" s="8"/>
      <c r="DUW23" s="8"/>
      <c r="DUX23" s="8"/>
      <c r="DUY23" s="8"/>
      <c r="DUZ23" s="8"/>
      <c r="DVA23" s="8"/>
      <c r="DVB23" s="8"/>
      <c r="DVC23" s="8"/>
      <c r="DVD23" s="8"/>
      <c r="DVE23" s="8"/>
      <c r="DVF23" s="8"/>
      <c r="DVG23" s="8"/>
      <c r="DVH23" s="8"/>
      <c r="DVI23" s="8"/>
      <c r="DVJ23" s="8"/>
      <c r="DVK23" s="8"/>
      <c r="DVL23" s="8"/>
      <c r="DVM23" s="8"/>
      <c r="DVN23" s="8"/>
      <c r="DVO23" s="8"/>
      <c r="DVP23" s="8"/>
      <c r="DVQ23" s="8"/>
      <c r="DVR23" s="8"/>
      <c r="DVS23" s="8"/>
      <c r="DVT23" s="8"/>
      <c r="DVU23" s="8"/>
      <c r="DVV23" s="8"/>
      <c r="DVW23" s="8"/>
      <c r="DVX23" s="8"/>
      <c r="DVY23" s="8"/>
      <c r="DVZ23" s="8"/>
      <c r="DWA23" s="8"/>
      <c r="DWB23" s="8"/>
      <c r="DWC23" s="8"/>
      <c r="DWD23" s="8"/>
      <c r="DWE23" s="8"/>
      <c r="DWF23" s="8"/>
      <c r="DWG23" s="8"/>
      <c r="DWH23" s="8"/>
      <c r="DWI23" s="8"/>
      <c r="DWJ23" s="8"/>
      <c r="DWK23" s="8"/>
      <c r="DWL23" s="8"/>
      <c r="DWM23" s="8"/>
      <c r="DWN23" s="8"/>
      <c r="DWO23" s="8"/>
      <c r="DWP23" s="8"/>
      <c r="DWQ23" s="8"/>
      <c r="DWR23" s="8"/>
      <c r="DWS23" s="8"/>
      <c r="DWT23" s="8"/>
      <c r="DWU23" s="8"/>
      <c r="DWV23" s="8"/>
      <c r="DWW23" s="8"/>
      <c r="DWX23" s="8"/>
      <c r="DWY23" s="8"/>
      <c r="DWZ23" s="8"/>
      <c r="DXA23" s="8"/>
      <c r="DXB23" s="8"/>
      <c r="DXC23" s="8"/>
      <c r="DXD23" s="8"/>
      <c r="DXE23" s="8"/>
      <c r="DXF23" s="8"/>
      <c r="DXG23" s="8"/>
      <c r="DXH23" s="8"/>
      <c r="DXI23" s="8"/>
      <c r="DXJ23" s="8"/>
      <c r="DXK23" s="8"/>
      <c r="DXL23" s="8"/>
      <c r="DXM23" s="8"/>
      <c r="DXN23" s="8"/>
      <c r="DXO23" s="8"/>
      <c r="DXP23" s="8"/>
      <c r="DXQ23" s="8"/>
      <c r="DXR23" s="8"/>
      <c r="DXS23" s="8"/>
      <c r="DXT23" s="8"/>
      <c r="DXU23" s="8"/>
      <c r="DXV23" s="8"/>
      <c r="DXW23" s="8"/>
      <c r="DXX23" s="8"/>
      <c r="DXY23" s="8"/>
      <c r="DXZ23" s="8"/>
      <c r="DYA23" s="8"/>
      <c r="DYB23" s="8"/>
      <c r="DYC23" s="8"/>
      <c r="DYD23" s="8"/>
      <c r="DYE23" s="8"/>
      <c r="DYF23" s="8"/>
      <c r="DYG23" s="8"/>
      <c r="DYH23" s="8"/>
      <c r="DYI23" s="8"/>
      <c r="DYJ23" s="8"/>
      <c r="DYK23" s="8"/>
      <c r="DYL23" s="8"/>
      <c r="DYM23" s="8"/>
      <c r="DYN23" s="8"/>
      <c r="DYO23" s="8"/>
      <c r="DYP23" s="8"/>
      <c r="DYQ23" s="8"/>
      <c r="DYR23" s="8"/>
      <c r="DYS23" s="8"/>
      <c r="DYT23" s="8"/>
      <c r="DYU23" s="8"/>
      <c r="DYV23" s="8"/>
      <c r="DYW23" s="8"/>
      <c r="DYX23" s="8"/>
      <c r="DYY23" s="8"/>
      <c r="DYZ23" s="8"/>
      <c r="DZA23" s="8"/>
      <c r="DZB23" s="8"/>
      <c r="DZC23" s="8"/>
      <c r="DZD23" s="8"/>
      <c r="DZE23" s="8"/>
      <c r="DZF23" s="8"/>
      <c r="DZG23" s="8"/>
      <c r="DZH23" s="8"/>
      <c r="DZI23" s="8"/>
      <c r="DZJ23" s="8"/>
      <c r="DZK23" s="8"/>
      <c r="DZL23" s="8"/>
      <c r="DZM23" s="8"/>
      <c r="DZN23" s="8"/>
      <c r="DZO23" s="8"/>
      <c r="DZP23" s="8"/>
      <c r="DZQ23" s="8"/>
      <c r="DZR23" s="8"/>
      <c r="DZS23" s="8"/>
      <c r="DZT23" s="8"/>
      <c r="DZU23" s="8"/>
      <c r="DZV23" s="8"/>
      <c r="DZW23" s="8"/>
      <c r="DZX23" s="8"/>
      <c r="DZY23" s="8"/>
      <c r="DZZ23" s="8"/>
      <c r="EAA23" s="8"/>
      <c r="EAB23" s="8"/>
      <c r="EAC23" s="8"/>
      <c r="EAD23" s="8"/>
      <c r="EAE23" s="8"/>
      <c r="EAF23" s="8"/>
      <c r="EAG23" s="8"/>
      <c r="EAH23" s="8"/>
      <c r="EAI23" s="8"/>
      <c r="EAJ23" s="8"/>
      <c r="EAK23" s="8"/>
      <c r="EAL23" s="8"/>
      <c r="EAM23" s="8"/>
      <c r="EAN23" s="8"/>
      <c r="EAO23" s="8"/>
      <c r="EAP23" s="8"/>
      <c r="EAQ23" s="8"/>
      <c r="EAR23" s="8"/>
      <c r="EAS23" s="8"/>
      <c r="EAT23" s="8"/>
      <c r="EAU23" s="8"/>
      <c r="EAV23" s="8"/>
      <c r="EAW23" s="8"/>
      <c r="EAX23" s="8"/>
      <c r="EAY23" s="8"/>
      <c r="EAZ23" s="8"/>
      <c r="EBA23" s="8"/>
      <c r="EBB23" s="8"/>
      <c r="EBC23" s="8"/>
      <c r="EBD23" s="8"/>
      <c r="EBE23" s="8"/>
      <c r="EBF23" s="8"/>
      <c r="EBG23" s="8"/>
      <c r="EBH23" s="8"/>
      <c r="EBI23" s="8"/>
      <c r="EBJ23" s="8"/>
      <c r="EBK23" s="8"/>
      <c r="EBL23" s="8"/>
      <c r="EBM23" s="8"/>
      <c r="EBN23" s="8"/>
      <c r="EBO23" s="8"/>
      <c r="EBP23" s="8"/>
      <c r="EBQ23" s="8"/>
      <c r="EBR23" s="8"/>
      <c r="EBS23" s="8"/>
      <c r="EBT23" s="8"/>
      <c r="EBU23" s="8"/>
      <c r="EBV23" s="8"/>
      <c r="EBW23" s="8"/>
      <c r="EBX23" s="8"/>
      <c r="EBY23" s="8"/>
      <c r="EBZ23" s="8"/>
      <c r="ECA23" s="8"/>
      <c r="ECB23" s="8"/>
      <c r="ECC23" s="8"/>
      <c r="ECD23" s="8"/>
      <c r="ECE23" s="8"/>
      <c r="ECF23" s="8"/>
      <c r="ECG23" s="8"/>
      <c r="ECH23" s="8"/>
      <c r="ECI23" s="8"/>
      <c r="ECJ23" s="8"/>
      <c r="ECK23" s="8"/>
      <c r="ECL23" s="8"/>
      <c r="ECM23" s="8"/>
      <c r="ECN23" s="8"/>
      <c r="ECO23" s="8"/>
      <c r="ECP23" s="8"/>
      <c r="ECQ23" s="8"/>
      <c r="ECR23" s="8"/>
      <c r="ECS23" s="8"/>
      <c r="ECT23" s="8"/>
      <c r="ECU23" s="8"/>
      <c r="ECV23" s="8"/>
      <c r="ECW23" s="8"/>
      <c r="ECX23" s="8"/>
      <c r="ECY23" s="8"/>
      <c r="ECZ23" s="8"/>
      <c r="EDA23" s="8"/>
      <c r="EDB23" s="8"/>
      <c r="EDC23" s="8"/>
      <c r="EDD23" s="8"/>
      <c r="EDE23" s="8"/>
      <c r="EDF23" s="8"/>
      <c r="EDG23" s="8"/>
      <c r="EDH23" s="8"/>
      <c r="EDI23" s="8"/>
      <c r="EDJ23" s="8"/>
      <c r="EDK23" s="8"/>
      <c r="EDL23" s="8"/>
      <c r="EDM23" s="8"/>
      <c r="EDN23" s="8"/>
      <c r="EDO23" s="8"/>
      <c r="EDP23" s="8"/>
      <c r="EDQ23" s="8"/>
      <c r="EDR23" s="8"/>
      <c r="EDS23" s="8"/>
      <c r="EDT23" s="8"/>
      <c r="EDU23" s="8"/>
      <c r="EDV23" s="8"/>
      <c r="EDW23" s="8"/>
      <c r="EDX23" s="8"/>
      <c r="EDY23" s="8"/>
      <c r="EDZ23" s="8"/>
      <c r="EEA23" s="8"/>
      <c r="EEB23" s="8"/>
      <c r="EEC23" s="8"/>
      <c r="EED23" s="8"/>
      <c r="EEE23" s="8"/>
      <c r="EEF23" s="8"/>
      <c r="EEG23" s="8"/>
      <c r="EEH23" s="8"/>
      <c r="EEI23" s="8"/>
      <c r="EEJ23" s="8"/>
      <c r="EEK23" s="8"/>
      <c r="EEL23" s="8"/>
      <c r="EEM23" s="8"/>
      <c r="EEN23" s="8"/>
      <c r="EEO23" s="8"/>
      <c r="EEP23" s="8"/>
      <c r="EEQ23" s="8"/>
      <c r="EER23" s="8"/>
      <c r="EES23" s="8"/>
      <c r="EET23" s="8"/>
      <c r="EEU23" s="8"/>
      <c r="EEV23" s="8"/>
      <c r="EEW23" s="8"/>
      <c r="EEX23" s="8"/>
      <c r="EEY23" s="8"/>
      <c r="EEZ23" s="8"/>
      <c r="EFA23" s="8"/>
      <c r="EFB23" s="8"/>
      <c r="EFC23" s="8"/>
      <c r="EFD23" s="8"/>
      <c r="EFE23" s="8"/>
      <c r="EFF23" s="8"/>
      <c r="EFG23" s="8"/>
      <c r="EFH23" s="8"/>
      <c r="EFI23" s="8"/>
      <c r="EFJ23" s="8"/>
      <c r="EFK23" s="8"/>
      <c r="EFL23" s="8"/>
      <c r="EFM23" s="8"/>
      <c r="EFN23" s="8"/>
      <c r="EFO23" s="8"/>
      <c r="EFP23" s="8"/>
      <c r="EFQ23" s="8"/>
      <c r="EFR23" s="8"/>
      <c r="EFS23" s="8"/>
      <c r="EFT23" s="8"/>
      <c r="EFU23" s="8"/>
      <c r="EFV23" s="8"/>
      <c r="EFW23" s="8"/>
      <c r="EFX23" s="8"/>
      <c r="EFY23" s="8"/>
      <c r="EFZ23" s="8"/>
      <c r="EGA23" s="8"/>
      <c r="EGB23" s="8"/>
      <c r="EGC23" s="8"/>
      <c r="EGD23" s="8"/>
      <c r="EGE23" s="8"/>
      <c r="EGF23" s="8"/>
      <c r="EGG23" s="8"/>
      <c r="EGH23" s="8"/>
      <c r="EGI23" s="8"/>
      <c r="EGJ23" s="8"/>
      <c r="EGK23" s="8"/>
      <c r="EGL23" s="8"/>
      <c r="EGM23" s="8"/>
      <c r="EGN23" s="8"/>
      <c r="EGO23" s="8"/>
      <c r="EGP23" s="8"/>
      <c r="EGQ23" s="8"/>
      <c r="EGR23" s="8"/>
      <c r="EGS23" s="8"/>
      <c r="EGT23" s="8"/>
      <c r="EGU23" s="8"/>
      <c r="EGV23" s="8"/>
      <c r="EGW23" s="8"/>
      <c r="EGX23" s="8"/>
      <c r="EGY23" s="8"/>
      <c r="EGZ23" s="8"/>
      <c r="EHA23" s="8"/>
      <c r="EHB23" s="8"/>
      <c r="EHC23" s="8"/>
      <c r="EHD23" s="8"/>
      <c r="EHE23" s="8"/>
      <c r="EHF23" s="8"/>
      <c r="EHG23" s="8"/>
      <c r="EHH23" s="8"/>
      <c r="EHI23" s="8"/>
      <c r="EHJ23" s="8"/>
      <c r="EHK23" s="8"/>
      <c r="EHL23" s="8"/>
      <c r="EHM23" s="8"/>
      <c r="EHN23" s="8"/>
      <c r="EHO23" s="8"/>
      <c r="EHP23" s="8"/>
      <c r="EHQ23" s="8"/>
      <c r="EHR23" s="8"/>
      <c r="EHS23" s="8"/>
      <c r="EHT23" s="8"/>
      <c r="EHU23" s="8"/>
      <c r="EHV23" s="8"/>
      <c r="EHW23" s="8"/>
      <c r="EHX23" s="8"/>
      <c r="EHY23" s="8"/>
      <c r="EHZ23" s="8"/>
      <c r="EIA23" s="8"/>
      <c r="EIB23" s="8"/>
      <c r="EIC23" s="8"/>
      <c r="EID23" s="8"/>
      <c r="EIE23" s="8"/>
      <c r="EIF23" s="8"/>
      <c r="EIG23" s="8"/>
      <c r="EIH23" s="8"/>
      <c r="EII23" s="8"/>
      <c r="EIJ23" s="8"/>
      <c r="EIK23" s="8"/>
      <c r="EIL23" s="8"/>
      <c r="EIM23" s="8"/>
      <c r="EIN23" s="8"/>
      <c r="EIO23" s="8"/>
      <c r="EIP23" s="8"/>
      <c r="EIQ23" s="8"/>
      <c r="EIR23" s="8"/>
      <c r="EIS23" s="8"/>
      <c r="EIT23" s="8"/>
      <c r="EIU23" s="8"/>
      <c r="EIV23" s="8"/>
      <c r="EIW23" s="8"/>
      <c r="EIX23" s="8"/>
      <c r="EIY23" s="8"/>
      <c r="EIZ23" s="8"/>
      <c r="EJA23" s="8"/>
      <c r="EJB23" s="8"/>
      <c r="EJC23" s="8"/>
      <c r="EJD23" s="8"/>
      <c r="EJE23" s="8"/>
      <c r="EJF23" s="8"/>
      <c r="EJG23" s="8"/>
      <c r="EJH23" s="8"/>
      <c r="EJI23" s="8"/>
      <c r="EJJ23" s="8"/>
      <c r="EJK23" s="8"/>
      <c r="EJL23" s="8"/>
      <c r="EJM23" s="8"/>
      <c r="EJN23" s="8"/>
      <c r="EJO23" s="8"/>
      <c r="EJP23" s="8"/>
      <c r="EJQ23" s="8"/>
      <c r="EJR23" s="8"/>
      <c r="EJS23" s="8"/>
      <c r="EJT23" s="8"/>
      <c r="EJU23" s="8"/>
      <c r="EJV23" s="8"/>
      <c r="EJW23" s="8"/>
      <c r="EJX23" s="8"/>
      <c r="EJY23" s="8"/>
      <c r="EJZ23" s="8"/>
      <c r="EKA23" s="8"/>
      <c r="EKB23" s="8"/>
      <c r="EKC23" s="8"/>
      <c r="EKD23" s="8"/>
      <c r="EKE23" s="8"/>
      <c r="EKF23" s="8"/>
      <c r="EKG23" s="8"/>
      <c r="EKH23" s="8"/>
      <c r="EKI23" s="8"/>
      <c r="EKJ23" s="8"/>
      <c r="EKK23" s="8"/>
      <c r="EKL23" s="8"/>
      <c r="EKM23" s="8"/>
      <c r="EKN23" s="8"/>
      <c r="EKO23" s="8"/>
      <c r="EKP23" s="8"/>
      <c r="EKQ23" s="8"/>
      <c r="EKR23" s="8"/>
      <c r="EKS23" s="8"/>
      <c r="EKT23" s="8"/>
      <c r="EKU23" s="8"/>
      <c r="EKV23" s="8"/>
      <c r="EKW23" s="8"/>
      <c r="EKX23" s="8"/>
      <c r="EKY23" s="8"/>
      <c r="EKZ23" s="8"/>
      <c r="ELA23" s="8"/>
      <c r="ELB23" s="8"/>
      <c r="ELC23" s="8"/>
      <c r="ELD23" s="8"/>
      <c r="ELE23" s="8"/>
      <c r="ELF23" s="8"/>
      <c r="ELG23" s="8"/>
      <c r="ELH23" s="8"/>
      <c r="ELI23" s="8"/>
      <c r="ELJ23" s="8"/>
      <c r="ELK23" s="8"/>
      <c r="ELL23" s="8"/>
      <c r="ELM23" s="8"/>
      <c r="ELN23" s="8"/>
      <c r="ELO23" s="8"/>
      <c r="ELP23" s="8"/>
      <c r="ELQ23" s="8"/>
      <c r="ELR23" s="8"/>
      <c r="ELS23" s="8"/>
      <c r="ELT23" s="8"/>
      <c r="ELU23" s="8"/>
      <c r="ELV23" s="8"/>
      <c r="ELW23" s="8"/>
      <c r="ELX23" s="8"/>
      <c r="ELY23" s="8"/>
      <c r="ELZ23" s="8"/>
      <c r="EMA23" s="8"/>
      <c r="EMB23" s="8"/>
      <c r="EMC23" s="8"/>
      <c r="EMD23" s="8"/>
      <c r="EME23" s="8"/>
      <c r="EMF23" s="8"/>
      <c r="EMG23" s="8"/>
      <c r="EMH23" s="8"/>
      <c r="EMI23" s="8"/>
      <c r="EMJ23" s="8"/>
      <c r="EMK23" s="8"/>
      <c r="EML23" s="8"/>
      <c r="EMM23" s="8"/>
      <c r="EMN23" s="8"/>
      <c r="EMO23" s="8"/>
      <c r="EMP23" s="8"/>
      <c r="EMQ23" s="8"/>
      <c r="EMR23" s="8"/>
      <c r="EMS23" s="8"/>
      <c r="EMT23" s="8"/>
      <c r="EMU23" s="8"/>
      <c r="EMV23" s="8"/>
      <c r="EMW23" s="8"/>
      <c r="EMX23" s="8"/>
      <c r="EMY23" s="8"/>
      <c r="EMZ23" s="8"/>
      <c r="ENA23" s="8"/>
      <c r="ENB23" s="8"/>
      <c r="ENC23" s="8"/>
      <c r="END23" s="8"/>
      <c r="ENE23" s="8"/>
      <c r="ENF23" s="8"/>
      <c r="ENG23" s="8"/>
      <c r="ENH23" s="8"/>
      <c r="ENI23" s="8"/>
      <c r="ENJ23" s="8"/>
      <c r="ENK23" s="8"/>
      <c r="ENL23" s="8"/>
      <c r="ENM23" s="8"/>
      <c r="ENN23" s="8"/>
      <c r="ENO23" s="8"/>
      <c r="ENP23" s="8"/>
      <c r="ENQ23" s="8"/>
      <c r="ENR23" s="8"/>
      <c r="ENS23" s="8"/>
      <c r="ENT23" s="8"/>
      <c r="ENU23" s="8"/>
      <c r="ENV23" s="8"/>
      <c r="ENW23" s="8"/>
      <c r="ENX23" s="8"/>
      <c r="ENY23" s="8"/>
      <c r="ENZ23" s="8"/>
      <c r="EOA23" s="8"/>
      <c r="EOB23" s="8"/>
      <c r="EOC23" s="8"/>
      <c r="EOD23" s="8"/>
      <c r="EOE23" s="8"/>
      <c r="EOF23" s="8"/>
      <c r="EOG23" s="8"/>
      <c r="EOH23" s="8"/>
      <c r="EOI23" s="8"/>
      <c r="EOJ23" s="8"/>
      <c r="EOK23" s="8"/>
      <c r="EOL23" s="8"/>
      <c r="EOM23" s="8"/>
      <c r="EON23" s="8"/>
      <c r="EOO23" s="8"/>
      <c r="EOP23" s="8"/>
      <c r="EOQ23" s="8"/>
      <c r="EOR23" s="8"/>
      <c r="EOS23" s="8"/>
      <c r="EOT23" s="8"/>
      <c r="EOU23" s="8"/>
      <c r="EOV23" s="8"/>
      <c r="EOW23" s="8"/>
      <c r="EOX23" s="8"/>
      <c r="EOY23" s="8"/>
      <c r="EOZ23" s="8"/>
      <c r="EPA23" s="8"/>
      <c r="EPB23" s="8"/>
      <c r="EPC23" s="8"/>
      <c r="EPD23" s="8"/>
      <c r="EPE23" s="8"/>
      <c r="EPF23" s="8"/>
      <c r="EPG23" s="8"/>
      <c r="EPH23" s="8"/>
      <c r="EPI23" s="8"/>
      <c r="EPJ23" s="8"/>
      <c r="EPK23" s="8"/>
      <c r="EPL23" s="8"/>
      <c r="EPM23" s="8"/>
      <c r="EPN23" s="8"/>
      <c r="EPO23" s="8"/>
      <c r="EPP23" s="8"/>
      <c r="EPQ23" s="8"/>
      <c r="EPR23" s="8"/>
      <c r="EPS23" s="8"/>
      <c r="EPT23" s="8"/>
      <c r="EPU23" s="8"/>
      <c r="EPV23" s="8"/>
      <c r="EPW23" s="8"/>
      <c r="EPX23" s="8"/>
      <c r="EPY23" s="8"/>
      <c r="EPZ23" s="8"/>
      <c r="EQA23" s="8"/>
      <c r="EQB23" s="8"/>
      <c r="EQC23" s="8"/>
      <c r="EQD23" s="8"/>
      <c r="EQE23" s="8"/>
      <c r="EQF23" s="8"/>
      <c r="EQG23" s="8"/>
      <c r="EQH23" s="8"/>
      <c r="EQI23" s="8"/>
      <c r="EQJ23" s="8"/>
      <c r="EQK23" s="8"/>
      <c r="EQL23" s="8"/>
      <c r="EQM23" s="8"/>
      <c r="EQN23" s="8"/>
      <c r="EQO23" s="8"/>
      <c r="EQP23" s="8"/>
      <c r="EQQ23" s="8"/>
      <c r="EQR23" s="8"/>
      <c r="EQS23" s="8"/>
      <c r="EQT23" s="8"/>
      <c r="EQU23" s="8"/>
      <c r="EQV23" s="8"/>
      <c r="EQW23" s="8"/>
      <c r="EQX23" s="8"/>
      <c r="EQY23" s="8"/>
      <c r="EQZ23" s="8"/>
      <c r="ERA23" s="8"/>
      <c r="ERB23" s="8"/>
      <c r="ERC23" s="8"/>
      <c r="ERD23" s="8"/>
      <c r="ERE23" s="8"/>
      <c r="ERF23" s="8"/>
      <c r="ERG23" s="8"/>
      <c r="ERH23" s="8"/>
      <c r="ERI23" s="8"/>
      <c r="ERJ23" s="8"/>
      <c r="ERK23" s="8"/>
      <c r="ERL23" s="8"/>
      <c r="ERM23" s="8"/>
      <c r="ERN23" s="8"/>
      <c r="ERO23" s="8"/>
      <c r="ERP23" s="8"/>
      <c r="ERQ23" s="8"/>
      <c r="ERR23" s="8"/>
      <c r="ERS23" s="8"/>
      <c r="ERT23" s="8"/>
      <c r="ERU23" s="8"/>
      <c r="ERV23" s="8"/>
      <c r="ERW23" s="8"/>
      <c r="ERX23" s="8"/>
      <c r="ERY23" s="8"/>
      <c r="ERZ23" s="8"/>
      <c r="ESA23" s="8"/>
      <c r="ESB23" s="8"/>
      <c r="ESC23" s="8"/>
      <c r="ESD23" s="8"/>
      <c r="ESE23" s="8"/>
      <c r="ESF23" s="8"/>
      <c r="ESG23" s="8"/>
      <c r="ESH23" s="8"/>
      <c r="ESI23" s="8"/>
      <c r="ESJ23" s="8"/>
      <c r="ESK23" s="8"/>
      <c r="ESL23" s="8"/>
      <c r="ESM23" s="8"/>
      <c r="ESN23" s="8"/>
      <c r="ESO23" s="8"/>
      <c r="ESP23" s="8"/>
      <c r="ESQ23" s="8"/>
      <c r="ESR23" s="8"/>
      <c r="ESS23" s="8"/>
      <c r="EST23" s="8"/>
      <c r="ESU23" s="8"/>
      <c r="ESV23" s="8"/>
      <c r="ESW23" s="8"/>
      <c r="ESX23" s="8"/>
      <c r="ESY23" s="8"/>
      <c r="ESZ23" s="8"/>
      <c r="ETA23" s="8"/>
      <c r="ETB23" s="8"/>
      <c r="ETC23" s="8"/>
      <c r="ETD23" s="8"/>
      <c r="ETE23" s="8"/>
      <c r="ETF23" s="8"/>
      <c r="ETG23" s="8"/>
      <c r="ETH23" s="8"/>
      <c r="ETI23" s="8"/>
      <c r="ETJ23" s="8"/>
      <c r="ETK23" s="8"/>
      <c r="ETL23" s="8"/>
      <c r="ETM23" s="8"/>
      <c r="ETN23" s="8"/>
      <c r="ETO23" s="8"/>
      <c r="ETP23" s="8"/>
      <c r="ETQ23" s="8"/>
      <c r="ETR23" s="8"/>
      <c r="ETS23" s="8"/>
      <c r="ETT23" s="8"/>
      <c r="ETU23" s="8"/>
      <c r="ETV23" s="8"/>
      <c r="ETW23" s="8"/>
      <c r="ETX23" s="8"/>
      <c r="ETY23" s="8"/>
      <c r="ETZ23" s="8"/>
      <c r="EUA23" s="8"/>
      <c r="EUB23" s="8"/>
      <c r="EUC23" s="8"/>
      <c r="EUD23" s="8"/>
      <c r="EUE23" s="8"/>
      <c r="EUF23" s="8"/>
      <c r="EUG23" s="8"/>
      <c r="EUH23" s="8"/>
      <c r="EUI23" s="8"/>
      <c r="EUJ23" s="8"/>
      <c r="EUK23" s="8"/>
      <c r="EUL23" s="8"/>
      <c r="EUM23" s="8"/>
      <c r="EUN23" s="8"/>
      <c r="EUO23" s="8"/>
      <c r="EUP23" s="8"/>
      <c r="EUQ23" s="8"/>
      <c r="EUR23" s="8"/>
      <c r="EUS23" s="8"/>
      <c r="EUT23" s="8"/>
      <c r="EUU23" s="8"/>
      <c r="EUV23" s="8"/>
      <c r="EUW23" s="8"/>
      <c r="EUX23" s="8"/>
      <c r="EUY23" s="8"/>
      <c r="EUZ23" s="8"/>
      <c r="EVA23" s="8"/>
      <c r="EVB23" s="8"/>
      <c r="EVC23" s="8"/>
      <c r="EVD23" s="8"/>
      <c r="EVE23" s="8"/>
      <c r="EVF23" s="8"/>
      <c r="EVG23" s="8"/>
      <c r="EVH23" s="8"/>
      <c r="EVI23" s="8"/>
      <c r="EVJ23" s="8"/>
      <c r="EVK23" s="8"/>
      <c r="EVL23" s="8"/>
      <c r="EVM23" s="8"/>
      <c r="EVN23" s="8"/>
      <c r="EVO23" s="8"/>
      <c r="EVP23" s="8"/>
      <c r="EVQ23" s="8"/>
      <c r="EVR23" s="8"/>
      <c r="EVS23" s="8"/>
      <c r="EVT23" s="8"/>
      <c r="EVU23" s="8"/>
      <c r="EVV23" s="8"/>
      <c r="EVW23" s="8"/>
      <c r="EVX23" s="8"/>
      <c r="EVY23" s="8"/>
      <c r="EVZ23" s="8"/>
      <c r="EWA23" s="8"/>
      <c r="EWB23" s="8"/>
      <c r="EWC23" s="8"/>
      <c r="EWD23" s="8"/>
      <c r="EWE23" s="8"/>
      <c r="EWF23" s="8"/>
      <c r="EWG23" s="8"/>
      <c r="EWH23" s="8"/>
      <c r="EWI23" s="8"/>
      <c r="EWJ23" s="8"/>
      <c r="EWK23" s="8"/>
      <c r="EWL23" s="8"/>
      <c r="EWM23" s="8"/>
      <c r="EWN23" s="8"/>
      <c r="EWO23" s="8"/>
      <c r="EWP23" s="8"/>
      <c r="EWQ23" s="8"/>
      <c r="EWR23" s="8"/>
      <c r="EWS23" s="8"/>
      <c r="EWT23" s="8"/>
      <c r="EWU23" s="8"/>
      <c r="EWV23" s="8"/>
      <c r="EWW23" s="8"/>
      <c r="EWX23" s="8"/>
      <c r="EWY23" s="8"/>
      <c r="EWZ23" s="8"/>
      <c r="EXA23" s="8"/>
      <c r="EXB23" s="8"/>
      <c r="EXC23" s="8"/>
      <c r="EXD23" s="8"/>
      <c r="EXE23" s="8"/>
      <c r="EXF23" s="8"/>
      <c r="EXG23" s="8"/>
      <c r="EXH23" s="8"/>
      <c r="EXI23" s="8"/>
      <c r="EXJ23" s="8"/>
      <c r="EXK23" s="8"/>
      <c r="EXL23" s="8"/>
      <c r="EXM23" s="8"/>
      <c r="EXN23" s="8"/>
      <c r="EXO23" s="8"/>
      <c r="EXP23" s="8"/>
      <c r="EXQ23" s="8"/>
      <c r="EXR23" s="8"/>
      <c r="EXS23" s="8"/>
      <c r="EXT23" s="8"/>
      <c r="EXU23" s="8"/>
      <c r="EXV23" s="8"/>
      <c r="EXW23" s="8"/>
      <c r="EXX23" s="8"/>
      <c r="EXY23" s="8"/>
      <c r="EXZ23" s="8"/>
      <c r="EYA23" s="8"/>
      <c r="EYB23" s="8"/>
      <c r="EYC23" s="8"/>
      <c r="EYD23" s="8"/>
      <c r="EYE23" s="8"/>
      <c r="EYF23" s="8"/>
      <c r="EYG23" s="8"/>
      <c r="EYH23" s="8"/>
      <c r="EYI23" s="8"/>
      <c r="EYJ23" s="8"/>
      <c r="EYK23" s="8"/>
      <c r="EYL23" s="8"/>
      <c r="EYM23" s="8"/>
      <c r="EYN23" s="8"/>
      <c r="EYO23" s="8"/>
      <c r="EYP23" s="8"/>
      <c r="EYQ23" s="8"/>
      <c r="EYR23" s="8"/>
      <c r="EYS23" s="8"/>
      <c r="EYT23" s="8"/>
      <c r="EYU23" s="8"/>
      <c r="EYV23" s="8"/>
      <c r="EYW23" s="8"/>
      <c r="EYX23" s="8"/>
      <c r="EYY23" s="8"/>
      <c r="EYZ23" s="8"/>
      <c r="EZA23" s="8"/>
      <c r="EZB23" s="8"/>
      <c r="EZC23" s="8"/>
      <c r="EZD23" s="8"/>
      <c r="EZE23" s="8"/>
      <c r="EZF23" s="8"/>
      <c r="EZG23" s="8"/>
      <c r="EZH23" s="8"/>
      <c r="EZI23" s="8"/>
      <c r="EZJ23" s="8"/>
      <c r="EZK23" s="8"/>
      <c r="EZL23" s="8"/>
      <c r="EZM23" s="8"/>
      <c r="EZN23" s="8"/>
      <c r="EZO23" s="8"/>
      <c r="EZP23" s="8"/>
      <c r="EZQ23" s="8"/>
      <c r="EZR23" s="8"/>
      <c r="EZS23" s="8"/>
      <c r="EZT23" s="8"/>
      <c r="EZU23" s="8"/>
      <c r="EZV23" s="8"/>
      <c r="EZW23" s="8"/>
      <c r="EZX23" s="8"/>
      <c r="EZY23" s="8"/>
      <c r="EZZ23" s="8"/>
      <c r="FAA23" s="8"/>
      <c r="FAB23" s="8"/>
      <c r="FAC23" s="8"/>
      <c r="FAD23" s="8"/>
      <c r="FAE23" s="8"/>
      <c r="FAF23" s="8"/>
      <c r="FAG23" s="8"/>
      <c r="FAH23" s="8"/>
      <c r="FAI23" s="8"/>
      <c r="FAJ23" s="8"/>
      <c r="FAK23" s="8"/>
      <c r="FAL23" s="8"/>
      <c r="FAM23" s="8"/>
      <c r="FAN23" s="8"/>
      <c r="FAO23" s="8"/>
      <c r="FAP23" s="8"/>
      <c r="FAQ23" s="8"/>
      <c r="FAR23" s="8"/>
      <c r="FAS23" s="8"/>
      <c r="FAT23" s="8"/>
      <c r="FAU23" s="8"/>
      <c r="FAV23" s="8"/>
      <c r="FAW23" s="8"/>
      <c r="FAX23" s="8"/>
      <c r="FAY23" s="8"/>
      <c r="FAZ23" s="8"/>
      <c r="FBA23" s="8"/>
      <c r="FBB23" s="8"/>
      <c r="FBC23" s="8"/>
      <c r="FBD23" s="8"/>
      <c r="FBE23" s="8"/>
      <c r="FBF23" s="8"/>
      <c r="FBG23" s="8"/>
      <c r="FBH23" s="8"/>
      <c r="FBI23" s="8"/>
      <c r="FBJ23" s="8"/>
      <c r="FBK23" s="8"/>
      <c r="FBL23" s="8"/>
      <c r="FBM23" s="8"/>
      <c r="FBN23" s="8"/>
      <c r="FBO23" s="8"/>
      <c r="FBP23" s="8"/>
      <c r="FBQ23" s="8"/>
      <c r="FBR23" s="8"/>
      <c r="FBS23" s="8"/>
      <c r="FBT23" s="8"/>
      <c r="FBU23" s="8"/>
      <c r="FBV23" s="8"/>
      <c r="FBW23" s="8"/>
      <c r="FBX23" s="8"/>
      <c r="FBY23" s="8"/>
      <c r="FBZ23" s="8"/>
      <c r="FCA23" s="8"/>
      <c r="FCB23" s="8"/>
      <c r="FCC23" s="8"/>
      <c r="FCD23" s="8"/>
      <c r="FCE23" s="8"/>
      <c r="FCF23" s="8"/>
      <c r="FCG23" s="8"/>
      <c r="FCH23" s="8"/>
      <c r="FCI23" s="8"/>
      <c r="FCJ23" s="8"/>
      <c r="FCK23" s="8"/>
      <c r="FCL23" s="8"/>
      <c r="FCM23" s="8"/>
      <c r="FCN23" s="8"/>
      <c r="FCO23" s="8"/>
      <c r="FCP23" s="8"/>
      <c r="FCQ23" s="8"/>
      <c r="FCR23" s="8"/>
      <c r="FCS23" s="8"/>
      <c r="FCT23" s="8"/>
      <c r="FCU23" s="8"/>
      <c r="FCV23" s="8"/>
      <c r="FCW23" s="8"/>
      <c r="FCX23" s="8"/>
      <c r="FCY23" s="8"/>
      <c r="FCZ23" s="8"/>
      <c r="FDA23" s="8"/>
      <c r="FDB23" s="8"/>
      <c r="FDC23" s="8"/>
      <c r="FDD23" s="8"/>
      <c r="FDE23" s="8"/>
      <c r="FDF23" s="8"/>
      <c r="FDG23" s="8"/>
      <c r="FDH23" s="8"/>
      <c r="FDI23" s="8"/>
      <c r="FDJ23" s="8"/>
      <c r="FDK23" s="8"/>
      <c r="FDL23" s="8"/>
      <c r="FDM23" s="8"/>
      <c r="FDN23" s="8"/>
      <c r="FDO23" s="8"/>
      <c r="FDP23" s="8"/>
      <c r="FDQ23" s="8"/>
      <c r="FDR23" s="8"/>
      <c r="FDS23" s="8"/>
      <c r="FDT23" s="8"/>
      <c r="FDU23" s="8"/>
      <c r="FDV23" s="8"/>
      <c r="FDW23" s="8"/>
      <c r="FDX23" s="8"/>
      <c r="FDY23" s="8"/>
      <c r="FDZ23" s="8"/>
      <c r="FEA23" s="8"/>
      <c r="FEB23" s="8"/>
      <c r="FEC23" s="8"/>
      <c r="FED23" s="8"/>
      <c r="FEE23" s="8"/>
      <c r="FEF23" s="8"/>
      <c r="FEG23" s="8"/>
      <c r="FEH23" s="8"/>
      <c r="FEI23" s="8"/>
      <c r="FEJ23" s="8"/>
      <c r="FEK23" s="8"/>
      <c r="FEL23" s="8"/>
      <c r="FEM23" s="8"/>
      <c r="FEN23" s="8"/>
      <c r="FEO23" s="8"/>
      <c r="FEP23" s="8"/>
      <c r="FEQ23" s="8"/>
      <c r="FER23" s="8"/>
      <c r="FES23" s="8"/>
      <c r="FET23" s="8"/>
      <c r="FEU23" s="8"/>
      <c r="FEV23" s="8"/>
      <c r="FEW23" s="8"/>
      <c r="FEX23" s="8"/>
      <c r="FEY23" s="8"/>
      <c r="FEZ23" s="8"/>
      <c r="FFA23" s="8"/>
      <c r="FFB23" s="8"/>
      <c r="FFC23" s="8"/>
      <c r="FFD23" s="8"/>
      <c r="FFE23" s="8"/>
      <c r="FFF23" s="8"/>
      <c r="FFG23" s="8"/>
      <c r="FFH23" s="8"/>
      <c r="FFI23" s="8"/>
      <c r="FFJ23" s="8"/>
      <c r="FFK23" s="8"/>
      <c r="FFL23" s="8"/>
      <c r="FFM23" s="8"/>
      <c r="FFN23" s="8"/>
      <c r="FFO23" s="8"/>
      <c r="FFP23" s="8"/>
      <c r="FFQ23" s="8"/>
      <c r="FFR23" s="8"/>
      <c r="FFS23" s="8"/>
      <c r="FFT23" s="8"/>
      <c r="FFU23" s="8"/>
      <c r="FFV23" s="8"/>
      <c r="FFW23" s="8"/>
      <c r="FFX23" s="8"/>
      <c r="FFY23" s="8"/>
      <c r="FFZ23" s="8"/>
      <c r="FGA23" s="8"/>
      <c r="FGB23" s="8"/>
      <c r="FGC23" s="8"/>
      <c r="FGD23" s="8"/>
      <c r="FGE23" s="8"/>
      <c r="FGF23" s="8"/>
      <c r="FGG23" s="8"/>
      <c r="FGH23" s="8"/>
      <c r="FGI23" s="8"/>
      <c r="FGJ23" s="8"/>
      <c r="FGK23" s="8"/>
      <c r="FGL23" s="8"/>
      <c r="FGM23" s="8"/>
      <c r="FGN23" s="8"/>
      <c r="FGO23" s="8"/>
      <c r="FGP23" s="8"/>
      <c r="FGQ23" s="8"/>
      <c r="FGR23" s="8"/>
      <c r="FGS23" s="8"/>
      <c r="FGT23" s="8"/>
      <c r="FGU23" s="8"/>
      <c r="FGV23" s="8"/>
      <c r="FGW23" s="8"/>
      <c r="FGX23" s="8"/>
      <c r="FGY23" s="8"/>
      <c r="FGZ23" s="8"/>
      <c r="FHA23" s="8"/>
      <c r="FHB23" s="8"/>
      <c r="FHC23" s="8"/>
      <c r="FHD23" s="8"/>
      <c r="FHE23" s="8"/>
      <c r="FHF23" s="8"/>
      <c r="FHG23" s="8"/>
      <c r="FHH23" s="8"/>
      <c r="FHI23" s="8"/>
      <c r="FHJ23" s="8"/>
      <c r="FHK23" s="8"/>
      <c r="FHL23" s="8"/>
      <c r="FHM23" s="8"/>
      <c r="FHN23" s="8"/>
      <c r="FHO23" s="8"/>
      <c r="FHP23" s="8"/>
      <c r="FHQ23" s="8"/>
      <c r="FHR23" s="8"/>
      <c r="FHS23" s="8"/>
      <c r="FHT23" s="8"/>
      <c r="FHU23" s="8"/>
      <c r="FHV23" s="8"/>
      <c r="FHW23" s="8"/>
      <c r="FHX23" s="8"/>
      <c r="FHY23" s="8"/>
      <c r="FHZ23" s="8"/>
      <c r="FIA23" s="8"/>
      <c r="FIB23" s="8"/>
      <c r="FIC23" s="8"/>
      <c r="FID23" s="8"/>
      <c r="FIE23" s="8"/>
      <c r="FIF23" s="8"/>
      <c r="FIG23" s="8"/>
      <c r="FIH23" s="8"/>
      <c r="FII23" s="8"/>
      <c r="FIJ23" s="8"/>
      <c r="FIK23" s="8"/>
      <c r="FIL23" s="8"/>
      <c r="FIM23" s="8"/>
      <c r="FIN23" s="8"/>
      <c r="FIO23" s="8"/>
      <c r="FIP23" s="8"/>
      <c r="FIQ23" s="8"/>
      <c r="FIR23" s="8"/>
      <c r="FIS23" s="8"/>
      <c r="FIT23" s="8"/>
      <c r="FIU23" s="8"/>
      <c r="FIV23" s="8"/>
      <c r="FIW23" s="8"/>
      <c r="FIX23" s="8"/>
      <c r="FIY23" s="8"/>
      <c r="FIZ23" s="8"/>
      <c r="FJA23" s="8"/>
      <c r="FJB23" s="8"/>
      <c r="FJC23" s="8"/>
      <c r="FJD23" s="8"/>
      <c r="FJE23" s="8"/>
      <c r="FJF23" s="8"/>
      <c r="FJG23" s="8"/>
      <c r="FJH23" s="8"/>
      <c r="FJI23" s="8"/>
      <c r="FJJ23" s="8"/>
      <c r="FJK23" s="8"/>
      <c r="FJL23" s="8"/>
      <c r="FJM23" s="8"/>
      <c r="FJN23" s="8"/>
      <c r="FJO23" s="8"/>
      <c r="FJP23" s="8"/>
      <c r="FJQ23" s="8"/>
      <c r="FJR23" s="8"/>
      <c r="FJS23" s="8"/>
      <c r="FJT23" s="8"/>
      <c r="FJU23" s="8"/>
      <c r="FJV23" s="8"/>
      <c r="FJW23" s="8"/>
      <c r="FJX23" s="8"/>
      <c r="FJY23" s="8"/>
      <c r="FJZ23" s="8"/>
      <c r="FKA23" s="8"/>
      <c r="FKB23" s="8"/>
      <c r="FKC23" s="8"/>
      <c r="FKD23" s="8"/>
      <c r="FKE23" s="8"/>
      <c r="FKF23" s="8"/>
      <c r="FKG23" s="8"/>
      <c r="FKH23" s="8"/>
      <c r="FKI23" s="8"/>
      <c r="FKJ23" s="8"/>
      <c r="FKK23" s="8"/>
      <c r="FKL23" s="8"/>
      <c r="FKM23" s="8"/>
      <c r="FKN23" s="8"/>
      <c r="FKO23" s="8"/>
      <c r="FKP23" s="8"/>
      <c r="FKQ23" s="8"/>
      <c r="FKR23" s="8"/>
      <c r="FKS23" s="8"/>
      <c r="FKT23" s="8"/>
      <c r="FKU23" s="8"/>
      <c r="FKV23" s="8"/>
      <c r="FKW23" s="8"/>
      <c r="FKX23" s="8"/>
      <c r="FKY23" s="8"/>
      <c r="FKZ23" s="8"/>
      <c r="FLA23" s="8"/>
      <c r="FLB23" s="8"/>
      <c r="FLC23" s="8"/>
      <c r="FLD23" s="8"/>
      <c r="FLE23" s="8"/>
      <c r="FLF23" s="8"/>
      <c r="FLG23" s="8"/>
      <c r="FLH23" s="8"/>
      <c r="FLI23" s="8"/>
      <c r="FLJ23" s="8"/>
      <c r="FLK23" s="8"/>
      <c r="FLL23" s="8"/>
      <c r="FLM23" s="8"/>
      <c r="FLN23" s="8"/>
      <c r="FLO23" s="8"/>
      <c r="FLP23" s="8"/>
      <c r="FLQ23" s="8"/>
      <c r="FLR23" s="8"/>
      <c r="FLS23" s="8"/>
      <c r="FLT23" s="8"/>
      <c r="FLU23" s="8"/>
      <c r="FLV23" s="8"/>
      <c r="FLW23" s="8"/>
      <c r="FLX23" s="8"/>
      <c r="FLY23" s="8"/>
      <c r="FLZ23" s="8"/>
      <c r="FMA23" s="8"/>
      <c r="FMB23" s="8"/>
      <c r="FMC23" s="8"/>
      <c r="FMD23" s="8"/>
      <c r="FME23" s="8"/>
      <c r="FMF23" s="8"/>
      <c r="FMG23" s="8"/>
      <c r="FMH23" s="8"/>
      <c r="FMI23" s="8"/>
      <c r="FMJ23" s="8"/>
      <c r="FMK23" s="8"/>
      <c r="FML23" s="8"/>
      <c r="FMM23" s="8"/>
      <c r="FMN23" s="8"/>
      <c r="FMO23" s="8"/>
      <c r="FMP23" s="8"/>
      <c r="FMQ23" s="8"/>
      <c r="FMR23" s="8"/>
      <c r="FMS23" s="8"/>
      <c r="FMT23" s="8"/>
      <c r="FMU23" s="8"/>
      <c r="FMV23" s="8"/>
      <c r="FMW23" s="8"/>
      <c r="FMX23" s="8"/>
      <c r="FMY23" s="8"/>
      <c r="FMZ23" s="8"/>
      <c r="FNA23" s="8"/>
      <c r="FNB23" s="8"/>
      <c r="FNC23" s="8"/>
      <c r="FND23" s="8"/>
      <c r="FNE23" s="8"/>
      <c r="FNF23" s="8"/>
      <c r="FNG23" s="8"/>
      <c r="FNH23" s="8"/>
      <c r="FNI23" s="8"/>
      <c r="FNJ23" s="8"/>
      <c r="FNK23" s="8"/>
      <c r="FNL23" s="8"/>
      <c r="FNM23" s="8"/>
      <c r="FNN23" s="8"/>
      <c r="FNO23" s="8"/>
      <c r="FNP23" s="8"/>
      <c r="FNQ23" s="8"/>
      <c r="FNR23" s="8"/>
      <c r="FNS23" s="8"/>
      <c r="FNT23" s="8"/>
      <c r="FNU23" s="8"/>
      <c r="FNV23" s="8"/>
      <c r="FNW23" s="8"/>
      <c r="FNX23" s="8"/>
      <c r="FNY23" s="8"/>
      <c r="FNZ23" s="8"/>
      <c r="FOA23" s="8"/>
      <c r="FOB23" s="8"/>
      <c r="FOC23" s="8"/>
      <c r="FOD23" s="8"/>
      <c r="FOE23" s="8"/>
      <c r="FOF23" s="8"/>
      <c r="FOG23" s="8"/>
      <c r="FOH23" s="8"/>
      <c r="FOI23" s="8"/>
      <c r="FOJ23" s="8"/>
      <c r="FOK23" s="8"/>
      <c r="FOL23" s="8"/>
      <c r="FOM23" s="8"/>
      <c r="FON23" s="8"/>
      <c r="FOO23" s="8"/>
      <c r="FOP23" s="8"/>
      <c r="FOQ23" s="8"/>
      <c r="FOR23" s="8"/>
      <c r="FOS23" s="8"/>
      <c r="FOT23" s="8"/>
      <c r="FOU23" s="8"/>
      <c r="FOV23" s="8"/>
      <c r="FOW23" s="8"/>
      <c r="FOX23" s="8"/>
      <c r="FOY23" s="8"/>
      <c r="FOZ23" s="8"/>
      <c r="FPA23" s="8"/>
      <c r="FPB23" s="8"/>
      <c r="FPC23" s="8"/>
      <c r="FPD23" s="8"/>
      <c r="FPE23" s="8"/>
      <c r="FPF23" s="8"/>
      <c r="FPG23" s="8"/>
      <c r="FPH23" s="8"/>
      <c r="FPI23" s="8"/>
      <c r="FPJ23" s="8"/>
      <c r="FPK23" s="8"/>
      <c r="FPL23" s="8"/>
      <c r="FPM23" s="8"/>
      <c r="FPN23" s="8"/>
      <c r="FPO23" s="8"/>
      <c r="FPP23" s="8"/>
      <c r="FPQ23" s="8"/>
      <c r="FPR23" s="8"/>
      <c r="FPS23" s="8"/>
      <c r="FPT23" s="8"/>
      <c r="FPU23" s="8"/>
      <c r="FPV23" s="8"/>
      <c r="FPW23" s="8"/>
      <c r="FPX23" s="8"/>
      <c r="FPY23" s="8"/>
      <c r="FPZ23" s="8"/>
      <c r="FQA23" s="8"/>
      <c r="FQB23" s="8"/>
      <c r="FQC23" s="8"/>
      <c r="FQD23" s="8"/>
      <c r="FQE23" s="8"/>
      <c r="FQF23" s="8"/>
      <c r="FQG23" s="8"/>
      <c r="FQH23" s="8"/>
      <c r="FQI23" s="8"/>
      <c r="FQJ23" s="8"/>
      <c r="FQK23" s="8"/>
      <c r="FQL23" s="8"/>
      <c r="FQM23" s="8"/>
      <c r="FQN23" s="8"/>
      <c r="FQO23" s="8"/>
      <c r="FQP23" s="8"/>
      <c r="FQQ23" s="8"/>
      <c r="FQR23" s="8"/>
      <c r="FQS23" s="8"/>
      <c r="FQT23" s="8"/>
      <c r="FQU23" s="8"/>
      <c r="FQV23" s="8"/>
      <c r="FQW23" s="8"/>
      <c r="FQX23" s="8"/>
      <c r="FQY23" s="8"/>
      <c r="FQZ23" s="8"/>
      <c r="FRA23" s="8"/>
      <c r="FRB23" s="8"/>
      <c r="FRC23" s="8"/>
      <c r="FRD23" s="8"/>
      <c r="FRE23" s="8"/>
      <c r="FRF23" s="8"/>
      <c r="FRG23" s="8"/>
      <c r="FRH23" s="8"/>
      <c r="FRI23" s="8"/>
      <c r="FRJ23" s="8"/>
      <c r="FRK23" s="8"/>
      <c r="FRL23" s="8"/>
      <c r="FRM23" s="8"/>
      <c r="FRN23" s="8"/>
      <c r="FRO23" s="8"/>
      <c r="FRP23" s="8"/>
      <c r="FRQ23" s="8"/>
      <c r="FRR23" s="8"/>
      <c r="FRS23" s="8"/>
      <c r="FRT23" s="8"/>
      <c r="FRU23" s="8"/>
      <c r="FRV23" s="8"/>
      <c r="FRW23" s="8"/>
      <c r="FRX23" s="8"/>
      <c r="FRY23" s="8"/>
      <c r="FRZ23" s="8"/>
      <c r="FSA23" s="8"/>
      <c r="FSB23" s="8"/>
      <c r="FSC23" s="8"/>
      <c r="FSD23" s="8"/>
      <c r="FSE23" s="8"/>
      <c r="FSF23" s="8"/>
      <c r="FSG23" s="8"/>
      <c r="FSH23" s="8"/>
      <c r="FSI23" s="8"/>
      <c r="FSJ23" s="8"/>
      <c r="FSK23" s="8"/>
      <c r="FSL23" s="8"/>
      <c r="FSM23" s="8"/>
      <c r="FSN23" s="8"/>
      <c r="FSO23" s="8"/>
      <c r="FSP23" s="8"/>
      <c r="FSQ23" s="8"/>
      <c r="FSR23" s="8"/>
      <c r="FSS23" s="8"/>
      <c r="FST23" s="8"/>
      <c r="FSU23" s="8"/>
      <c r="FSV23" s="8"/>
      <c r="FSW23" s="8"/>
      <c r="FSX23" s="8"/>
      <c r="FSY23" s="8"/>
      <c r="FSZ23" s="8"/>
      <c r="FTA23" s="8"/>
      <c r="FTB23" s="8"/>
      <c r="FTC23" s="8"/>
      <c r="FTD23" s="8"/>
      <c r="FTE23" s="8"/>
      <c r="FTF23" s="8"/>
      <c r="FTG23" s="8"/>
      <c r="FTH23" s="8"/>
      <c r="FTI23" s="8"/>
      <c r="FTJ23" s="8"/>
      <c r="FTK23" s="8"/>
      <c r="FTL23" s="8"/>
      <c r="FTM23" s="8"/>
      <c r="FTN23" s="8"/>
      <c r="FTO23" s="8"/>
      <c r="FTP23" s="8"/>
      <c r="FTQ23" s="8"/>
      <c r="FTR23" s="8"/>
      <c r="FTS23" s="8"/>
      <c r="FTT23" s="8"/>
      <c r="FTU23" s="8"/>
      <c r="FTV23" s="8"/>
      <c r="FTW23" s="8"/>
      <c r="FTX23" s="8"/>
      <c r="FTY23" s="8"/>
      <c r="FTZ23" s="8"/>
      <c r="FUA23" s="8"/>
      <c r="FUB23" s="8"/>
      <c r="FUC23" s="8"/>
      <c r="FUD23" s="8"/>
      <c r="FUE23" s="8"/>
      <c r="FUF23" s="8"/>
      <c r="FUG23" s="8"/>
      <c r="FUH23" s="8"/>
      <c r="FUI23" s="8"/>
      <c r="FUJ23" s="8"/>
      <c r="FUK23" s="8"/>
      <c r="FUL23" s="8"/>
      <c r="FUM23" s="8"/>
      <c r="FUN23" s="8"/>
      <c r="FUO23" s="8"/>
      <c r="FUP23" s="8"/>
      <c r="FUQ23" s="8"/>
      <c r="FUR23" s="8"/>
      <c r="FUS23" s="8"/>
      <c r="FUT23" s="8"/>
      <c r="FUU23" s="8"/>
      <c r="FUV23" s="8"/>
      <c r="FUW23" s="8"/>
      <c r="FUX23" s="8"/>
      <c r="FUY23" s="8"/>
      <c r="FUZ23" s="8"/>
      <c r="FVA23" s="8"/>
      <c r="FVB23" s="8"/>
      <c r="FVC23" s="8"/>
      <c r="FVD23" s="8"/>
      <c r="FVE23" s="8"/>
      <c r="FVF23" s="8"/>
      <c r="FVG23" s="8"/>
      <c r="FVH23" s="8"/>
      <c r="FVI23" s="8"/>
      <c r="FVJ23" s="8"/>
      <c r="FVK23" s="8"/>
      <c r="FVL23" s="8"/>
      <c r="FVM23" s="8"/>
      <c r="FVN23" s="8"/>
      <c r="FVO23" s="8"/>
      <c r="FVP23" s="8"/>
      <c r="FVQ23" s="8"/>
      <c r="FVR23" s="8"/>
      <c r="FVS23" s="8"/>
      <c r="FVT23" s="8"/>
      <c r="FVU23" s="8"/>
      <c r="FVV23" s="8"/>
      <c r="FVW23" s="8"/>
      <c r="FVX23" s="8"/>
      <c r="FVY23" s="8"/>
      <c r="FVZ23" s="8"/>
      <c r="FWA23" s="8"/>
      <c r="FWB23" s="8"/>
      <c r="FWC23" s="8"/>
      <c r="FWD23" s="8"/>
      <c r="FWE23" s="8"/>
      <c r="FWF23" s="8"/>
      <c r="FWG23" s="8"/>
      <c r="FWH23" s="8"/>
      <c r="FWI23" s="8"/>
      <c r="FWJ23" s="8"/>
      <c r="FWK23" s="8"/>
      <c r="FWL23" s="8"/>
      <c r="FWM23" s="8"/>
      <c r="FWN23" s="8"/>
      <c r="FWO23" s="8"/>
      <c r="FWP23" s="8"/>
      <c r="FWQ23" s="8"/>
      <c r="FWR23" s="8"/>
      <c r="FWS23" s="8"/>
      <c r="FWT23" s="8"/>
      <c r="FWU23" s="8"/>
      <c r="FWV23" s="8"/>
      <c r="FWW23" s="8"/>
      <c r="FWX23" s="8"/>
      <c r="FWY23" s="8"/>
      <c r="FWZ23" s="8"/>
      <c r="FXA23" s="8"/>
      <c r="FXB23" s="8"/>
      <c r="FXC23" s="8"/>
      <c r="FXD23" s="8"/>
      <c r="FXE23" s="8"/>
      <c r="FXF23" s="8"/>
      <c r="FXG23" s="8"/>
      <c r="FXH23" s="8"/>
      <c r="FXI23" s="8"/>
      <c r="FXJ23" s="8"/>
      <c r="FXK23" s="8"/>
      <c r="FXL23" s="8"/>
      <c r="FXM23" s="8"/>
      <c r="FXN23" s="8"/>
      <c r="FXO23" s="8"/>
      <c r="FXP23" s="8"/>
      <c r="FXQ23" s="8"/>
      <c r="FXR23" s="8"/>
      <c r="FXS23" s="8"/>
      <c r="FXT23" s="8"/>
      <c r="FXU23" s="8"/>
      <c r="FXV23" s="8"/>
      <c r="FXW23" s="8"/>
      <c r="FXX23" s="8"/>
      <c r="FXY23" s="8"/>
      <c r="FXZ23" s="8"/>
      <c r="FYA23" s="8"/>
      <c r="FYB23" s="8"/>
      <c r="FYC23" s="8"/>
      <c r="FYD23" s="8"/>
      <c r="FYE23" s="8"/>
      <c r="FYF23" s="8"/>
      <c r="FYG23" s="8"/>
      <c r="FYH23" s="8"/>
      <c r="FYI23" s="8"/>
      <c r="FYJ23" s="8"/>
      <c r="FYK23" s="8"/>
      <c r="FYL23" s="8"/>
      <c r="FYM23" s="8"/>
      <c r="FYN23" s="8"/>
      <c r="FYO23" s="8"/>
      <c r="FYP23" s="8"/>
      <c r="FYQ23" s="8"/>
      <c r="FYR23" s="8"/>
      <c r="FYS23" s="8"/>
      <c r="FYT23" s="8"/>
      <c r="FYU23" s="8"/>
      <c r="FYV23" s="8"/>
      <c r="FYW23" s="8"/>
      <c r="FYX23" s="8"/>
      <c r="FYY23" s="8"/>
      <c r="FYZ23" s="8"/>
      <c r="FZA23" s="8"/>
      <c r="FZB23" s="8"/>
      <c r="FZC23" s="8"/>
      <c r="FZD23" s="8"/>
      <c r="FZE23" s="8"/>
      <c r="FZF23" s="8"/>
      <c r="FZG23" s="8"/>
      <c r="FZH23" s="8"/>
      <c r="FZI23" s="8"/>
      <c r="FZJ23" s="8"/>
      <c r="FZK23" s="8"/>
      <c r="FZL23" s="8"/>
      <c r="FZM23" s="8"/>
      <c r="FZN23" s="8"/>
      <c r="FZO23" s="8"/>
      <c r="FZP23" s="8"/>
      <c r="FZQ23" s="8"/>
      <c r="FZR23" s="8"/>
      <c r="FZS23" s="8"/>
      <c r="FZT23" s="8"/>
      <c r="FZU23" s="8"/>
      <c r="FZV23" s="8"/>
      <c r="FZW23" s="8"/>
      <c r="FZX23" s="8"/>
      <c r="FZY23" s="8"/>
      <c r="FZZ23" s="8"/>
      <c r="GAA23" s="8"/>
      <c r="GAB23" s="8"/>
      <c r="GAC23" s="8"/>
      <c r="GAD23" s="8"/>
      <c r="GAE23" s="8"/>
      <c r="GAF23" s="8"/>
      <c r="GAG23" s="8"/>
      <c r="GAH23" s="8"/>
      <c r="GAI23" s="8"/>
      <c r="GAJ23" s="8"/>
      <c r="GAK23" s="8"/>
      <c r="GAL23" s="8"/>
      <c r="GAM23" s="8"/>
      <c r="GAN23" s="8"/>
      <c r="GAO23" s="8"/>
      <c r="GAP23" s="8"/>
      <c r="GAQ23" s="8"/>
      <c r="GAR23" s="8"/>
      <c r="GAS23" s="8"/>
      <c r="GAT23" s="8"/>
      <c r="GAU23" s="8"/>
      <c r="GAV23" s="8"/>
      <c r="GAW23" s="8"/>
      <c r="GAX23" s="8"/>
      <c r="GAY23" s="8"/>
      <c r="GAZ23" s="8"/>
      <c r="GBA23" s="8"/>
      <c r="GBB23" s="8"/>
      <c r="GBC23" s="8"/>
      <c r="GBD23" s="8"/>
      <c r="GBE23" s="8"/>
      <c r="GBF23" s="8"/>
      <c r="GBG23" s="8"/>
      <c r="GBH23" s="8"/>
      <c r="GBI23" s="8"/>
      <c r="GBJ23" s="8"/>
      <c r="GBK23" s="8"/>
      <c r="GBL23" s="8"/>
      <c r="GBM23" s="8"/>
      <c r="GBN23" s="8"/>
      <c r="GBO23" s="8"/>
      <c r="GBP23" s="8"/>
      <c r="GBQ23" s="8"/>
      <c r="GBR23" s="8"/>
      <c r="GBS23" s="8"/>
      <c r="GBT23" s="8"/>
      <c r="GBU23" s="8"/>
      <c r="GBV23" s="8"/>
      <c r="GBW23" s="8"/>
      <c r="GBX23" s="8"/>
      <c r="GBY23" s="8"/>
      <c r="GBZ23" s="8"/>
      <c r="GCA23" s="8"/>
      <c r="GCB23" s="8"/>
      <c r="GCC23" s="8"/>
      <c r="GCD23" s="8"/>
      <c r="GCE23" s="8"/>
      <c r="GCF23" s="8"/>
      <c r="GCG23" s="8"/>
      <c r="GCH23" s="8"/>
      <c r="GCI23" s="8"/>
      <c r="GCJ23" s="8"/>
      <c r="GCK23" s="8"/>
      <c r="GCL23" s="8"/>
      <c r="GCM23" s="8"/>
      <c r="GCN23" s="8"/>
      <c r="GCO23" s="8"/>
      <c r="GCP23" s="8"/>
      <c r="GCQ23" s="8"/>
      <c r="GCR23" s="8"/>
      <c r="GCS23" s="8"/>
      <c r="GCT23" s="8"/>
      <c r="GCU23" s="8"/>
      <c r="GCV23" s="8"/>
      <c r="GCW23" s="8"/>
      <c r="GCX23" s="8"/>
      <c r="GCY23" s="8"/>
      <c r="GCZ23" s="8"/>
      <c r="GDA23" s="8"/>
      <c r="GDB23" s="8"/>
      <c r="GDC23" s="8"/>
      <c r="GDD23" s="8"/>
      <c r="GDE23" s="8"/>
      <c r="GDF23" s="8"/>
      <c r="GDG23" s="8"/>
      <c r="GDH23" s="8"/>
      <c r="GDI23" s="8"/>
      <c r="GDJ23" s="8"/>
      <c r="GDK23" s="8"/>
      <c r="GDL23" s="8"/>
      <c r="GDM23" s="8"/>
      <c r="GDN23" s="8"/>
      <c r="GDO23" s="8"/>
      <c r="GDP23" s="8"/>
      <c r="GDQ23" s="8"/>
      <c r="GDR23" s="8"/>
      <c r="GDS23" s="8"/>
      <c r="GDT23" s="8"/>
      <c r="GDU23" s="8"/>
      <c r="GDV23" s="8"/>
      <c r="GDW23" s="8"/>
      <c r="GDX23" s="8"/>
      <c r="GDY23" s="8"/>
      <c r="GDZ23" s="8"/>
      <c r="GEA23" s="8"/>
      <c r="GEB23" s="8"/>
      <c r="GEC23" s="8"/>
      <c r="GED23" s="8"/>
      <c r="GEE23" s="8"/>
      <c r="GEF23" s="8"/>
      <c r="GEG23" s="8"/>
      <c r="GEH23" s="8"/>
      <c r="GEI23" s="8"/>
      <c r="GEJ23" s="8"/>
      <c r="GEK23" s="8"/>
      <c r="GEL23" s="8"/>
      <c r="GEM23" s="8"/>
      <c r="GEN23" s="8"/>
      <c r="GEO23" s="8"/>
      <c r="GEP23" s="8"/>
      <c r="GEQ23" s="8"/>
      <c r="GER23" s="8"/>
      <c r="GES23" s="8"/>
      <c r="GET23" s="8"/>
      <c r="GEU23" s="8"/>
      <c r="GEV23" s="8"/>
      <c r="GEW23" s="8"/>
      <c r="GEX23" s="8"/>
      <c r="GEY23" s="8"/>
      <c r="GEZ23" s="8"/>
      <c r="GFA23" s="8"/>
      <c r="GFB23" s="8"/>
      <c r="GFC23" s="8"/>
      <c r="GFD23" s="8"/>
      <c r="GFE23" s="8"/>
      <c r="GFF23" s="8"/>
      <c r="GFG23" s="8"/>
      <c r="GFH23" s="8"/>
      <c r="GFI23" s="8"/>
      <c r="GFJ23" s="8"/>
      <c r="GFK23" s="8"/>
      <c r="GFL23" s="8"/>
      <c r="GFM23" s="8"/>
      <c r="GFN23" s="8"/>
      <c r="GFO23" s="8"/>
      <c r="GFP23" s="8"/>
      <c r="GFQ23" s="8"/>
      <c r="GFR23" s="8"/>
      <c r="GFS23" s="8"/>
      <c r="GFT23" s="8"/>
      <c r="GFU23" s="8"/>
      <c r="GFV23" s="8"/>
      <c r="GFW23" s="8"/>
      <c r="GFX23" s="8"/>
      <c r="GFY23" s="8"/>
      <c r="GFZ23" s="8"/>
      <c r="GGA23" s="8"/>
      <c r="GGB23" s="8"/>
      <c r="GGC23" s="8"/>
      <c r="GGD23" s="8"/>
      <c r="GGE23" s="8"/>
      <c r="GGF23" s="8"/>
      <c r="GGG23" s="8"/>
      <c r="GGH23" s="8"/>
      <c r="GGI23" s="8"/>
      <c r="GGJ23" s="8"/>
      <c r="GGK23" s="8"/>
      <c r="GGL23" s="8"/>
      <c r="GGM23" s="8"/>
      <c r="GGN23" s="8"/>
      <c r="GGO23" s="8"/>
      <c r="GGP23" s="8"/>
      <c r="GGQ23" s="8"/>
      <c r="GGR23" s="8"/>
      <c r="GGS23" s="8"/>
      <c r="GGT23" s="8"/>
      <c r="GGU23" s="8"/>
      <c r="GGV23" s="8"/>
      <c r="GGW23" s="8"/>
      <c r="GGX23" s="8"/>
      <c r="GGY23" s="8"/>
      <c r="GGZ23" s="8"/>
      <c r="GHA23" s="8"/>
      <c r="GHB23" s="8"/>
      <c r="GHC23" s="8"/>
      <c r="GHD23" s="8"/>
      <c r="GHE23" s="8"/>
      <c r="GHF23" s="8"/>
      <c r="GHG23" s="8"/>
      <c r="GHH23" s="8"/>
      <c r="GHI23" s="8"/>
      <c r="GHJ23" s="8"/>
      <c r="GHK23" s="8"/>
      <c r="GHL23" s="8"/>
      <c r="GHM23" s="8"/>
      <c r="GHN23" s="8"/>
      <c r="GHO23" s="8"/>
      <c r="GHP23" s="8"/>
      <c r="GHQ23" s="8"/>
      <c r="GHR23" s="8"/>
      <c r="GHS23" s="8"/>
      <c r="GHT23" s="8"/>
      <c r="GHU23" s="8"/>
      <c r="GHV23" s="8"/>
      <c r="GHW23" s="8"/>
      <c r="GHX23" s="8"/>
      <c r="GHY23" s="8"/>
      <c r="GHZ23" s="8"/>
      <c r="GIA23" s="8"/>
      <c r="GIB23" s="8"/>
      <c r="GIC23" s="8"/>
      <c r="GID23" s="8"/>
      <c r="GIE23" s="8"/>
      <c r="GIF23" s="8"/>
      <c r="GIG23" s="8"/>
      <c r="GIH23" s="8"/>
      <c r="GII23" s="8"/>
      <c r="GIJ23" s="8"/>
      <c r="GIK23" s="8"/>
      <c r="GIL23" s="8"/>
      <c r="GIM23" s="8"/>
      <c r="GIN23" s="8"/>
      <c r="GIO23" s="8"/>
      <c r="GIP23" s="8"/>
      <c r="GIQ23" s="8"/>
      <c r="GIR23" s="8"/>
      <c r="GIS23" s="8"/>
      <c r="GIT23" s="8"/>
      <c r="GIU23" s="8"/>
      <c r="GIV23" s="8"/>
      <c r="GIW23" s="8"/>
      <c r="GIX23" s="8"/>
      <c r="GIY23" s="8"/>
      <c r="GIZ23" s="8"/>
      <c r="GJA23" s="8"/>
      <c r="GJB23" s="8"/>
      <c r="GJC23" s="8"/>
      <c r="GJD23" s="8"/>
      <c r="GJE23" s="8"/>
      <c r="GJF23" s="8"/>
      <c r="GJG23" s="8"/>
      <c r="GJH23" s="8"/>
      <c r="GJI23" s="8"/>
      <c r="GJJ23" s="8"/>
      <c r="GJK23" s="8"/>
      <c r="GJL23" s="8"/>
      <c r="GJM23" s="8"/>
      <c r="GJN23" s="8"/>
      <c r="GJO23" s="8"/>
      <c r="GJP23" s="8"/>
      <c r="GJQ23" s="8"/>
      <c r="GJR23" s="8"/>
      <c r="GJS23" s="8"/>
      <c r="GJT23" s="8"/>
      <c r="GJU23" s="8"/>
      <c r="GJV23" s="8"/>
      <c r="GJW23" s="8"/>
      <c r="GJX23" s="8"/>
      <c r="GJY23" s="8"/>
      <c r="GJZ23" s="8"/>
      <c r="GKA23" s="8"/>
      <c r="GKB23" s="8"/>
      <c r="GKC23" s="8"/>
      <c r="GKD23" s="8"/>
      <c r="GKE23" s="8"/>
      <c r="GKF23" s="8"/>
      <c r="GKG23" s="8"/>
      <c r="GKH23" s="8"/>
      <c r="GKI23" s="8"/>
      <c r="GKJ23" s="8"/>
      <c r="GKK23" s="8"/>
      <c r="GKL23" s="8"/>
      <c r="GKM23" s="8"/>
      <c r="GKN23" s="8"/>
      <c r="GKO23" s="8"/>
      <c r="GKP23" s="8"/>
      <c r="GKQ23" s="8"/>
      <c r="GKR23" s="8"/>
      <c r="GKS23" s="8"/>
      <c r="GKT23" s="8"/>
      <c r="GKU23" s="8"/>
      <c r="GKV23" s="8"/>
      <c r="GKW23" s="8"/>
      <c r="GKX23" s="8"/>
      <c r="GKY23" s="8"/>
      <c r="GKZ23" s="8"/>
      <c r="GLA23" s="8"/>
      <c r="GLB23" s="8"/>
      <c r="GLC23" s="8"/>
      <c r="GLD23" s="8"/>
      <c r="GLE23" s="8"/>
      <c r="GLF23" s="8"/>
      <c r="GLG23" s="8"/>
      <c r="GLH23" s="8"/>
      <c r="GLI23" s="8"/>
      <c r="GLJ23" s="8"/>
      <c r="GLK23" s="8"/>
      <c r="GLL23" s="8"/>
      <c r="GLM23" s="8"/>
      <c r="GLN23" s="8"/>
      <c r="GLO23" s="8"/>
      <c r="GLP23" s="8"/>
      <c r="GLQ23" s="8"/>
      <c r="GLR23" s="8"/>
      <c r="GLS23" s="8"/>
      <c r="GLT23" s="8"/>
      <c r="GLU23" s="8"/>
      <c r="GLV23" s="8"/>
      <c r="GLW23" s="8"/>
      <c r="GLX23" s="8"/>
      <c r="GLY23" s="8"/>
      <c r="GLZ23" s="8"/>
      <c r="GMA23" s="8"/>
      <c r="GMB23" s="8"/>
      <c r="GMC23" s="8"/>
      <c r="GMD23" s="8"/>
      <c r="GME23" s="8"/>
      <c r="GMF23" s="8"/>
      <c r="GMG23" s="8"/>
      <c r="GMH23" s="8"/>
      <c r="GMI23" s="8"/>
      <c r="GMJ23" s="8"/>
      <c r="GMK23" s="8"/>
      <c r="GML23" s="8"/>
      <c r="GMM23" s="8"/>
      <c r="GMN23" s="8"/>
      <c r="GMO23" s="8"/>
      <c r="GMP23" s="8"/>
      <c r="GMQ23" s="8"/>
      <c r="GMR23" s="8"/>
      <c r="GMS23" s="8"/>
      <c r="GMT23" s="8"/>
      <c r="GMU23" s="8"/>
      <c r="GMV23" s="8"/>
      <c r="GMW23" s="8"/>
      <c r="GMX23" s="8"/>
      <c r="GMY23" s="8"/>
      <c r="GMZ23" s="8"/>
      <c r="GNA23" s="8"/>
      <c r="GNB23" s="8"/>
      <c r="GNC23" s="8"/>
      <c r="GND23" s="8"/>
      <c r="GNE23" s="8"/>
      <c r="GNF23" s="8"/>
      <c r="GNG23" s="8"/>
      <c r="GNH23" s="8"/>
      <c r="GNI23" s="8"/>
      <c r="GNJ23" s="8"/>
      <c r="GNK23" s="8"/>
      <c r="GNL23" s="8"/>
      <c r="GNM23" s="8"/>
      <c r="GNN23" s="8"/>
      <c r="GNO23" s="8"/>
      <c r="GNP23" s="8"/>
      <c r="GNQ23" s="8"/>
      <c r="GNR23" s="8"/>
      <c r="GNS23" s="8"/>
      <c r="GNT23" s="8"/>
      <c r="GNU23" s="8"/>
      <c r="GNV23" s="8"/>
      <c r="GNW23" s="8"/>
      <c r="GNX23" s="8"/>
      <c r="GNY23" s="8"/>
      <c r="GNZ23" s="8"/>
      <c r="GOA23" s="8"/>
      <c r="GOB23" s="8"/>
      <c r="GOC23" s="8"/>
      <c r="GOD23" s="8"/>
      <c r="GOE23" s="8"/>
      <c r="GOF23" s="8"/>
      <c r="GOG23" s="8"/>
      <c r="GOH23" s="8"/>
      <c r="GOI23" s="8"/>
      <c r="GOJ23" s="8"/>
      <c r="GOK23" s="8"/>
      <c r="GOL23" s="8"/>
      <c r="GOM23" s="8"/>
      <c r="GON23" s="8"/>
      <c r="GOO23" s="8"/>
      <c r="GOP23" s="8"/>
      <c r="GOQ23" s="8"/>
      <c r="GOR23" s="8"/>
      <c r="GOS23" s="8"/>
      <c r="GOT23" s="8"/>
      <c r="GOU23" s="8"/>
      <c r="GOV23" s="8"/>
      <c r="GOW23" s="8"/>
      <c r="GOX23" s="8"/>
      <c r="GOY23" s="8"/>
      <c r="GOZ23" s="8"/>
      <c r="GPA23" s="8"/>
      <c r="GPB23" s="8"/>
      <c r="GPC23" s="8"/>
      <c r="GPD23" s="8"/>
      <c r="GPE23" s="8"/>
      <c r="GPF23" s="8"/>
      <c r="GPG23" s="8"/>
      <c r="GPH23" s="8"/>
      <c r="GPI23" s="8"/>
      <c r="GPJ23" s="8"/>
      <c r="GPK23" s="8"/>
      <c r="GPL23" s="8"/>
      <c r="GPM23" s="8"/>
      <c r="GPN23" s="8"/>
      <c r="GPO23" s="8"/>
      <c r="GPP23" s="8"/>
      <c r="GPQ23" s="8"/>
      <c r="GPR23" s="8"/>
      <c r="GPS23" s="8"/>
      <c r="GPT23" s="8"/>
      <c r="GPU23" s="8"/>
      <c r="GPV23" s="8"/>
      <c r="GPW23" s="8"/>
      <c r="GPX23" s="8"/>
      <c r="GPY23" s="8"/>
      <c r="GPZ23" s="8"/>
      <c r="GQA23" s="8"/>
      <c r="GQB23" s="8"/>
      <c r="GQC23" s="8"/>
      <c r="GQD23" s="8"/>
      <c r="GQE23" s="8"/>
      <c r="GQF23" s="8"/>
      <c r="GQG23" s="8"/>
      <c r="GQH23" s="8"/>
      <c r="GQI23" s="8"/>
      <c r="GQJ23" s="8"/>
      <c r="GQK23" s="8"/>
      <c r="GQL23" s="8"/>
      <c r="GQM23" s="8"/>
      <c r="GQN23" s="8"/>
      <c r="GQO23" s="8"/>
      <c r="GQP23" s="8"/>
      <c r="GQQ23" s="8"/>
      <c r="GQR23" s="8"/>
      <c r="GQS23" s="8"/>
      <c r="GQT23" s="8"/>
      <c r="GQU23" s="8"/>
      <c r="GQV23" s="8"/>
      <c r="GQW23" s="8"/>
      <c r="GQX23" s="8"/>
      <c r="GQY23" s="8"/>
      <c r="GQZ23" s="8"/>
      <c r="GRA23" s="8"/>
      <c r="GRB23" s="8"/>
      <c r="GRC23" s="8"/>
      <c r="GRD23" s="8"/>
      <c r="GRE23" s="8"/>
      <c r="GRF23" s="8"/>
      <c r="GRG23" s="8"/>
      <c r="GRH23" s="8"/>
      <c r="GRI23" s="8"/>
      <c r="GRJ23" s="8"/>
      <c r="GRK23" s="8"/>
      <c r="GRL23" s="8"/>
      <c r="GRM23" s="8"/>
      <c r="GRN23" s="8"/>
      <c r="GRO23" s="8"/>
      <c r="GRP23" s="8"/>
      <c r="GRQ23" s="8"/>
      <c r="GRR23" s="8"/>
      <c r="GRS23" s="8"/>
      <c r="GRT23" s="8"/>
      <c r="GRU23" s="8"/>
      <c r="GRV23" s="8"/>
      <c r="GRW23" s="8"/>
      <c r="GRX23" s="8"/>
      <c r="GRY23" s="8"/>
      <c r="GRZ23" s="8"/>
      <c r="GSA23" s="8"/>
      <c r="GSB23" s="8"/>
      <c r="GSC23" s="8"/>
      <c r="GSD23" s="8"/>
      <c r="GSE23" s="8"/>
      <c r="GSF23" s="8"/>
      <c r="GSG23" s="8"/>
      <c r="GSH23" s="8"/>
      <c r="GSI23" s="8"/>
      <c r="GSJ23" s="8"/>
      <c r="GSK23" s="8"/>
      <c r="GSL23" s="8"/>
      <c r="GSM23" s="8"/>
      <c r="GSN23" s="8"/>
      <c r="GSO23" s="8"/>
      <c r="GSP23" s="8"/>
      <c r="GSQ23" s="8"/>
      <c r="GSR23" s="8"/>
      <c r="GSS23" s="8"/>
      <c r="GST23" s="8"/>
      <c r="GSU23" s="8"/>
      <c r="GSV23" s="8"/>
      <c r="GSW23" s="8"/>
      <c r="GSX23" s="8"/>
      <c r="GSY23" s="8"/>
      <c r="GSZ23" s="8"/>
      <c r="GTA23" s="8"/>
      <c r="GTB23" s="8"/>
      <c r="GTC23" s="8"/>
      <c r="GTD23" s="8"/>
      <c r="GTE23" s="8"/>
      <c r="GTF23" s="8"/>
      <c r="GTG23" s="8"/>
      <c r="GTH23" s="8"/>
      <c r="GTI23" s="8"/>
      <c r="GTJ23" s="8"/>
      <c r="GTK23" s="8"/>
      <c r="GTL23" s="8"/>
      <c r="GTM23" s="8"/>
      <c r="GTN23" s="8"/>
      <c r="GTO23" s="8"/>
      <c r="GTP23" s="8"/>
      <c r="GTQ23" s="8"/>
      <c r="GTR23" s="8"/>
      <c r="GTS23" s="8"/>
      <c r="GTT23" s="8"/>
      <c r="GTU23" s="8"/>
      <c r="GTV23" s="8"/>
      <c r="GTW23" s="8"/>
      <c r="GTX23" s="8"/>
      <c r="GTY23" s="8"/>
      <c r="GTZ23" s="8"/>
      <c r="GUA23" s="8"/>
      <c r="GUB23" s="8"/>
      <c r="GUC23" s="8"/>
      <c r="GUD23" s="8"/>
      <c r="GUE23" s="8"/>
      <c r="GUF23" s="8"/>
      <c r="GUG23" s="8"/>
      <c r="GUH23" s="8"/>
      <c r="GUI23" s="8"/>
      <c r="GUJ23" s="8"/>
      <c r="GUK23" s="8"/>
      <c r="GUL23" s="8"/>
      <c r="GUM23" s="8"/>
      <c r="GUN23" s="8"/>
      <c r="GUO23" s="8"/>
      <c r="GUP23" s="8"/>
      <c r="GUQ23" s="8"/>
      <c r="GUR23" s="8"/>
      <c r="GUS23" s="8"/>
      <c r="GUT23" s="8"/>
      <c r="GUU23" s="8"/>
      <c r="GUV23" s="8"/>
      <c r="GUW23" s="8"/>
      <c r="GUX23" s="8"/>
      <c r="GUY23" s="8"/>
      <c r="GUZ23" s="8"/>
      <c r="GVA23" s="8"/>
      <c r="GVB23" s="8"/>
      <c r="GVC23" s="8"/>
      <c r="GVD23" s="8"/>
      <c r="GVE23" s="8"/>
      <c r="GVF23" s="8"/>
      <c r="GVG23" s="8"/>
      <c r="GVH23" s="8"/>
      <c r="GVI23" s="8"/>
      <c r="GVJ23" s="8"/>
      <c r="GVK23" s="8"/>
      <c r="GVL23" s="8"/>
      <c r="GVM23" s="8"/>
      <c r="GVN23" s="8"/>
      <c r="GVO23" s="8"/>
      <c r="GVP23" s="8"/>
      <c r="GVQ23" s="8"/>
      <c r="GVR23" s="8"/>
      <c r="GVS23" s="8"/>
      <c r="GVT23" s="8"/>
      <c r="GVU23" s="8"/>
      <c r="GVV23" s="8"/>
      <c r="GVW23" s="8"/>
      <c r="GVX23" s="8"/>
      <c r="GVY23" s="8"/>
      <c r="GVZ23" s="8"/>
      <c r="GWA23" s="8"/>
      <c r="GWB23" s="8"/>
      <c r="GWC23" s="8"/>
      <c r="GWD23" s="8"/>
      <c r="GWE23" s="8"/>
      <c r="GWF23" s="8"/>
      <c r="GWG23" s="8"/>
      <c r="GWH23" s="8"/>
      <c r="GWI23" s="8"/>
      <c r="GWJ23" s="8"/>
      <c r="GWK23" s="8"/>
      <c r="GWL23" s="8"/>
      <c r="GWM23" s="8"/>
      <c r="GWN23" s="8"/>
      <c r="GWO23" s="8"/>
      <c r="GWP23" s="8"/>
      <c r="GWQ23" s="8"/>
      <c r="GWR23" s="8"/>
      <c r="GWS23" s="8"/>
      <c r="GWT23" s="8"/>
      <c r="GWU23" s="8"/>
      <c r="GWV23" s="8"/>
      <c r="GWW23" s="8"/>
      <c r="GWX23" s="8"/>
      <c r="GWY23" s="8"/>
      <c r="GWZ23" s="8"/>
      <c r="GXA23" s="8"/>
      <c r="GXB23" s="8"/>
      <c r="GXC23" s="8"/>
      <c r="GXD23" s="8"/>
      <c r="GXE23" s="8"/>
      <c r="GXF23" s="8"/>
      <c r="GXG23" s="8"/>
      <c r="GXH23" s="8"/>
      <c r="GXI23" s="8"/>
      <c r="GXJ23" s="8"/>
      <c r="GXK23" s="8"/>
      <c r="GXL23" s="8"/>
      <c r="GXM23" s="8"/>
      <c r="GXN23" s="8"/>
      <c r="GXO23" s="8"/>
      <c r="GXP23" s="8"/>
      <c r="GXQ23" s="8"/>
      <c r="GXR23" s="8"/>
      <c r="GXS23" s="8"/>
      <c r="GXT23" s="8"/>
      <c r="GXU23" s="8"/>
      <c r="GXV23" s="8"/>
      <c r="GXW23" s="8"/>
      <c r="GXX23" s="8"/>
      <c r="GXY23" s="8"/>
      <c r="GXZ23" s="8"/>
      <c r="GYA23" s="8"/>
      <c r="GYB23" s="8"/>
      <c r="GYC23" s="8"/>
      <c r="GYD23" s="8"/>
      <c r="GYE23" s="8"/>
      <c r="GYF23" s="8"/>
      <c r="GYG23" s="8"/>
      <c r="GYH23" s="8"/>
      <c r="GYI23" s="8"/>
      <c r="GYJ23" s="8"/>
      <c r="GYK23" s="8"/>
      <c r="GYL23" s="8"/>
      <c r="GYM23" s="8"/>
      <c r="GYN23" s="8"/>
      <c r="GYO23" s="8"/>
      <c r="GYP23" s="8"/>
      <c r="GYQ23" s="8"/>
      <c r="GYR23" s="8"/>
      <c r="GYS23" s="8"/>
      <c r="GYT23" s="8"/>
      <c r="GYU23" s="8"/>
      <c r="GYV23" s="8"/>
      <c r="GYW23" s="8"/>
      <c r="GYX23" s="8"/>
      <c r="GYY23" s="8"/>
      <c r="GYZ23" s="8"/>
      <c r="GZA23" s="8"/>
      <c r="GZB23" s="8"/>
      <c r="GZC23" s="8"/>
      <c r="GZD23" s="8"/>
      <c r="GZE23" s="8"/>
      <c r="GZF23" s="8"/>
      <c r="GZG23" s="8"/>
      <c r="GZH23" s="8"/>
      <c r="GZI23" s="8"/>
      <c r="GZJ23" s="8"/>
      <c r="GZK23" s="8"/>
      <c r="GZL23" s="8"/>
      <c r="GZM23" s="8"/>
      <c r="GZN23" s="8"/>
      <c r="GZO23" s="8"/>
      <c r="GZP23" s="8"/>
      <c r="GZQ23" s="8"/>
      <c r="GZR23" s="8"/>
      <c r="GZS23" s="8"/>
      <c r="GZT23" s="8"/>
      <c r="GZU23" s="8"/>
      <c r="GZV23" s="8"/>
      <c r="GZW23" s="8"/>
      <c r="GZX23" s="8"/>
      <c r="GZY23" s="8"/>
      <c r="GZZ23" s="8"/>
      <c r="HAA23" s="8"/>
      <c r="HAB23" s="8"/>
      <c r="HAC23" s="8"/>
      <c r="HAD23" s="8"/>
      <c r="HAE23" s="8"/>
      <c r="HAF23" s="8"/>
      <c r="HAG23" s="8"/>
      <c r="HAH23" s="8"/>
      <c r="HAI23" s="8"/>
      <c r="HAJ23" s="8"/>
      <c r="HAK23" s="8"/>
      <c r="HAL23" s="8"/>
      <c r="HAM23" s="8"/>
      <c r="HAN23" s="8"/>
      <c r="HAO23" s="8"/>
      <c r="HAP23" s="8"/>
      <c r="HAQ23" s="8"/>
      <c r="HAR23" s="8"/>
      <c r="HAS23" s="8"/>
      <c r="HAT23" s="8"/>
      <c r="HAU23" s="8"/>
      <c r="HAV23" s="8"/>
      <c r="HAW23" s="8"/>
      <c r="HAX23" s="8"/>
      <c r="HAY23" s="8"/>
      <c r="HAZ23" s="8"/>
      <c r="HBA23" s="8"/>
      <c r="HBB23" s="8"/>
      <c r="HBC23" s="8"/>
      <c r="HBD23" s="8"/>
      <c r="HBE23" s="8"/>
      <c r="HBF23" s="8"/>
      <c r="HBG23" s="8"/>
      <c r="HBH23" s="8"/>
      <c r="HBI23" s="8"/>
      <c r="HBJ23" s="8"/>
      <c r="HBK23" s="8"/>
      <c r="HBL23" s="8"/>
      <c r="HBM23" s="8"/>
      <c r="HBN23" s="8"/>
      <c r="HBO23" s="8"/>
      <c r="HBP23" s="8"/>
      <c r="HBQ23" s="8"/>
      <c r="HBR23" s="8"/>
      <c r="HBS23" s="8"/>
      <c r="HBT23" s="8"/>
      <c r="HBU23" s="8"/>
      <c r="HBV23" s="8"/>
      <c r="HBW23" s="8"/>
      <c r="HBX23" s="8"/>
      <c r="HBY23" s="8"/>
      <c r="HBZ23" s="8"/>
      <c r="HCA23" s="8"/>
      <c r="HCB23" s="8"/>
      <c r="HCC23" s="8"/>
      <c r="HCD23" s="8"/>
      <c r="HCE23" s="8"/>
      <c r="HCF23" s="8"/>
      <c r="HCG23" s="8"/>
      <c r="HCH23" s="8"/>
      <c r="HCI23" s="8"/>
      <c r="HCJ23" s="8"/>
      <c r="HCK23" s="8"/>
      <c r="HCL23" s="8"/>
      <c r="HCM23" s="8"/>
      <c r="HCN23" s="8"/>
      <c r="HCO23" s="8"/>
      <c r="HCP23" s="8"/>
      <c r="HCQ23" s="8"/>
      <c r="HCR23" s="8"/>
      <c r="HCS23" s="8"/>
      <c r="HCT23" s="8"/>
      <c r="HCU23" s="8"/>
      <c r="HCV23" s="8"/>
      <c r="HCW23" s="8"/>
      <c r="HCX23" s="8"/>
      <c r="HCY23" s="8"/>
      <c r="HCZ23" s="8"/>
      <c r="HDA23" s="8"/>
      <c r="HDB23" s="8"/>
      <c r="HDC23" s="8"/>
      <c r="HDD23" s="8"/>
      <c r="HDE23" s="8"/>
      <c r="HDF23" s="8"/>
      <c r="HDG23" s="8"/>
      <c r="HDH23" s="8"/>
      <c r="HDI23" s="8"/>
      <c r="HDJ23" s="8"/>
      <c r="HDK23" s="8"/>
      <c r="HDL23" s="8"/>
      <c r="HDM23" s="8"/>
      <c r="HDN23" s="8"/>
      <c r="HDO23" s="8"/>
      <c r="HDP23" s="8"/>
      <c r="HDQ23" s="8"/>
      <c r="HDR23" s="8"/>
      <c r="HDS23" s="8"/>
      <c r="HDT23" s="8"/>
      <c r="HDU23" s="8"/>
      <c r="HDV23" s="8"/>
      <c r="HDW23" s="8"/>
      <c r="HDX23" s="8"/>
      <c r="HDY23" s="8"/>
      <c r="HDZ23" s="8"/>
      <c r="HEA23" s="8"/>
      <c r="HEB23" s="8"/>
      <c r="HEC23" s="8"/>
      <c r="HED23" s="8"/>
      <c r="HEE23" s="8"/>
      <c r="HEF23" s="8"/>
      <c r="HEG23" s="8"/>
      <c r="HEH23" s="8"/>
      <c r="HEI23" s="8"/>
      <c r="HEJ23" s="8"/>
      <c r="HEK23" s="8"/>
      <c r="HEL23" s="8"/>
      <c r="HEM23" s="8"/>
      <c r="HEN23" s="8"/>
      <c r="HEO23" s="8"/>
      <c r="HEP23" s="8"/>
      <c r="HEQ23" s="8"/>
      <c r="HER23" s="8"/>
      <c r="HES23" s="8"/>
      <c r="HET23" s="8"/>
      <c r="HEU23" s="8"/>
      <c r="HEV23" s="8"/>
      <c r="HEW23" s="8"/>
      <c r="HEX23" s="8"/>
      <c r="HEY23" s="8"/>
      <c r="HEZ23" s="8"/>
      <c r="HFA23" s="8"/>
      <c r="HFB23" s="8"/>
      <c r="HFC23" s="8"/>
      <c r="HFD23" s="8"/>
      <c r="HFE23" s="8"/>
      <c r="HFF23" s="8"/>
      <c r="HFG23" s="8"/>
      <c r="HFH23" s="8"/>
      <c r="HFI23" s="8"/>
      <c r="HFJ23" s="8"/>
      <c r="HFK23" s="8"/>
      <c r="HFL23" s="8"/>
      <c r="HFM23" s="8"/>
      <c r="HFN23" s="8"/>
      <c r="HFO23" s="8"/>
      <c r="HFP23" s="8"/>
      <c r="HFQ23" s="8"/>
      <c r="HFR23" s="8"/>
      <c r="HFS23" s="8"/>
      <c r="HFT23" s="8"/>
      <c r="HFU23" s="8"/>
      <c r="HFV23" s="8"/>
      <c r="HFW23" s="8"/>
      <c r="HFX23" s="8"/>
      <c r="HFY23" s="8"/>
      <c r="HFZ23" s="8"/>
      <c r="HGA23" s="8"/>
      <c r="HGB23" s="8"/>
      <c r="HGC23" s="8"/>
      <c r="HGD23" s="8"/>
      <c r="HGE23" s="8"/>
      <c r="HGF23" s="8"/>
      <c r="HGG23" s="8"/>
      <c r="HGH23" s="8"/>
      <c r="HGI23" s="8"/>
      <c r="HGJ23" s="8"/>
      <c r="HGK23" s="8"/>
      <c r="HGL23" s="8"/>
      <c r="HGM23" s="8"/>
      <c r="HGN23" s="8"/>
      <c r="HGO23" s="8"/>
      <c r="HGP23" s="8"/>
      <c r="HGQ23" s="8"/>
      <c r="HGR23" s="8"/>
      <c r="HGS23" s="8"/>
      <c r="HGT23" s="8"/>
      <c r="HGU23" s="8"/>
      <c r="HGV23" s="8"/>
      <c r="HGW23" s="8"/>
      <c r="HGX23" s="8"/>
      <c r="HGY23" s="8"/>
      <c r="HGZ23" s="8"/>
      <c r="HHA23" s="8"/>
      <c r="HHB23" s="8"/>
      <c r="HHC23" s="8"/>
      <c r="HHD23" s="8"/>
      <c r="HHE23" s="8"/>
      <c r="HHF23" s="8"/>
      <c r="HHG23" s="8"/>
      <c r="HHH23" s="8"/>
      <c r="HHI23" s="8"/>
      <c r="HHJ23" s="8"/>
      <c r="HHK23" s="8"/>
      <c r="HHL23" s="8"/>
      <c r="HHM23" s="8"/>
      <c r="HHN23" s="8"/>
      <c r="HHO23" s="8"/>
      <c r="HHP23" s="8"/>
      <c r="HHQ23" s="8"/>
      <c r="HHR23" s="8"/>
      <c r="HHS23" s="8"/>
      <c r="HHT23" s="8"/>
      <c r="HHU23" s="8"/>
      <c r="HHV23" s="8"/>
      <c r="HHW23" s="8"/>
      <c r="HHX23" s="8"/>
      <c r="HHY23" s="8"/>
      <c r="HHZ23" s="8"/>
      <c r="HIA23" s="8"/>
      <c r="HIB23" s="8"/>
      <c r="HIC23" s="8"/>
      <c r="HID23" s="8"/>
      <c r="HIE23" s="8"/>
      <c r="HIF23" s="8"/>
      <c r="HIG23" s="8"/>
      <c r="HIH23" s="8"/>
      <c r="HII23" s="8"/>
      <c r="HIJ23" s="8"/>
      <c r="HIK23" s="8"/>
      <c r="HIL23" s="8"/>
      <c r="HIM23" s="8"/>
      <c r="HIN23" s="8"/>
      <c r="HIO23" s="8"/>
      <c r="HIP23" s="8"/>
      <c r="HIQ23" s="8"/>
      <c r="HIR23" s="8"/>
      <c r="HIS23" s="8"/>
      <c r="HIT23" s="8"/>
      <c r="HIU23" s="8"/>
      <c r="HIV23" s="8"/>
      <c r="HIW23" s="8"/>
      <c r="HIX23" s="8"/>
      <c r="HIY23" s="8"/>
      <c r="HIZ23" s="8"/>
      <c r="HJA23" s="8"/>
      <c r="HJB23" s="8"/>
      <c r="HJC23" s="8"/>
      <c r="HJD23" s="8"/>
      <c r="HJE23" s="8"/>
      <c r="HJF23" s="8"/>
      <c r="HJG23" s="8"/>
      <c r="HJH23" s="8"/>
      <c r="HJI23" s="8"/>
      <c r="HJJ23" s="8"/>
      <c r="HJK23" s="8"/>
      <c r="HJL23" s="8"/>
      <c r="HJM23" s="8"/>
      <c r="HJN23" s="8"/>
      <c r="HJO23" s="8"/>
      <c r="HJP23" s="8"/>
      <c r="HJQ23" s="8"/>
      <c r="HJR23" s="8"/>
      <c r="HJS23" s="8"/>
      <c r="HJT23" s="8"/>
      <c r="HJU23" s="8"/>
      <c r="HJV23" s="8"/>
      <c r="HJW23" s="8"/>
      <c r="HJX23" s="8"/>
      <c r="HJY23" s="8"/>
      <c r="HJZ23" s="8"/>
      <c r="HKA23" s="8"/>
      <c r="HKB23" s="8"/>
      <c r="HKC23" s="8"/>
      <c r="HKD23" s="8"/>
      <c r="HKE23" s="8"/>
      <c r="HKF23" s="8"/>
      <c r="HKG23" s="8"/>
      <c r="HKH23" s="8"/>
      <c r="HKI23" s="8"/>
      <c r="HKJ23" s="8"/>
      <c r="HKK23" s="8"/>
      <c r="HKL23" s="8"/>
      <c r="HKM23" s="8"/>
      <c r="HKN23" s="8"/>
      <c r="HKO23" s="8"/>
      <c r="HKP23" s="8"/>
      <c r="HKQ23" s="8"/>
      <c r="HKR23" s="8"/>
      <c r="HKS23" s="8"/>
      <c r="HKT23" s="8"/>
      <c r="HKU23" s="8"/>
      <c r="HKV23" s="8"/>
      <c r="HKW23" s="8"/>
      <c r="HKX23" s="8"/>
      <c r="HKY23" s="8"/>
      <c r="HKZ23" s="8"/>
      <c r="HLA23" s="8"/>
      <c r="HLB23" s="8"/>
      <c r="HLC23" s="8"/>
      <c r="HLD23" s="8"/>
      <c r="HLE23" s="8"/>
      <c r="HLF23" s="8"/>
      <c r="HLG23" s="8"/>
      <c r="HLH23" s="8"/>
      <c r="HLI23" s="8"/>
      <c r="HLJ23" s="8"/>
      <c r="HLK23" s="8"/>
      <c r="HLL23" s="8"/>
      <c r="HLM23" s="8"/>
      <c r="HLN23" s="8"/>
      <c r="HLO23" s="8"/>
      <c r="HLP23" s="8"/>
      <c r="HLQ23" s="8"/>
      <c r="HLR23" s="8"/>
      <c r="HLS23" s="8"/>
      <c r="HLT23" s="8"/>
      <c r="HLU23" s="8"/>
      <c r="HLV23" s="8"/>
      <c r="HLW23" s="8"/>
      <c r="HLX23" s="8"/>
      <c r="HLY23" s="8"/>
      <c r="HLZ23" s="8"/>
      <c r="HMA23" s="8"/>
      <c r="HMB23" s="8"/>
      <c r="HMC23" s="8"/>
      <c r="HMD23" s="8"/>
      <c r="HME23" s="8"/>
      <c r="HMF23" s="8"/>
      <c r="HMG23" s="8"/>
      <c r="HMH23" s="8"/>
      <c r="HMI23" s="8"/>
      <c r="HMJ23" s="8"/>
      <c r="HMK23" s="8"/>
      <c r="HML23" s="8"/>
      <c r="HMM23" s="8"/>
      <c r="HMN23" s="8"/>
      <c r="HMO23" s="8"/>
      <c r="HMP23" s="8"/>
      <c r="HMQ23" s="8"/>
      <c r="HMR23" s="8"/>
      <c r="HMS23" s="8"/>
      <c r="HMT23" s="8"/>
      <c r="HMU23" s="8"/>
      <c r="HMV23" s="8"/>
      <c r="HMW23" s="8"/>
      <c r="HMX23" s="8"/>
      <c r="HMY23" s="8"/>
      <c r="HMZ23" s="8"/>
      <c r="HNA23" s="8"/>
      <c r="HNB23" s="8"/>
      <c r="HNC23" s="8"/>
      <c r="HND23" s="8"/>
      <c r="HNE23" s="8"/>
      <c r="HNF23" s="8"/>
      <c r="HNG23" s="8"/>
      <c r="HNH23" s="8"/>
      <c r="HNI23" s="8"/>
      <c r="HNJ23" s="8"/>
      <c r="HNK23" s="8"/>
      <c r="HNL23" s="8"/>
      <c r="HNM23" s="8"/>
      <c r="HNN23" s="8"/>
      <c r="HNO23" s="8"/>
      <c r="HNP23" s="8"/>
      <c r="HNQ23" s="8"/>
      <c r="HNR23" s="8"/>
      <c r="HNS23" s="8"/>
      <c r="HNT23" s="8"/>
      <c r="HNU23" s="8"/>
      <c r="HNV23" s="8"/>
      <c r="HNW23" s="8"/>
      <c r="HNX23" s="8"/>
      <c r="HNY23" s="8"/>
      <c r="HNZ23" s="8"/>
      <c r="HOA23" s="8"/>
      <c r="HOB23" s="8"/>
      <c r="HOC23" s="8"/>
      <c r="HOD23" s="8"/>
      <c r="HOE23" s="8"/>
      <c r="HOF23" s="8"/>
      <c r="HOG23" s="8"/>
      <c r="HOH23" s="8"/>
      <c r="HOI23" s="8"/>
      <c r="HOJ23" s="8"/>
      <c r="HOK23" s="8"/>
      <c r="HOL23" s="8"/>
      <c r="HOM23" s="8"/>
      <c r="HON23" s="8"/>
      <c r="HOO23" s="8"/>
      <c r="HOP23" s="8"/>
      <c r="HOQ23" s="8"/>
      <c r="HOR23" s="8"/>
      <c r="HOS23" s="8"/>
      <c r="HOT23" s="8"/>
      <c r="HOU23" s="8"/>
      <c r="HOV23" s="8"/>
      <c r="HOW23" s="8"/>
      <c r="HOX23" s="8"/>
      <c r="HOY23" s="8"/>
      <c r="HOZ23" s="8"/>
      <c r="HPA23" s="8"/>
      <c r="HPB23" s="8"/>
      <c r="HPC23" s="8"/>
      <c r="HPD23" s="8"/>
      <c r="HPE23" s="8"/>
      <c r="HPF23" s="8"/>
      <c r="HPG23" s="8"/>
      <c r="HPH23" s="8"/>
      <c r="HPI23" s="8"/>
      <c r="HPJ23" s="8"/>
      <c r="HPK23" s="8"/>
      <c r="HPL23" s="8"/>
      <c r="HPM23" s="8"/>
      <c r="HPN23" s="8"/>
      <c r="HPO23" s="8"/>
      <c r="HPP23" s="8"/>
      <c r="HPQ23" s="8"/>
      <c r="HPR23" s="8"/>
      <c r="HPS23" s="8"/>
      <c r="HPT23" s="8"/>
      <c r="HPU23" s="8"/>
      <c r="HPV23" s="8"/>
      <c r="HPW23" s="8"/>
      <c r="HPX23" s="8"/>
      <c r="HPY23" s="8"/>
      <c r="HPZ23" s="8"/>
      <c r="HQA23" s="8"/>
      <c r="HQB23" s="8"/>
      <c r="HQC23" s="8"/>
      <c r="HQD23" s="8"/>
      <c r="HQE23" s="8"/>
      <c r="HQF23" s="8"/>
      <c r="HQG23" s="8"/>
      <c r="HQH23" s="8"/>
      <c r="HQI23" s="8"/>
      <c r="HQJ23" s="8"/>
      <c r="HQK23" s="8"/>
      <c r="HQL23" s="8"/>
      <c r="HQM23" s="8"/>
      <c r="HQN23" s="8"/>
      <c r="HQO23" s="8"/>
      <c r="HQP23" s="8"/>
      <c r="HQQ23" s="8"/>
      <c r="HQR23" s="8"/>
      <c r="HQS23" s="8"/>
      <c r="HQT23" s="8"/>
      <c r="HQU23" s="8"/>
      <c r="HQV23" s="8"/>
      <c r="HQW23" s="8"/>
      <c r="HQX23" s="8"/>
      <c r="HQY23" s="8"/>
      <c r="HQZ23" s="8"/>
      <c r="HRA23" s="8"/>
      <c r="HRB23" s="8"/>
      <c r="HRC23" s="8"/>
      <c r="HRD23" s="8"/>
      <c r="HRE23" s="8"/>
      <c r="HRF23" s="8"/>
      <c r="HRG23" s="8"/>
      <c r="HRH23" s="8"/>
      <c r="HRI23" s="8"/>
      <c r="HRJ23" s="8"/>
      <c r="HRK23" s="8"/>
      <c r="HRL23" s="8"/>
      <c r="HRM23" s="8"/>
      <c r="HRN23" s="8"/>
      <c r="HRO23" s="8"/>
      <c r="HRP23" s="8"/>
      <c r="HRQ23" s="8"/>
      <c r="HRR23" s="8"/>
      <c r="HRS23" s="8"/>
      <c r="HRT23" s="8"/>
      <c r="HRU23" s="8"/>
      <c r="HRV23" s="8"/>
      <c r="HRW23" s="8"/>
      <c r="HRX23" s="8"/>
      <c r="HRY23" s="8"/>
      <c r="HRZ23" s="8"/>
      <c r="HSA23" s="8"/>
      <c r="HSB23" s="8"/>
      <c r="HSC23" s="8"/>
      <c r="HSD23" s="8"/>
      <c r="HSE23" s="8"/>
      <c r="HSF23" s="8"/>
      <c r="HSG23" s="8"/>
      <c r="HSH23" s="8"/>
      <c r="HSI23" s="8"/>
      <c r="HSJ23" s="8"/>
      <c r="HSK23" s="8"/>
      <c r="HSL23" s="8"/>
      <c r="HSM23" s="8"/>
      <c r="HSN23" s="8"/>
      <c r="HSO23" s="8"/>
      <c r="HSP23" s="8"/>
      <c r="HSQ23" s="8"/>
      <c r="HSR23" s="8"/>
      <c r="HSS23" s="8"/>
      <c r="HST23" s="8"/>
      <c r="HSU23" s="8"/>
      <c r="HSV23" s="8"/>
      <c r="HSW23" s="8"/>
      <c r="HSX23" s="8"/>
      <c r="HSY23" s="8"/>
      <c r="HSZ23" s="8"/>
      <c r="HTA23" s="8"/>
      <c r="HTB23" s="8"/>
      <c r="HTC23" s="8"/>
      <c r="HTD23" s="8"/>
      <c r="HTE23" s="8"/>
      <c r="HTF23" s="8"/>
      <c r="HTG23" s="8"/>
      <c r="HTH23" s="8"/>
      <c r="HTI23" s="8"/>
      <c r="HTJ23" s="8"/>
      <c r="HTK23" s="8"/>
      <c r="HTL23" s="8"/>
      <c r="HTM23" s="8"/>
      <c r="HTN23" s="8"/>
      <c r="HTO23" s="8"/>
      <c r="HTP23" s="8"/>
      <c r="HTQ23" s="8"/>
      <c r="HTR23" s="8"/>
      <c r="HTS23" s="8"/>
      <c r="HTT23" s="8"/>
      <c r="HTU23" s="8"/>
      <c r="HTV23" s="8"/>
      <c r="HTW23" s="8"/>
      <c r="HTX23" s="8"/>
      <c r="HTY23" s="8"/>
      <c r="HTZ23" s="8"/>
      <c r="HUA23" s="8"/>
      <c r="HUB23" s="8"/>
      <c r="HUC23" s="8"/>
      <c r="HUD23" s="8"/>
      <c r="HUE23" s="8"/>
      <c r="HUF23" s="8"/>
      <c r="HUG23" s="8"/>
      <c r="HUH23" s="8"/>
      <c r="HUI23" s="8"/>
      <c r="HUJ23" s="8"/>
      <c r="HUK23" s="8"/>
      <c r="HUL23" s="8"/>
      <c r="HUM23" s="8"/>
      <c r="HUN23" s="8"/>
      <c r="HUO23" s="8"/>
      <c r="HUP23" s="8"/>
      <c r="HUQ23" s="8"/>
      <c r="HUR23" s="8"/>
      <c r="HUS23" s="8"/>
      <c r="HUT23" s="8"/>
      <c r="HUU23" s="8"/>
      <c r="HUV23" s="8"/>
      <c r="HUW23" s="8"/>
      <c r="HUX23" s="8"/>
      <c r="HUY23" s="8"/>
      <c r="HUZ23" s="8"/>
      <c r="HVA23" s="8"/>
      <c r="HVB23" s="8"/>
      <c r="HVC23" s="8"/>
      <c r="HVD23" s="8"/>
      <c r="HVE23" s="8"/>
      <c r="HVF23" s="8"/>
      <c r="HVG23" s="8"/>
      <c r="HVH23" s="8"/>
      <c r="HVI23" s="8"/>
      <c r="HVJ23" s="8"/>
      <c r="HVK23" s="8"/>
      <c r="HVL23" s="8"/>
      <c r="HVM23" s="8"/>
      <c r="HVN23" s="8"/>
      <c r="HVO23" s="8"/>
      <c r="HVP23" s="8"/>
      <c r="HVQ23" s="8"/>
      <c r="HVR23" s="8"/>
      <c r="HVS23" s="8"/>
      <c r="HVT23" s="8"/>
      <c r="HVU23" s="8"/>
      <c r="HVV23" s="8"/>
      <c r="HVW23" s="8"/>
      <c r="HVX23" s="8"/>
      <c r="HVY23" s="8"/>
      <c r="HVZ23" s="8"/>
      <c r="HWA23" s="8"/>
      <c r="HWB23" s="8"/>
      <c r="HWC23" s="8"/>
      <c r="HWD23" s="8"/>
      <c r="HWE23" s="8"/>
      <c r="HWF23" s="8"/>
      <c r="HWG23" s="8"/>
      <c r="HWH23" s="8"/>
      <c r="HWI23" s="8"/>
      <c r="HWJ23" s="8"/>
      <c r="HWK23" s="8"/>
      <c r="HWL23" s="8"/>
      <c r="HWM23" s="8"/>
      <c r="HWN23" s="8"/>
      <c r="HWO23" s="8"/>
      <c r="HWP23" s="8"/>
      <c r="HWQ23" s="8"/>
      <c r="HWR23" s="8"/>
      <c r="HWS23" s="8"/>
      <c r="HWT23" s="8"/>
      <c r="HWU23" s="8"/>
      <c r="HWV23" s="8"/>
      <c r="HWW23" s="8"/>
      <c r="HWX23" s="8"/>
      <c r="HWY23" s="8"/>
      <c r="HWZ23" s="8"/>
      <c r="HXA23" s="8"/>
      <c r="HXB23" s="8"/>
      <c r="HXC23" s="8"/>
      <c r="HXD23" s="8"/>
      <c r="HXE23" s="8"/>
      <c r="HXF23" s="8"/>
      <c r="HXG23" s="8"/>
      <c r="HXH23" s="8"/>
      <c r="HXI23" s="8"/>
      <c r="HXJ23" s="8"/>
      <c r="HXK23" s="8"/>
      <c r="HXL23" s="8"/>
      <c r="HXM23" s="8"/>
      <c r="HXN23" s="8"/>
      <c r="HXO23" s="8"/>
      <c r="HXP23" s="8"/>
      <c r="HXQ23" s="8"/>
      <c r="HXR23" s="8"/>
      <c r="HXS23" s="8"/>
      <c r="HXT23" s="8"/>
      <c r="HXU23" s="8"/>
      <c r="HXV23" s="8"/>
      <c r="HXW23" s="8"/>
      <c r="HXX23" s="8"/>
      <c r="HXY23" s="8"/>
      <c r="HXZ23" s="8"/>
      <c r="HYA23" s="8"/>
      <c r="HYB23" s="8"/>
      <c r="HYC23" s="8"/>
      <c r="HYD23" s="8"/>
      <c r="HYE23" s="8"/>
      <c r="HYF23" s="8"/>
      <c r="HYG23" s="8"/>
      <c r="HYH23" s="8"/>
      <c r="HYI23" s="8"/>
      <c r="HYJ23" s="8"/>
      <c r="HYK23" s="8"/>
      <c r="HYL23" s="8"/>
      <c r="HYM23" s="8"/>
      <c r="HYN23" s="8"/>
      <c r="HYO23" s="8"/>
      <c r="HYP23" s="8"/>
      <c r="HYQ23" s="8"/>
      <c r="HYR23" s="8"/>
      <c r="HYS23" s="8"/>
      <c r="HYT23" s="8"/>
      <c r="HYU23" s="8"/>
      <c r="HYV23" s="8"/>
      <c r="HYW23" s="8"/>
      <c r="HYX23" s="8"/>
      <c r="HYY23" s="8"/>
      <c r="HYZ23" s="8"/>
      <c r="HZA23" s="8"/>
      <c r="HZB23" s="8"/>
      <c r="HZC23" s="8"/>
      <c r="HZD23" s="8"/>
      <c r="HZE23" s="8"/>
      <c r="HZF23" s="8"/>
      <c r="HZG23" s="8"/>
      <c r="HZH23" s="8"/>
      <c r="HZI23" s="8"/>
      <c r="HZJ23" s="8"/>
      <c r="HZK23" s="8"/>
      <c r="HZL23" s="8"/>
      <c r="HZM23" s="8"/>
      <c r="HZN23" s="8"/>
      <c r="HZO23" s="8"/>
      <c r="HZP23" s="8"/>
      <c r="HZQ23" s="8"/>
      <c r="HZR23" s="8"/>
      <c r="HZS23" s="8"/>
      <c r="HZT23" s="8"/>
      <c r="HZU23" s="8"/>
      <c r="HZV23" s="8"/>
      <c r="HZW23" s="8"/>
      <c r="HZX23" s="8"/>
      <c r="HZY23" s="8"/>
      <c r="HZZ23" s="8"/>
      <c r="IAA23" s="8"/>
      <c r="IAB23" s="8"/>
      <c r="IAC23" s="8"/>
      <c r="IAD23" s="8"/>
      <c r="IAE23" s="8"/>
      <c r="IAF23" s="8"/>
      <c r="IAG23" s="8"/>
      <c r="IAH23" s="8"/>
      <c r="IAI23" s="8"/>
      <c r="IAJ23" s="8"/>
      <c r="IAK23" s="8"/>
      <c r="IAL23" s="8"/>
      <c r="IAM23" s="8"/>
      <c r="IAN23" s="8"/>
      <c r="IAO23" s="8"/>
      <c r="IAP23" s="8"/>
      <c r="IAQ23" s="8"/>
      <c r="IAR23" s="8"/>
      <c r="IAS23" s="8"/>
      <c r="IAT23" s="8"/>
      <c r="IAU23" s="8"/>
      <c r="IAV23" s="8"/>
      <c r="IAW23" s="8"/>
      <c r="IAX23" s="8"/>
      <c r="IAY23" s="8"/>
      <c r="IAZ23" s="8"/>
      <c r="IBA23" s="8"/>
      <c r="IBB23" s="8"/>
      <c r="IBC23" s="8"/>
      <c r="IBD23" s="8"/>
      <c r="IBE23" s="8"/>
      <c r="IBF23" s="8"/>
      <c r="IBG23" s="8"/>
      <c r="IBH23" s="8"/>
      <c r="IBI23" s="8"/>
      <c r="IBJ23" s="8"/>
      <c r="IBK23" s="8"/>
      <c r="IBL23" s="8"/>
      <c r="IBM23" s="8"/>
      <c r="IBN23" s="8"/>
      <c r="IBO23" s="8"/>
      <c r="IBP23" s="8"/>
      <c r="IBQ23" s="8"/>
      <c r="IBR23" s="8"/>
      <c r="IBS23" s="8"/>
      <c r="IBT23" s="8"/>
      <c r="IBU23" s="8"/>
      <c r="IBV23" s="8"/>
      <c r="IBW23" s="8"/>
      <c r="IBX23" s="8"/>
      <c r="IBY23" s="8"/>
      <c r="IBZ23" s="8"/>
      <c r="ICA23" s="8"/>
      <c r="ICB23" s="8"/>
      <c r="ICC23" s="8"/>
      <c r="ICD23" s="8"/>
      <c r="ICE23" s="8"/>
      <c r="ICF23" s="8"/>
      <c r="ICG23" s="8"/>
      <c r="ICH23" s="8"/>
      <c r="ICI23" s="8"/>
      <c r="ICJ23" s="8"/>
      <c r="ICK23" s="8"/>
      <c r="ICL23" s="8"/>
      <c r="ICM23" s="8"/>
      <c r="ICN23" s="8"/>
      <c r="ICO23" s="8"/>
      <c r="ICP23" s="8"/>
      <c r="ICQ23" s="8"/>
      <c r="ICR23" s="8"/>
      <c r="ICS23" s="8"/>
      <c r="ICT23" s="8"/>
      <c r="ICU23" s="8"/>
      <c r="ICV23" s="8"/>
      <c r="ICW23" s="8"/>
      <c r="ICX23" s="8"/>
      <c r="ICY23" s="8"/>
      <c r="ICZ23" s="8"/>
      <c r="IDA23" s="8"/>
      <c r="IDB23" s="8"/>
      <c r="IDC23" s="8"/>
      <c r="IDD23" s="8"/>
      <c r="IDE23" s="8"/>
      <c r="IDF23" s="8"/>
      <c r="IDG23" s="8"/>
      <c r="IDH23" s="8"/>
      <c r="IDI23" s="8"/>
      <c r="IDJ23" s="8"/>
      <c r="IDK23" s="8"/>
      <c r="IDL23" s="8"/>
      <c r="IDM23" s="8"/>
      <c r="IDN23" s="8"/>
      <c r="IDO23" s="8"/>
      <c r="IDP23" s="8"/>
      <c r="IDQ23" s="8"/>
      <c r="IDR23" s="8"/>
      <c r="IDS23" s="8"/>
      <c r="IDT23" s="8"/>
      <c r="IDU23" s="8"/>
      <c r="IDV23" s="8"/>
      <c r="IDW23" s="8"/>
      <c r="IDX23" s="8"/>
      <c r="IDY23" s="8"/>
      <c r="IDZ23" s="8"/>
      <c r="IEA23" s="8"/>
      <c r="IEB23" s="8"/>
      <c r="IEC23" s="8"/>
      <c r="IED23" s="8"/>
      <c r="IEE23" s="8"/>
      <c r="IEF23" s="8"/>
      <c r="IEG23" s="8"/>
      <c r="IEH23" s="8"/>
      <c r="IEI23" s="8"/>
      <c r="IEJ23" s="8"/>
      <c r="IEK23" s="8"/>
      <c r="IEL23" s="8"/>
      <c r="IEM23" s="8"/>
      <c r="IEN23" s="8"/>
      <c r="IEO23" s="8"/>
      <c r="IEP23" s="8"/>
      <c r="IEQ23" s="8"/>
      <c r="IER23" s="8"/>
      <c r="IES23" s="8"/>
      <c r="IET23" s="8"/>
      <c r="IEU23" s="8"/>
      <c r="IEV23" s="8"/>
      <c r="IEW23" s="8"/>
      <c r="IEX23" s="8"/>
      <c r="IEY23" s="8"/>
      <c r="IEZ23" s="8"/>
      <c r="IFA23" s="8"/>
      <c r="IFB23" s="8"/>
      <c r="IFC23" s="8"/>
      <c r="IFD23" s="8"/>
      <c r="IFE23" s="8"/>
      <c r="IFF23" s="8"/>
      <c r="IFG23" s="8"/>
      <c r="IFH23" s="8"/>
      <c r="IFI23" s="8"/>
      <c r="IFJ23" s="8"/>
      <c r="IFK23" s="8"/>
      <c r="IFL23" s="8"/>
      <c r="IFM23" s="8"/>
      <c r="IFN23" s="8"/>
      <c r="IFO23" s="8"/>
      <c r="IFP23" s="8"/>
      <c r="IFQ23" s="8"/>
      <c r="IFR23" s="8"/>
      <c r="IFS23" s="8"/>
      <c r="IFT23" s="8"/>
      <c r="IFU23" s="8"/>
      <c r="IFV23" s="8"/>
      <c r="IFW23" s="8"/>
      <c r="IFX23" s="8"/>
      <c r="IFY23" s="8"/>
      <c r="IFZ23" s="8"/>
      <c r="IGA23" s="8"/>
      <c r="IGB23" s="8"/>
      <c r="IGC23" s="8"/>
      <c r="IGD23" s="8"/>
      <c r="IGE23" s="8"/>
      <c r="IGF23" s="8"/>
      <c r="IGG23" s="8"/>
      <c r="IGH23" s="8"/>
      <c r="IGI23" s="8"/>
      <c r="IGJ23" s="8"/>
      <c r="IGK23" s="8"/>
      <c r="IGL23" s="8"/>
      <c r="IGM23" s="8"/>
      <c r="IGN23" s="8"/>
      <c r="IGO23" s="8"/>
      <c r="IGP23" s="8"/>
      <c r="IGQ23" s="8"/>
      <c r="IGR23" s="8"/>
      <c r="IGS23" s="8"/>
      <c r="IGT23" s="8"/>
      <c r="IGU23" s="8"/>
      <c r="IGV23" s="8"/>
      <c r="IGW23" s="8"/>
      <c r="IGX23" s="8"/>
      <c r="IGY23" s="8"/>
      <c r="IGZ23" s="8"/>
      <c r="IHA23" s="8"/>
      <c r="IHB23" s="8"/>
      <c r="IHC23" s="8"/>
      <c r="IHD23" s="8"/>
      <c r="IHE23" s="8"/>
      <c r="IHF23" s="8"/>
      <c r="IHG23" s="8"/>
      <c r="IHH23" s="8"/>
      <c r="IHI23" s="8"/>
      <c r="IHJ23" s="8"/>
      <c r="IHK23" s="8"/>
      <c r="IHL23" s="8"/>
      <c r="IHM23" s="8"/>
      <c r="IHN23" s="8"/>
      <c r="IHO23" s="8"/>
      <c r="IHP23" s="8"/>
      <c r="IHQ23" s="8"/>
      <c r="IHR23" s="8"/>
      <c r="IHS23" s="8"/>
      <c r="IHT23" s="8"/>
      <c r="IHU23" s="8"/>
      <c r="IHV23" s="8"/>
      <c r="IHW23" s="8"/>
      <c r="IHX23" s="8"/>
      <c r="IHY23" s="8"/>
      <c r="IHZ23" s="8"/>
      <c r="IIA23" s="8"/>
      <c r="IIB23" s="8"/>
      <c r="IIC23" s="8"/>
      <c r="IID23" s="8"/>
      <c r="IIE23" s="8"/>
      <c r="IIF23" s="8"/>
      <c r="IIG23" s="8"/>
      <c r="IIH23" s="8"/>
      <c r="III23" s="8"/>
      <c r="IIJ23" s="8"/>
      <c r="IIK23" s="8"/>
      <c r="IIL23" s="8"/>
      <c r="IIM23" s="8"/>
      <c r="IIN23" s="8"/>
      <c r="IIO23" s="8"/>
      <c r="IIP23" s="8"/>
      <c r="IIQ23" s="8"/>
      <c r="IIR23" s="8"/>
      <c r="IIS23" s="8"/>
      <c r="IIT23" s="8"/>
      <c r="IIU23" s="8"/>
      <c r="IIV23" s="8"/>
      <c r="IIW23" s="8"/>
      <c r="IIX23" s="8"/>
      <c r="IIY23" s="8"/>
      <c r="IIZ23" s="8"/>
      <c r="IJA23" s="8"/>
      <c r="IJB23" s="8"/>
      <c r="IJC23" s="8"/>
      <c r="IJD23" s="8"/>
      <c r="IJE23" s="8"/>
      <c r="IJF23" s="8"/>
      <c r="IJG23" s="8"/>
      <c r="IJH23" s="8"/>
      <c r="IJI23" s="8"/>
      <c r="IJJ23" s="8"/>
      <c r="IJK23" s="8"/>
      <c r="IJL23" s="8"/>
      <c r="IJM23" s="8"/>
      <c r="IJN23" s="8"/>
      <c r="IJO23" s="8"/>
      <c r="IJP23" s="8"/>
      <c r="IJQ23" s="8"/>
      <c r="IJR23" s="8"/>
      <c r="IJS23" s="8"/>
      <c r="IJT23" s="8"/>
      <c r="IJU23" s="8"/>
      <c r="IJV23" s="8"/>
      <c r="IJW23" s="8"/>
      <c r="IJX23" s="8"/>
      <c r="IJY23" s="8"/>
      <c r="IJZ23" s="8"/>
      <c r="IKA23" s="8"/>
      <c r="IKB23" s="8"/>
      <c r="IKC23" s="8"/>
      <c r="IKD23" s="8"/>
      <c r="IKE23" s="8"/>
      <c r="IKF23" s="8"/>
      <c r="IKG23" s="8"/>
      <c r="IKH23" s="8"/>
      <c r="IKI23" s="8"/>
      <c r="IKJ23" s="8"/>
      <c r="IKK23" s="8"/>
      <c r="IKL23" s="8"/>
      <c r="IKM23" s="8"/>
      <c r="IKN23" s="8"/>
      <c r="IKO23" s="8"/>
      <c r="IKP23" s="8"/>
      <c r="IKQ23" s="8"/>
      <c r="IKR23" s="8"/>
      <c r="IKS23" s="8"/>
      <c r="IKT23" s="8"/>
      <c r="IKU23" s="8"/>
      <c r="IKV23" s="8"/>
      <c r="IKW23" s="8"/>
      <c r="IKX23" s="8"/>
      <c r="IKY23" s="8"/>
      <c r="IKZ23" s="8"/>
      <c r="ILA23" s="8"/>
      <c r="ILB23" s="8"/>
      <c r="ILC23" s="8"/>
      <c r="ILD23" s="8"/>
      <c r="ILE23" s="8"/>
      <c r="ILF23" s="8"/>
      <c r="ILG23" s="8"/>
      <c r="ILH23" s="8"/>
      <c r="ILI23" s="8"/>
      <c r="ILJ23" s="8"/>
      <c r="ILK23" s="8"/>
      <c r="ILL23" s="8"/>
      <c r="ILM23" s="8"/>
      <c r="ILN23" s="8"/>
      <c r="ILO23" s="8"/>
      <c r="ILP23" s="8"/>
      <c r="ILQ23" s="8"/>
      <c r="ILR23" s="8"/>
      <c r="ILS23" s="8"/>
      <c r="ILT23" s="8"/>
      <c r="ILU23" s="8"/>
      <c r="ILV23" s="8"/>
      <c r="ILW23" s="8"/>
      <c r="ILX23" s="8"/>
      <c r="ILY23" s="8"/>
      <c r="ILZ23" s="8"/>
      <c r="IMA23" s="8"/>
      <c r="IMB23" s="8"/>
      <c r="IMC23" s="8"/>
      <c r="IMD23" s="8"/>
      <c r="IME23" s="8"/>
      <c r="IMF23" s="8"/>
      <c r="IMG23" s="8"/>
      <c r="IMH23" s="8"/>
      <c r="IMI23" s="8"/>
      <c r="IMJ23" s="8"/>
      <c r="IMK23" s="8"/>
      <c r="IML23" s="8"/>
      <c r="IMM23" s="8"/>
      <c r="IMN23" s="8"/>
      <c r="IMO23" s="8"/>
      <c r="IMP23" s="8"/>
      <c r="IMQ23" s="8"/>
      <c r="IMR23" s="8"/>
      <c r="IMS23" s="8"/>
      <c r="IMT23" s="8"/>
      <c r="IMU23" s="8"/>
      <c r="IMV23" s="8"/>
      <c r="IMW23" s="8"/>
      <c r="IMX23" s="8"/>
      <c r="IMY23" s="8"/>
      <c r="IMZ23" s="8"/>
      <c r="INA23" s="8"/>
      <c r="INB23" s="8"/>
      <c r="INC23" s="8"/>
      <c r="IND23" s="8"/>
      <c r="INE23" s="8"/>
      <c r="INF23" s="8"/>
      <c r="ING23" s="8"/>
      <c r="INH23" s="8"/>
      <c r="INI23" s="8"/>
      <c r="INJ23" s="8"/>
      <c r="INK23" s="8"/>
      <c r="INL23" s="8"/>
      <c r="INM23" s="8"/>
      <c r="INN23" s="8"/>
      <c r="INO23" s="8"/>
      <c r="INP23" s="8"/>
      <c r="INQ23" s="8"/>
      <c r="INR23" s="8"/>
      <c r="INS23" s="8"/>
      <c r="INT23" s="8"/>
      <c r="INU23" s="8"/>
      <c r="INV23" s="8"/>
      <c r="INW23" s="8"/>
      <c r="INX23" s="8"/>
      <c r="INY23" s="8"/>
      <c r="INZ23" s="8"/>
      <c r="IOA23" s="8"/>
      <c r="IOB23" s="8"/>
      <c r="IOC23" s="8"/>
      <c r="IOD23" s="8"/>
      <c r="IOE23" s="8"/>
      <c r="IOF23" s="8"/>
      <c r="IOG23" s="8"/>
      <c r="IOH23" s="8"/>
      <c r="IOI23" s="8"/>
      <c r="IOJ23" s="8"/>
      <c r="IOK23" s="8"/>
      <c r="IOL23" s="8"/>
      <c r="IOM23" s="8"/>
      <c r="ION23" s="8"/>
      <c r="IOO23" s="8"/>
      <c r="IOP23" s="8"/>
      <c r="IOQ23" s="8"/>
      <c r="IOR23" s="8"/>
      <c r="IOS23" s="8"/>
      <c r="IOT23" s="8"/>
      <c r="IOU23" s="8"/>
      <c r="IOV23" s="8"/>
      <c r="IOW23" s="8"/>
      <c r="IOX23" s="8"/>
      <c r="IOY23" s="8"/>
      <c r="IOZ23" s="8"/>
      <c r="IPA23" s="8"/>
      <c r="IPB23" s="8"/>
      <c r="IPC23" s="8"/>
      <c r="IPD23" s="8"/>
      <c r="IPE23" s="8"/>
      <c r="IPF23" s="8"/>
      <c r="IPG23" s="8"/>
      <c r="IPH23" s="8"/>
      <c r="IPI23" s="8"/>
      <c r="IPJ23" s="8"/>
      <c r="IPK23" s="8"/>
      <c r="IPL23" s="8"/>
      <c r="IPM23" s="8"/>
      <c r="IPN23" s="8"/>
      <c r="IPO23" s="8"/>
      <c r="IPP23" s="8"/>
      <c r="IPQ23" s="8"/>
      <c r="IPR23" s="8"/>
      <c r="IPS23" s="8"/>
      <c r="IPT23" s="8"/>
      <c r="IPU23" s="8"/>
      <c r="IPV23" s="8"/>
      <c r="IPW23" s="8"/>
      <c r="IPX23" s="8"/>
      <c r="IPY23" s="8"/>
      <c r="IPZ23" s="8"/>
      <c r="IQA23" s="8"/>
      <c r="IQB23" s="8"/>
      <c r="IQC23" s="8"/>
      <c r="IQD23" s="8"/>
      <c r="IQE23" s="8"/>
      <c r="IQF23" s="8"/>
      <c r="IQG23" s="8"/>
      <c r="IQH23" s="8"/>
      <c r="IQI23" s="8"/>
      <c r="IQJ23" s="8"/>
      <c r="IQK23" s="8"/>
      <c r="IQL23" s="8"/>
      <c r="IQM23" s="8"/>
      <c r="IQN23" s="8"/>
      <c r="IQO23" s="8"/>
      <c r="IQP23" s="8"/>
      <c r="IQQ23" s="8"/>
      <c r="IQR23" s="8"/>
      <c r="IQS23" s="8"/>
      <c r="IQT23" s="8"/>
      <c r="IQU23" s="8"/>
      <c r="IQV23" s="8"/>
      <c r="IQW23" s="8"/>
      <c r="IQX23" s="8"/>
      <c r="IQY23" s="8"/>
      <c r="IQZ23" s="8"/>
      <c r="IRA23" s="8"/>
      <c r="IRB23" s="8"/>
      <c r="IRC23" s="8"/>
      <c r="IRD23" s="8"/>
      <c r="IRE23" s="8"/>
      <c r="IRF23" s="8"/>
      <c r="IRG23" s="8"/>
      <c r="IRH23" s="8"/>
      <c r="IRI23" s="8"/>
      <c r="IRJ23" s="8"/>
      <c r="IRK23" s="8"/>
      <c r="IRL23" s="8"/>
      <c r="IRM23" s="8"/>
      <c r="IRN23" s="8"/>
      <c r="IRO23" s="8"/>
      <c r="IRP23" s="8"/>
      <c r="IRQ23" s="8"/>
      <c r="IRR23" s="8"/>
      <c r="IRS23" s="8"/>
      <c r="IRT23" s="8"/>
      <c r="IRU23" s="8"/>
      <c r="IRV23" s="8"/>
      <c r="IRW23" s="8"/>
      <c r="IRX23" s="8"/>
      <c r="IRY23" s="8"/>
      <c r="IRZ23" s="8"/>
      <c r="ISA23" s="8"/>
      <c r="ISB23" s="8"/>
      <c r="ISC23" s="8"/>
      <c r="ISD23" s="8"/>
      <c r="ISE23" s="8"/>
      <c r="ISF23" s="8"/>
      <c r="ISG23" s="8"/>
      <c r="ISH23" s="8"/>
      <c r="ISI23" s="8"/>
      <c r="ISJ23" s="8"/>
      <c r="ISK23" s="8"/>
      <c r="ISL23" s="8"/>
      <c r="ISM23" s="8"/>
      <c r="ISN23" s="8"/>
      <c r="ISO23" s="8"/>
      <c r="ISP23" s="8"/>
      <c r="ISQ23" s="8"/>
      <c r="ISR23" s="8"/>
      <c r="ISS23" s="8"/>
      <c r="IST23" s="8"/>
      <c r="ISU23" s="8"/>
      <c r="ISV23" s="8"/>
      <c r="ISW23" s="8"/>
      <c r="ISX23" s="8"/>
      <c r="ISY23" s="8"/>
      <c r="ISZ23" s="8"/>
      <c r="ITA23" s="8"/>
      <c r="ITB23" s="8"/>
      <c r="ITC23" s="8"/>
      <c r="ITD23" s="8"/>
      <c r="ITE23" s="8"/>
      <c r="ITF23" s="8"/>
      <c r="ITG23" s="8"/>
      <c r="ITH23" s="8"/>
      <c r="ITI23" s="8"/>
      <c r="ITJ23" s="8"/>
      <c r="ITK23" s="8"/>
      <c r="ITL23" s="8"/>
      <c r="ITM23" s="8"/>
      <c r="ITN23" s="8"/>
      <c r="ITO23" s="8"/>
      <c r="ITP23" s="8"/>
      <c r="ITQ23" s="8"/>
      <c r="ITR23" s="8"/>
      <c r="ITS23" s="8"/>
      <c r="ITT23" s="8"/>
      <c r="ITU23" s="8"/>
      <c r="ITV23" s="8"/>
      <c r="ITW23" s="8"/>
      <c r="ITX23" s="8"/>
      <c r="ITY23" s="8"/>
      <c r="ITZ23" s="8"/>
      <c r="IUA23" s="8"/>
      <c r="IUB23" s="8"/>
      <c r="IUC23" s="8"/>
      <c r="IUD23" s="8"/>
      <c r="IUE23" s="8"/>
      <c r="IUF23" s="8"/>
      <c r="IUG23" s="8"/>
      <c r="IUH23" s="8"/>
      <c r="IUI23" s="8"/>
      <c r="IUJ23" s="8"/>
      <c r="IUK23" s="8"/>
      <c r="IUL23" s="8"/>
      <c r="IUM23" s="8"/>
      <c r="IUN23" s="8"/>
      <c r="IUO23" s="8"/>
      <c r="IUP23" s="8"/>
      <c r="IUQ23" s="8"/>
      <c r="IUR23" s="8"/>
      <c r="IUS23" s="8"/>
      <c r="IUT23" s="8"/>
      <c r="IUU23" s="8"/>
      <c r="IUV23" s="8"/>
      <c r="IUW23" s="8"/>
      <c r="IUX23" s="8"/>
      <c r="IUY23" s="8"/>
      <c r="IUZ23" s="8"/>
      <c r="IVA23" s="8"/>
      <c r="IVB23" s="8"/>
      <c r="IVC23" s="8"/>
      <c r="IVD23" s="8"/>
      <c r="IVE23" s="8"/>
      <c r="IVF23" s="8"/>
      <c r="IVG23" s="8"/>
      <c r="IVH23" s="8"/>
      <c r="IVI23" s="8"/>
      <c r="IVJ23" s="8"/>
      <c r="IVK23" s="8"/>
      <c r="IVL23" s="8"/>
      <c r="IVM23" s="8"/>
      <c r="IVN23" s="8"/>
      <c r="IVO23" s="8"/>
      <c r="IVP23" s="8"/>
      <c r="IVQ23" s="8"/>
      <c r="IVR23" s="8"/>
      <c r="IVS23" s="8"/>
      <c r="IVT23" s="8"/>
      <c r="IVU23" s="8"/>
      <c r="IVV23" s="8"/>
      <c r="IVW23" s="8"/>
      <c r="IVX23" s="8"/>
      <c r="IVY23" s="8"/>
      <c r="IVZ23" s="8"/>
      <c r="IWA23" s="8"/>
      <c r="IWB23" s="8"/>
      <c r="IWC23" s="8"/>
      <c r="IWD23" s="8"/>
      <c r="IWE23" s="8"/>
      <c r="IWF23" s="8"/>
      <c r="IWG23" s="8"/>
      <c r="IWH23" s="8"/>
      <c r="IWI23" s="8"/>
      <c r="IWJ23" s="8"/>
      <c r="IWK23" s="8"/>
      <c r="IWL23" s="8"/>
      <c r="IWM23" s="8"/>
      <c r="IWN23" s="8"/>
      <c r="IWO23" s="8"/>
      <c r="IWP23" s="8"/>
      <c r="IWQ23" s="8"/>
      <c r="IWR23" s="8"/>
      <c r="IWS23" s="8"/>
      <c r="IWT23" s="8"/>
      <c r="IWU23" s="8"/>
      <c r="IWV23" s="8"/>
      <c r="IWW23" s="8"/>
      <c r="IWX23" s="8"/>
      <c r="IWY23" s="8"/>
      <c r="IWZ23" s="8"/>
      <c r="IXA23" s="8"/>
      <c r="IXB23" s="8"/>
      <c r="IXC23" s="8"/>
      <c r="IXD23" s="8"/>
      <c r="IXE23" s="8"/>
      <c r="IXF23" s="8"/>
      <c r="IXG23" s="8"/>
      <c r="IXH23" s="8"/>
      <c r="IXI23" s="8"/>
      <c r="IXJ23" s="8"/>
      <c r="IXK23" s="8"/>
      <c r="IXL23" s="8"/>
      <c r="IXM23" s="8"/>
      <c r="IXN23" s="8"/>
      <c r="IXO23" s="8"/>
      <c r="IXP23" s="8"/>
      <c r="IXQ23" s="8"/>
      <c r="IXR23" s="8"/>
      <c r="IXS23" s="8"/>
      <c r="IXT23" s="8"/>
      <c r="IXU23" s="8"/>
      <c r="IXV23" s="8"/>
      <c r="IXW23" s="8"/>
      <c r="IXX23" s="8"/>
      <c r="IXY23" s="8"/>
      <c r="IXZ23" s="8"/>
      <c r="IYA23" s="8"/>
      <c r="IYB23" s="8"/>
      <c r="IYC23" s="8"/>
      <c r="IYD23" s="8"/>
      <c r="IYE23" s="8"/>
      <c r="IYF23" s="8"/>
      <c r="IYG23" s="8"/>
      <c r="IYH23" s="8"/>
      <c r="IYI23" s="8"/>
      <c r="IYJ23" s="8"/>
      <c r="IYK23" s="8"/>
      <c r="IYL23" s="8"/>
      <c r="IYM23" s="8"/>
      <c r="IYN23" s="8"/>
      <c r="IYO23" s="8"/>
      <c r="IYP23" s="8"/>
      <c r="IYQ23" s="8"/>
      <c r="IYR23" s="8"/>
      <c r="IYS23" s="8"/>
      <c r="IYT23" s="8"/>
      <c r="IYU23" s="8"/>
      <c r="IYV23" s="8"/>
      <c r="IYW23" s="8"/>
      <c r="IYX23" s="8"/>
      <c r="IYY23" s="8"/>
      <c r="IYZ23" s="8"/>
      <c r="IZA23" s="8"/>
      <c r="IZB23" s="8"/>
      <c r="IZC23" s="8"/>
      <c r="IZD23" s="8"/>
      <c r="IZE23" s="8"/>
      <c r="IZF23" s="8"/>
      <c r="IZG23" s="8"/>
      <c r="IZH23" s="8"/>
      <c r="IZI23" s="8"/>
      <c r="IZJ23" s="8"/>
      <c r="IZK23" s="8"/>
      <c r="IZL23" s="8"/>
      <c r="IZM23" s="8"/>
      <c r="IZN23" s="8"/>
      <c r="IZO23" s="8"/>
      <c r="IZP23" s="8"/>
      <c r="IZQ23" s="8"/>
      <c r="IZR23" s="8"/>
      <c r="IZS23" s="8"/>
      <c r="IZT23" s="8"/>
      <c r="IZU23" s="8"/>
      <c r="IZV23" s="8"/>
      <c r="IZW23" s="8"/>
      <c r="IZX23" s="8"/>
      <c r="IZY23" s="8"/>
      <c r="IZZ23" s="8"/>
      <c r="JAA23" s="8"/>
      <c r="JAB23" s="8"/>
      <c r="JAC23" s="8"/>
      <c r="JAD23" s="8"/>
      <c r="JAE23" s="8"/>
      <c r="JAF23" s="8"/>
      <c r="JAG23" s="8"/>
      <c r="JAH23" s="8"/>
      <c r="JAI23" s="8"/>
      <c r="JAJ23" s="8"/>
      <c r="JAK23" s="8"/>
      <c r="JAL23" s="8"/>
      <c r="JAM23" s="8"/>
      <c r="JAN23" s="8"/>
      <c r="JAO23" s="8"/>
      <c r="JAP23" s="8"/>
      <c r="JAQ23" s="8"/>
      <c r="JAR23" s="8"/>
      <c r="JAS23" s="8"/>
      <c r="JAT23" s="8"/>
      <c r="JAU23" s="8"/>
      <c r="JAV23" s="8"/>
      <c r="JAW23" s="8"/>
      <c r="JAX23" s="8"/>
      <c r="JAY23" s="8"/>
      <c r="JAZ23" s="8"/>
      <c r="JBA23" s="8"/>
      <c r="JBB23" s="8"/>
      <c r="JBC23" s="8"/>
      <c r="JBD23" s="8"/>
      <c r="JBE23" s="8"/>
      <c r="JBF23" s="8"/>
      <c r="JBG23" s="8"/>
      <c r="JBH23" s="8"/>
      <c r="JBI23" s="8"/>
      <c r="JBJ23" s="8"/>
      <c r="JBK23" s="8"/>
      <c r="JBL23" s="8"/>
      <c r="JBM23" s="8"/>
      <c r="JBN23" s="8"/>
      <c r="JBO23" s="8"/>
      <c r="JBP23" s="8"/>
      <c r="JBQ23" s="8"/>
      <c r="JBR23" s="8"/>
      <c r="JBS23" s="8"/>
      <c r="JBT23" s="8"/>
      <c r="JBU23" s="8"/>
      <c r="JBV23" s="8"/>
      <c r="JBW23" s="8"/>
      <c r="JBX23" s="8"/>
      <c r="JBY23" s="8"/>
      <c r="JBZ23" s="8"/>
      <c r="JCA23" s="8"/>
      <c r="JCB23" s="8"/>
      <c r="JCC23" s="8"/>
      <c r="JCD23" s="8"/>
      <c r="JCE23" s="8"/>
      <c r="JCF23" s="8"/>
      <c r="JCG23" s="8"/>
      <c r="JCH23" s="8"/>
      <c r="JCI23" s="8"/>
      <c r="JCJ23" s="8"/>
      <c r="JCK23" s="8"/>
      <c r="JCL23" s="8"/>
      <c r="JCM23" s="8"/>
      <c r="JCN23" s="8"/>
      <c r="JCO23" s="8"/>
      <c r="JCP23" s="8"/>
      <c r="JCQ23" s="8"/>
      <c r="JCR23" s="8"/>
      <c r="JCS23" s="8"/>
      <c r="JCT23" s="8"/>
      <c r="JCU23" s="8"/>
      <c r="JCV23" s="8"/>
      <c r="JCW23" s="8"/>
      <c r="JCX23" s="8"/>
      <c r="JCY23" s="8"/>
      <c r="JCZ23" s="8"/>
      <c r="JDA23" s="8"/>
      <c r="JDB23" s="8"/>
      <c r="JDC23" s="8"/>
      <c r="JDD23" s="8"/>
      <c r="JDE23" s="8"/>
      <c r="JDF23" s="8"/>
      <c r="JDG23" s="8"/>
      <c r="JDH23" s="8"/>
      <c r="JDI23" s="8"/>
      <c r="JDJ23" s="8"/>
      <c r="JDK23" s="8"/>
      <c r="JDL23" s="8"/>
      <c r="JDM23" s="8"/>
      <c r="JDN23" s="8"/>
      <c r="JDO23" s="8"/>
      <c r="JDP23" s="8"/>
      <c r="JDQ23" s="8"/>
      <c r="JDR23" s="8"/>
      <c r="JDS23" s="8"/>
      <c r="JDT23" s="8"/>
      <c r="JDU23" s="8"/>
      <c r="JDV23" s="8"/>
      <c r="JDW23" s="8"/>
      <c r="JDX23" s="8"/>
      <c r="JDY23" s="8"/>
      <c r="JDZ23" s="8"/>
      <c r="JEA23" s="8"/>
      <c r="JEB23" s="8"/>
      <c r="JEC23" s="8"/>
      <c r="JED23" s="8"/>
      <c r="JEE23" s="8"/>
      <c r="JEF23" s="8"/>
      <c r="JEG23" s="8"/>
      <c r="JEH23" s="8"/>
      <c r="JEI23" s="8"/>
      <c r="JEJ23" s="8"/>
      <c r="JEK23" s="8"/>
      <c r="JEL23" s="8"/>
      <c r="JEM23" s="8"/>
      <c r="JEN23" s="8"/>
      <c r="JEO23" s="8"/>
      <c r="JEP23" s="8"/>
      <c r="JEQ23" s="8"/>
      <c r="JER23" s="8"/>
      <c r="JES23" s="8"/>
      <c r="JET23" s="8"/>
      <c r="JEU23" s="8"/>
      <c r="JEV23" s="8"/>
      <c r="JEW23" s="8"/>
      <c r="JEX23" s="8"/>
      <c r="JEY23" s="8"/>
      <c r="JEZ23" s="8"/>
      <c r="JFA23" s="8"/>
      <c r="JFB23" s="8"/>
      <c r="JFC23" s="8"/>
      <c r="JFD23" s="8"/>
      <c r="JFE23" s="8"/>
      <c r="JFF23" s="8"/>
      <c r="JFG23" s="8"/>
      <c r="JFH23" s="8"/>
      <c r="JFI23" s="8"/>
      <c r="JFJ23" s="8"/>
      <c r="JFK23" s="8"/>
      <c r="JFL23" s="8"/>
      <c r="JFM23" s="8"/>
      <c r="JFN23" s="8"/>
      <c r="JFO23" s="8"/>
      <c r="JFP23" s="8"/>
      <c r="JFQ23" s="8"/>
      <c r="JFR23" s="8"/>
      <c r="JFS23" s="8"/>
      <c r="JFT23" s="8"/>
      <c r="JFU23" s="8"/>
      <c r="JFV23" s="8"/>
      <c r="JFW23" s="8"/>
      <c r="JFX23" s="8"/>
      <c r="JFY23" s="8"/>
      <c r="JFZ23" s="8"/>
      <c r="JGA23" s="8"/>
      <c r="JGB23" s="8"/>
      <c r="JGC23" s="8"/>
      <c r="JGD23" s="8"/>
      <c r="JGE23" s="8"/>
      <c r="JGF23" s="8"/>
      <c r="JGG23" s="8"/>
      <c r="JGH23" s="8"/>
      <c r="JGI23" s="8"/>
      <c r="JGJ23" s="8"/>
      <c r="JGK23" s="8"/>
      <c r="JGL23" s="8"/>
      <c r="JGM23" s="8"/>
      <c r="JGN23" s="8"/>
      <c r="JGO23" s="8"/>
      <c r="JGP23" s="8"/>
      <c r="JGQ23" s="8"/>
      <c r="JGR23" s="8"/>
      <c r="JGS23" s="8"/>
      <c r="JGT23" s="8"/>
      <c r="JGU23" s="8"/>
      <c r="JGV23" s="8"/>
      <c r="JGW23" s="8"/>
      <c r="JGX23" s="8"/>
      <c r="JGY23" s="8"/>
      <c r="JGZ23" s="8"/>
      <c r="JHA23" s="8"/>
      <c r="JHB23" s="8"/>
      <c r="JHC23" s="8"/>
      <c r="JHD23" s="8"/>
      <c r="JHE23" s="8"/>
      <c r="JHF23" s="8"/>
      <c r="JHG23" s="8"/>
      <c r="JHH23" s="8"/>
      <c r="JHI23" s="8"/>
      <c r="JHJ23" s="8"/>
      <c r="JHK23" s="8"/>
      <c r="JHL23" s="8"/>
      <c r="JHM23" s="8"/>
      <c r="JHN23" s="8"/>
      <c r="JHO23" s="8"/>
      <c r="JHP23" s="8"/>
      <c r="JHQ23" s="8"/>
      <c r="JHR23" s="8"/>
      <c r="JHS23" s="8"/>
      <c r="JHT23" s="8"/>
      <c r="JHU23" s="8"/>
      <c r="JHV23" s="8"/>
      <c r="JHW23" s="8"/>
      <c r="JHX23" s="8"/>
      <c r="JHY23" s="8"/>
      <c r="JHZ23" s="8"/>
      <c r="JIA23" s="8"/>
      <c r="JIB23" s="8"/>
      <c r="JIC23" s="8"/>
      <c r="JID23" s="8"/>
      <c r="JIE23" s="8"/>
      <c r="JIF23" s="8"/>
      <c r="JIG23" s="8"/>
      <c r="JIH23" s="8"/>
      <c r="JII23" s="8"/>
      <c r="JIJ23" s="8"/>
      <c r="JIK23" s="8"/>
      <c r="JIL23" s="8"/>
      <c r="JIM23" s="8"/>
      <c r="JIN23" s="8"/>
      <c r="JIO23" s="8"/>
      <c r="JIP23" s="8"/>
      <c r="JIQ23" s="8"/>
      <c r="JIR23" s="8"/>
      <c r="JIS23" s="8"/>
      <c r="JIT23" s="8"/>
      <c r="JIU23" s="8"/>
      <c r="JIV23" s="8"/>
      <c r="JIW23" s="8"/>
      <c r="JIX23" s="8"/>
      <c r="JIY23" s="8"/>
      <c r="JIZ23" s="8"/>
      <c r="JJA23" s="8"/>
      <c r="JJB23" s="8"/>
      <c r="JJC23" s="8"/>
      <c r="JJD23" s="8"/>
      <c r="JJE23" s="8"/>
      <c r="JJF23" s="8"/>
      <c r="JJG23" s="8"/>
      <c r="JJH23" s="8"/>
      <c r="JJI23" s="8"/>
      <c r="JJJ23" s="8"/>
      <c r="JJK23" s="8"/>
      <c r="JJL23" s="8"/>
      <c r="JJM23" s="8"/>
      <c r="JJN23" s="8"/>
      <c r="JJO23" s="8"/>
      <c r="JJP23" s="8"/>
      <c r="JJQ23" s="8"/>
      <c r="JJR23" s="8"/>
      <c r="JJS23" s="8"/>
      <c r="JJT23" s="8"/>
      <c r="JJU23" s="8"/>
      <c r="JJV23" s="8"/>
      <c r="JJW23" s="8"/>
      <c r="JJX23" s="8"/>
      <c r="JJY23" s="8"/>
      <c r="JJZ23" s="8"/>
      <c r="JKA23" s="8"/>
      <c r="JKB23" s="8"/>
      <c r="JKC23" s="8"/>
      <c r="JKD23" s="8"/>
      <c r="JKE23" s="8"/>
      <c r="JKF23" s="8"/>
      <c r="JKG23" s="8"/>
      <c r="JKH23" s="8"/>
      <c r="JKI23" s="8"/>
      <c r="JKJ23" s="8"/>
      <c r="JKK23" s="8"/>
      <c r="JKL23" s="8"/>
      <c r="JKM23" s="8"/>
      <c r="JKN23" s="8"/>
      <c r="JKO23" s="8"/>
      <c r="JKP23" s="8"/>
      <c r="JKQ23" s="8"/>
      <c r="JKR23" s="8"/>
      <c r="JKS23" s="8"/>
      <c r="JKT23" s="8"/>
      <c r="JKU23" s="8"/>
      <c r="JKV23" s="8"/>
      <c r="JKW23" s="8"/>
      <c r="JKX23" s="8"/>
      <c r="JKY23" s="8"/>
      <c r="JKZ23" s="8"/>
      <c r="JLA23" s="8"/>
      <c r="JLB23" s="8"/>
      <c r="JLC23" s="8"/>
      <c r="JLD23" s="8"/>
      <c r="JLE23" s="8"/>
      <c r="JLF23" s="8"/>
      <c r="JLG23" s="8"/>
      <c r="JLH23" s="8"/>
      <c r="JLI23" s="8"/>
      <c r="JLJ23" s="8"/>
      <c r="JLK23" s="8"/>
      <c r="JLL23" s="8"/>
      <c r="JLM23" s="8"/>
      <c r="JLN23" s="8"/>
      <c r="JLO23" s="8"/>
      <c r="JLP23" s="8"/>
      <c r="JLQ23" s="8"/>
      <c r="JLR23" s="8"/>
      <c r="JLS23" s="8"/>
      <c r="JLT23" s="8"/>
      <c r="JLU23" s="8"/>
      <c r="JLV23" s="8"/>
      <c r="JLW23" s="8"/>
      <c r="JLX23" s="8"/>
      <c r="JLY23" s="8"/>
      <c r="JLZ23" s="8"/>
      <c r="JMA23" s="8"/>
      <c r="JMB23" s="8"/>
      <c r="JMC23" s="8"/>
      <c r="JMD23" s="8"/>
      <c r="JME23" s="8"/>
      <c r="JMF23" s="8"/>
      <c r="JMG23" s="8"/>
      <c r="JMH23" s="8"/>
      <c r="JMI23" s="8"/>
      <c r="JMJ23" s="8"/>
      <c r="JMK23" s="8"/>
      <c r="JML23" s="8"/>
      <c r="JMM23" s="8"/>
      <c r="JMN23" s="8"/>
      <c r="JMO23" s="8"/>
      <c r="JMP23" s="8"/>
      <c r="JMQ23" s="8"/>
      <c r="JMR23" s="8"/>
      <c r="JMS23" s="8"/>
      <c r="JMT23" s="8"/>
      <c r="JMU23" s="8"/>
      <c r="JMV23" s="8"/>
      <c r="JMW23" s="8"/>
      <c r="JMX23" s="8"/>
      <c r="JMY23" s="8"/>
      <c r="JMZ23" s="8"/>
      <c r="JNA23" s="8"/>
      <c r="JNB23" s="8"/>
      <c r="JNC23" s="8"/>
      <c r="JND23" s="8"/>
      <c r="JNE23" s="8"/>
      <c r="JNF23" s="8"/>
      <c r="JNG23" s="8"/>
      <c r="JNH23" s="8"/>
      <c r="JNI23" s="8"/>
      <c r="JNJ23" s="8"/>
      <c r="JNK23" s="8"/>
      <c r="JNL23" s="8"/>
      <c r="JNM23" s="8"/>
      <c r="JNN23" s="8"/>
      <c r="JNO23" s="8"/>
      <c r="JNP23" s="8"/>
      <c r="JNQ23" s="8"/>
      <c r="JNR23" s="8"/>
      <c r="JNS23" s="8"/>
      <c r="JNT23" s="8"/>
      <c r="JNU23" s="8"/>
      <c r="JNV23" s="8"/>
      <c r="JNW23" s="8"/>
      <c r="JNX23" s="8"/>
      <c r="JNY23" s="8"/>
      <c r="JNZ23" s="8"/>
      <c r="JOA23" s="8"/>
      <c r="JOB23" s="8"/>
      <c r="JOC23" s="8"/>
      <c r="JOD23" s="8"/>
      <c r="JOE23" s="8"/>
      <c r="JOF23" s="8"/>
      <c r="JOG23" s="8"/>
      <c r="JOH23" s="8"/>
      <c r="JOI23" s="8"/>
      <c r="JOJ23" s="8"/>
      <c r="JOK23" s="8"/>
      <c r="JOL23" s="8"/>
      <c r="JOM23" s="8"/>
      <c r="JON23" s="8"/>
      <c r="JOO23" s="8"/>
      <c r="JOP23" s="8"/>
      <c r="JOQ23" s="8"/>
      <c r="JOR23" s="8"/>
      <c r="JOS23" s="8"/>
      <c r="JOT23" s="8"/>
      <c r="JOU23" s="8"/>
      <c r="JOV23" s="8"/>
      <c r="JOW23" s="8"/>
      <c r="JOX23" s="8"/>
      <c r="JOY23" s="8"/>
      <c r="JOZ23" s="8"/>
      <c r="JPA23" s="8"/>
      <c r="JPB23" s="8"/>
      <c r="JPC23" s="8"/>
      <c r="JPD23" s="8"/>
      <c r="JPE23" s="8"/>
      <c r="JPF23" s="8"/>
      <c r="JPG23" s="8"/>
      <c r="JPH23" s="8"/>
      <c r="JPI23" s="8"/>
      <c r="JPJ23" s="8"/>
      <c r="JPK23" s="8"/>
      <c r="JPL23" s="8"/>
      <c r="JPM23" s="8"/>
      <c r="JPN23" s="8"/>
      <c r="JPO23" s="8"/>
      <c r="JPP23" s="8"/>
      <c r="JPQ23" s="8"/>
      <c r="JPR23" s="8"/>
      <c r="JPS23" s="8"/>
      <c r="JPT23" s="8"/>
      <c r="JPU23" s="8"/>
      <c r="JPV23" s="8"/>
      <c r="JPW23" s="8"/>
      <c r="JPX23" s="8"/>
      <c r="JPY23" s="8"/>
      <c r="JPZ23" s="8"/>
      <c r="JQA23" s="8"/>
      <c r="JQB23" s="8"/>
      <c r="JQC23" s="8"/>
      <c r="JQD23" s="8"/>
      <c r="JQE23" s="8"/>
      <c r="JQF23" s="8"/>
      <c r="JQG23" s="8"/>
      <c r="JQH23" s="8"/>
      <c r="JQI23" s="8"/>
      <c r="JQJ23" s="8"/>
      <c r="JQK23" s="8"/>
      <c r="JQL23" s="8"/>
      <c r="JQM23" s="8"/>
      <c r="JQN23" s="8"/>
      <c r="JQO23" s="8"/>
      <c r="JQP23" s="8"/>
      <c r="JQQ23" s="8"/>
      <c r="JQR23" s="8"/>
      <c r="JQS23" s="8"/>
      <c r="JQT23" s="8"/>
      <c r="JQU23" s="8"/>
      <c r="JQV23" s="8"/>
      <c r="JQW23" s="8"/>
      <c r="JQX23" s="8"/>
      <c r="JQY23" s="8"/>
      <c r="JQZ23" s="8"/>
      <c r="JRA23" s="8"/>
      <c r="JRB23" s="8"/>
      <c r="JRC23" s="8"/>
      <c r="JRD23" s="8"/>
      <c r="JRE23" s="8"/>
      <c r="JRF23" s="8"/>
      <c r="JRG23" s="8"/>
      <c r="JRH23" s="8"/>
      <c r="JRI23" s="8"/>
      <c r="JRJ23" s="8"/>
      <c r="JRK23" s="8"/>
      <c r="JRL23" s="8"/>
      <c r="JRM23" s="8"/>
      <c r="JRN23" s="8"/>
      <c r="JRO23" s="8"/>
      <c r="JRP23" s="8"/>
      <c r="JRQ23" s="8"/>
      <c r="JRR23" s="8"/>
      <c r="JRS23" s="8"/>
      <c r="JRT23" s="8"/>
      <c r="JRU23" s="8"/>
      <c r="JRV23" s="8"/>
      <c r="JRW23" s="8"/>
      <c r="JRX23" s="8"/>
      <c r="JRY23" s="8"/>
      <c r="JRZ23" s="8"/>
      <c r="JSA23" s="8"/>
      <c r="JSB23" s="8"/>
      <c r="JSC23" s="8"/>
      <c r="JSD23" s="8"/>
      <c r="JSE23" s="8"/>
      <c r="JSF23" s="8"/>
      <c r="JSG23" s="8"/>
      <c r="JSH23" s="8"/>
      <c r="JSI23" s="8"/>
      <c r="JSJ23" s="8"/>
      <c r="JSK23" s="8"/>
      <c r="JSL23" s="8"/>
      <c r="JSM23" s="8"/>
      <c r="JSN23" s="8"/>
      <c r="JSO23" s="8"/>
      <c r="JSP23" s="8"/>
      <c r="JSQ23" s="8"/>
      <c r="JSR23" s="8"/>
      <c r="JSS23" s="8"/>
      <c r="JST23" s="8"/>
      <c r="JSU23" s="8"/>
      <c r="JSV23" s="8"/>
      <c r="JSW23" s="8"/>
      <c r="JSX23" s="8"/>
      <c r="JSY23" s="8"/>
      <c r="JSZ23" s="8"/>
      <c r="JTA23" s="8"/>
      <c r="JTB23" s="8"/>
      <c r="JTC23" s="8"/>
      <c r="JTD23" s="8"/>
      <c r="JTE23" s="8"/>
      <c r="JTF23" s="8"/>
      <c r="JTG23" s="8"/>
      <c r="JTH23" s="8"/>
      <c r="JTI23" s="8"/>
      <c r="JTJ23" s="8"/>
      <c r="JTK23" s="8"/>
      <c r="JTL23" s="8"/>
      <c r="JTM23" s="8"/>
      <c r="JTN23" s="8"/>
      <c r="JTO23" s="8"/>
      <c r="JTP23" s="8"/>
      <c r="JTQ23" s="8"/>
      <c r="JTR23" s="8"/>
      <c r="JTS23" s="8"/>
      <c r="JTT23" s="8"/>
      <c r="JTU23" s="8"/>
      <c r="JTV23" s="8"/>
      <c r="JTW23" s="8"/>
      <c r="JTX23" s="8"/>
      <c r="JTY23" s="8"/>
      <c r="JTZ23" s="8"/>
      <c r="JUA23" s="8"/>
      <c r="JUB23" s="8"/>
      <c r="JUC23" s="8"/>
      <c r="JUD23" s="8"/>
      <c r="JUE23" s="8"/>
      <c r="JUF23" s="8"/>
      <c r="JUG23" s="8"/>
      <c r="JUH23" s="8"/>
      <c r="JUI23" s="8"/>
      <c r="JUJ23" s="8"/>
      <c r="JUK23" s="8"/>
      <c r="JUL23" s="8"/>
      <c r="JUM23" s="8"/>
      <c r="JUN23" s="8"/>
      <c r="JUO23" s="8"/>
      <c r="JUP23" s="8"/>
      <c r="JUQ23" s="8"/>
      <c r="JUR23" s="8"/>
      <c r="JUS23" s="8"/>
      <c r="JUT23" s="8"/>
      <c r="JUU23" s="8"/>
      <c r="JUV23" s="8"/>
      <c r="JUW23" s="8"/>
      <c r="JUX23" s="8"/>
      <c r="JUY23" s="8"/>
      <c r="JUZ23" s="8"/>
      <c r="JVA23" s="8"/>
      <c r="JVB23" s="8"/>
      <c r="JVC23" s="8"/>
      <c r="JVD23" s="8"/>
      <c r="JVE23" s="8"/>
      <c r="JVF23" s="8"/>
      <c r="JVG23" s="8"/>
      <c r="JVH23" s="8"/>
      <c r="JVI23" s="8"/>
      <c r="JVJ23" s="8"/>
      <c r="JVK23" s="8"/>
      <c r="JVL23" s="8"/>
      <c r="JVM23" s="8"/>
      <c r="JVN23" s="8"/>
      <c r="JVO23" s="8"/>
      <c r="JVP23" s="8"/>
      <c r="JVQ23" s="8"/>
      <c r="JVR23" s="8"/>
      <c r="JVS23" s="8"/>
      <c r="JVT23" s="8"/>
      <c r="JVU23" s="8"/>
      <c r="JVV23" s="8"/>
      <c r="JVW23" s="8"/>
      <c r="JVX23" s="8"/>
      <c r="JVY23" s="8"/>
      <c r="JVZ23" s="8"/>
      <c r="JWA23" s="8"/>
      <c r="JWB23" s="8"/>
      <c r="JWC23" s="8"/>
      <c r="JWD23" s="8"/>
      <c r="JWE23" s="8"/>
      <c r="JWF23" s="8"/>
      <c r="JWG23" s="8"/>
      <c r="JWH23" s="8"/>
      <c r="JWI23" s="8"/>
      <c r="JWJ23" s="8"/>
      <c r="JWK23" s="8"/>
      <c r="JWL23" s="8"/>
      <c r="JWM23" s="8"/>
      <c r="JWN23" s="8"/>
      <c r="JWO23" s="8"/>
      <c r="JWP23" s="8"/>
      <c r="JWQ23" s="8"/>
      <c r="JWR23" s="8"/>
      <c r="JWS23" s="8"/>
      <c r="JWT23" s="8"/>
      <c r="JWU23" s="8"/>
      <c r="JWV23" s="8"/>
      <c r="JWW23" s="8"/>
      <c r="JWX23" s="8"/>
      <c r="JWY23" s="8"/>
      <c r="JWZ23" s="8"/>
      <c r="JXA23" s="8"/>
      <c r="JXB23" s="8"/>
      <c r="JXC23" s="8"/>
      <c r="JXD23" s="8"/>
      <c r="JXE23" s="8"/>
      <c r="JXF23" s="8"/>
      <c r="JXG23" s="8"/>
      <c r="JXH23" s="8"/>
      <c r="JXI23" s="8"/>
      <c r="JXJ23" s="8"/>
      <c r="JXK23" s="8"/>
      <c r="JXL23" s="8"/>
      <c r="JXM23" s="8"/>
      <c r="JXN23" s="8"/>
      <c r="JXO23" s="8"/>
      <c r="JXP23" s="8"/>
      <c r="JXQ23" s="8"/>
      <c r="JXR23" s="8"/>
      <c r="JXS23" s="8"/>
      <c r="JXT23" s="8"/>
      <c r="JXU23" s="8"/>
      <c r="JXV23" s="8"/>
      <c r="JXW23" s="8"/>
      <c r="JXX23" s="8"/>
      <c r="JXY23" s="8"/>
      <c r="JXZ23" s="8"/>
      <c r="JYA23" s="8"/>
      <c r="JYB23" s="8"/>
      <c r="JYC23" s="8"/>
      <c r="JYD23" s="8"/>
      <c r="JYE23" s="8"/>
      <c r="JYF23" s="8"/>
      <c r="JYG23" s="8"/>
      <c r="JYH23" s="8"/>
      <c r="JYI23" s="8"/>
      <c r="JYJ23" s="8"/>
      <c r="JYK23" s="8"/>
      <c r="JYL23" s="8"/>
      <c r="JYM23" s="8"/>
      <c r="JYN23" s="8"/>
      <c r="JYO23" s="8"/>
      <c r="JYP23" s="8"/>
      <c r="JYQ23" s="8"/>
      <c r="JYR23" s="8"/>
      <c r="JYS23" s="8"/>
      <c r="JYT23" s="8"/>
      <c r="JYU23" s="8"/>
      <c r="JYV23" s="8"/>
      <c r="JYW23" s="8"/>
      <c r="JYX23" s="8"/>
      <c r="JYY23" s="8"/>
      <c r="JYZ23" s="8"/>
      <c r="JZA23" s="8"/>
      <c r="JZB23" s="8"/>
      <c r="JZC23" s="8"/>
      <c r="JZD23" s="8"/>
      <c r="JZE23" s="8"/>
      <c r="JZF23" s="8"/>
      <c r="JZG23" s="8"/>
      <c r="JZH23" s="8"/>
      <c r="JZI23" s="8"/>
      <c r="JZJ23" s="8"/>
      <c r="JZK23" s="8"/>
      <c r="JZL23" s="8"/>
      <c r="JZM23" s="8"/>
      <c r="JZN23" s="8"/>
      <c r="JZO23" s="8"/>
      <c r="JZP23" s="8"/>
      <c r="JZQ23" s="8"/>
      <c r="JZR23" s="8"/>
      <c r="JZS23" s="8"/>
      <c r="JZT23" s="8"/>
      <c r="JZU23" s="8"/>
      <c r="JZV23" s="8"/>
      <c r="JZW23" s="8"/>
      <c r="JZX23" s="8"/>
      <c r="JZY23" s="8"/>
      <c r="JZZ23" s="8"/>
      <c r="KAA23" s="8"/>
      <c r="KAB23" s="8"/>
      <c r="KAC23" s="8"/>
      <c r="KAD23" s="8"/>
      <c r="KAE23" s="8"/>
      <c r="KAF23" s="8"/>
      <c r="KAG23" s="8"/>
      <c r="KAH23" s="8"/>
      <c r="KAI23" s="8"/>
      <c r="KAJ23" s="8"/>
      <c r="KAK23" s="8"/>
      <c r="KAL23" s="8"/>
      <c r="KAM23" s="8"/>
      <c r="KAN23" s="8"/>
      <c r="KAO23" s="8"/>
      <c r="KAP23" s="8"/>
      <c r="KAQ23" s="8"/>
      <c r="KAR23" s="8"/>
      <c r="KAS23" s="8"/>
      <c r="KAT23" s="8"/>
      <c r="KAU23" s="8"/>
      <c r="KAV23" s="8"/>
      <c r="KAW23" s="8"/>
      <c r="KAX23" s="8"/>
      <c r="KAY23" s="8"/>
      <c r="KAZ23" s="8"/>
      <c r="KBA23" s="8"/>
      <c r="KBB23" s="8"/>
      <c r="KBC23" s="8"/>
      <c r="KBD23" s="8"/>
      <c r="KBE23" s="8"/>
      <c r="KBF23" s="8"/>
      <c r="KBG23" s="8"/>
      <c r="KBH23" s="8"/>
      <c r="KBI23" s="8"/>
      <c r="KBJ23" s="8"/>
      <c r="KBK23" s="8"/>
      <c r="KBL23" s="8"/>
      <c r="KBM23" s="8"/>
      <c r="KBN23" s="8"/>
      <c r="KBO23" s="8"/>
      <c r="KBP23" s="8"/>
      <c r="KBQ23" s="8"/>
      <c r="KBR23" s="8"/>
      <c r="KBS23" s="8"/>
      <c r="KBT23" s="8"/>
      <c r="KBU23" s="8"/>
      <c r="KBV23" s="8"/>
      <c r="KBW23" s="8"/>
      <c r="KBX23" s="8"/>
      <c r="KBY23" s="8"/>
      <c r="KBZ23" s="8"/>
      <c r="KCA23" s="8"/>
      <c r="KCB23" s="8"/>
      <c r="KCC23" s="8"/>
      <c r="KCD23" s="8"/>
      <c r="KCE23" s="8"/>
      <c r="KCF23" s="8"/>
      <c r="KCG23" s="8"/>
      <c r="KCH23" s="8"/>
      <c r="KCI23" s="8"/>
      <c r="KCJ23" s="8"/>
      <c r="KCK23" s="8"/>
      <c r="KCL23" s="8"/>
      <c r="KCM23" s="8"/>
      <c r="KCN23" s="8"/>
      <c r="KCO23" s="8"/>
      <c r="KCP23" s="8"/>
      <c r="KCQ23" s="8"/>
      <c r="KCR23" s="8"/>
      <c r="KCS23" s="8"/>
      <c r="KCT23" s="8"/>
      <c r="KCU23" s="8"/>
      <c r="KCV23" s="8"/>
      <c r="KCW23" s="8"/>
      <c r="KCX23" s="8"/>
      <c r="KCY23" s="8"/>
      <c r="KCZ23" s="8"/>
      <c r="KDA23" s="8"/>
      <c r="KDB23" s="8"/>
      <c r="KDC23" s="8"/>
      <c r="KDD23" s="8"/>
      <c r="KDE23" s="8"/>
      <c r="KDF23" s="8"/>
      <c r="KDG23" s="8"/>
      <c r="KDH23" s="8"/>
      <c r="KDI23" s="8"/>
      <c r="KDJ23" s="8"/>
      <c r="KDK23" s="8"/>
      <c r="KDL23" s="8"/>
      <c r="KDM23" s="8"/>
      <c r="KDN23" s="8"/>
      <c r="KDO23" s="8"/>
      <c r="KDP23" s="8"/>
      <c r="KDQ23" s="8"/>
      <c r="KDR23" s="8"/>
      <c r="KDS23" s="8"/>
      <c r="KDT23" s="8"/>
      <c r="KDU23" s="8"/>
      <c r="KDV23" s="8"/>
      <c r="KDW23" s="8"/>
      <c r="KDX23" s="8"/>
      <c r="KDY23" s="8"/>
      <c r="KDZ23" s="8"/>
      <c r="KEA23" s="8"/>
      <c r="KEB23" s="8"/>
      <c r="KEC23" s="8"/>
      <c r="KED23" s="8"/>
      <c r="KEE23" s="8"/>
      <c r="KEF23" s="8"/>
      <c r="KEG23" s="8"/>
      <c r="KEH23" s="8"/>
      <c r="KEI23" s="8"/>
      <c r="KEJ23" s="8"/>
      <c r="KEK23" s="8"/>
      <c r="KEL23" s="8"/>
      <c r="KEM23" s="8"/>
      <c r="KEN23" s="8"/>
      <c r="KEO23" s="8"/>
      <c r="KEP23" s="8"/>
      <c r="KEQ23" s="8"/>
      <c r="KER23" s="8"/>
      <c r="KES23" s="8"/>
      <c r="KET23" s="8"/>
      <c r="KEU23" s="8"/>
      <c r="KEV23" s="8"/>
      <c r="KEW23" s="8"/>
      <c r="KEX23" s="8"/>
      <c r="KEY23" s="8"/>
      <c r="KEZ23" s="8"/>
      <c r="KFA23" s="8"/>
      <c r="KFB23" s="8"/>
      <c r="KFC23" s="8"/>
      <c r="KFD23" s="8"/>
      <c r="KFE23" s="8"/>
      <c r="KFF23" s="8"/>
      <c r="KFG23" s="8"/>
      <c r="KFH23" s="8"/>
      <c r="KFI23" s="8"/>
      <c r="KFJ23" s="8"/>
      <c r="KFK23" s="8"/>
      <c r="KFL23" s="8"/>
      <c r="KFM23" s="8"/>
      <c r="KFN23" s="8"/>
      <c r="KFO23" s="8"/>
      <c r="KFP23" s="8"/>
      <c r="KFQ23" s="8"/>
      <c r="KFR23" s="8"/>
      <c r="KFS23" s="8"/>
      <c r="KFT23" s="8"/>
      <c r="KFU23" s="8"/>
      <c r="KFV23" s="8"/>
      <c r="KFW23" s="8"/>
      <c r="KFX23" s="8"/>
      <c r="KFY23" s="8"/>
      <c r="KFZ23" s="8"/>
      <c r="KGA23" s="8"/>
      <c r="KGB23" s="8"/>
      <c r="KGC23" s="8"/>
      <c r="KGD23" s="8"/>
      <c r="KGE23" s="8"/>
      <c r="KGF23" s="8"/>
      <c r="KGG23" s="8"/>
      <c r="KGH23" s="8"/>
      <c r="KGI23" s="8"/>
      <c r="KGJ23" s="8"/>
      <c r="KGK23" s="8"/>
      <c r="KGL23" s="8"/>
      <c r="KGM23" s="8"/>
      <c r="KGN23" s="8"/>
      <c r="KGO23" s="8"/>
      <c r="KGP23" s="8"/>
      <c r="KGQ23" s="8"/>
      <c r="KGR23" s="8"/>
      <c r="KGS23" s="8"/>
      <c r="KGT23" s="8"/>
      <c r="KGU23" s="8"/>
      <c r="KGV23" s="8"/>
      <c r="KGW23" s="8"/>
      <c r="KGX23" s="8"/>
      <c r="KGY23" s="8"/>
      <c r="KGZ23" s="8"/>
      <c r="KHA23" s="8"/>
      <c r="KHB23" s="8"/>
      <c r="KHC23" s="8"/>
      <c r="KHD23" s="8"/>
      <c r="KHE23" s="8"/>
      <c r="KHF23" s="8"/>
      <c r="KHG23" s="8"/>
      <c r="KHH23" s="8"/>
      <c r="KHI23" s="8"/>
      <c r="KHJ23" s="8"/>
      <c r="KHK23" s="8"/>
      <c r="KHL23" s="8"/>
      <c r="KHM23" s="8"/>
      <c r="KHN23" s="8"/>
      <c r="KHO23" s="8"/>
      <c r="KHP23" s="8"/>
      <c r="KHQ23" s="8"/>
      <c r="KHR23" s="8"/>
      <c r="KHS23" s="8"/>
      <c r="KHT23" s="8"/>
      <c r="KHU23" s="8"/>
      <c r="KHV23" s="8"/>
      <c r="KHW23" s="8"/>
      <c r="KHX23" s="8"/>
      <c r="KHY23" s="8"/>
      <c r="KHZ23" s="8"/>
      <c r="KIA23" s="8"/>
      <c r="KIB23" s="8"/>
      <c r="KIC23" s="8"/>
      <c r="KID23" s="8"/>
      <c r="KIE23" s="8"/>
      <c r="KIF23" s="8"/>
      <c r="KIG23" s="8"/>
      <c r="KIH23" s="8"/>
      <c r="KII23" s="8"/>
      <c r="KIJ23" s="8"/>
      <c r="KIK23" s="8"/>
      <c r="KIL23" s="8"/>
      <c r="KIM23" s="8"/>
      <c r="KIN23" s="8"/>
      <c r="KIO23" s="8"/>
      <c r="KIP23" s="8"/>
      <c r="KIQ23" s="8"/>
      <c r="KIR23" s="8"/>
      <c r="KIS23" s="8"/>
      <c r="KIT23" s="8"/>
      <c r="KIU23" s="8"/>
      <c r="KIV23" s="8"/>
      <c r="KIW23" s="8"/>
      <c r="KIX23" s="8"/>
      <c r="KIY23" s="8"/>
      <c r="KIZ23" s="8"/>
      <c r="KJA23" s="8"/>
      <c r="KJB23" s="8"/>
      <c r="KJC23" s="8"/>
      <c r="KJD23" s="8"/>
      <c r="KJE23" s="8"/>
      <c r="KJF23" s="8"/>
      <c r="KJG23" s="8"/>
      <c r="KJH23" s="8"/>
      <c r="KJI23" s="8"/>
      <c r="KJJ23" s="8"/>
      <c r="KJK23" s="8"/>
      <c r="KJL23" s="8"/>
      <c r="KJM23" s="8"/>
      <c r="KJN23" s="8"/>
      <c r="KJO23" s="8"/>
      <c r="KJP23" s="8"/>
      <c r="KJQ23" s="8"/>
      <c r="KJR23" s="8"/>
      <c r="KJS23" s="8"/>
      <c r="KJT23" s="8"/>
      <c r="KJU23" s="8"/>
      <c r="KJV23" s="8"/>
      <c r="KJW23" s="8"/>
      <c r="KJX23" s="8"/>
      <c r="KJY23" s="8"/>
      <c r="KJZ23" s="8"/>
      <c r="KKA23" s="8"/>
      <c r="KKB23" s="8"/>
      <c r="KKC23" s="8"/>
      <c r="KKD23" s="8"/>
      <c r="KKE23" s="8"/>
      <c r="KKF23" s="8"/>
      <c r="KKG23" s="8"/>
      <c r="KKH23" s="8"/>
      <c r="KKI23" s="8"/>
      <c r="KKJ23" s="8"/>
      <c r="KKK23" s="8"/>
      <c r="KKL23" s="8"/>
      <c r="KKM23" s="8"/>
      <c r="KKN23" s="8"/>
      <c r="KKO23" s="8"/>
      <c r="KKP23" s="8"/>
      <c r="KKQ23" s="8"/>
      <c r="KKR23" s="8"/>
      <c r="KKS23" s="8"/>
      <c r="KKT23" s="8"/>
      <c r="KKU23" s="8"/>
      <c r="KKV23" s="8"/>
      <c r="KKW23" s="8"/>
      <c r="KKX23" s="8"/>
      <c r="KKY23" s="8"/>
      <c r="KKZ23" s="8"/>
      <c r="KLA23" s="8"/>
      <c r="KLB23" s="8"/>
      <c r="KLC23" s="8"/>
      <c r="KLD23" s="8"/>
      <c r="KLE23" s="8"/>
      <c r="KLF23" s="8"/>
      <c r="KLG23" s="8"/>
      <c r="KLH23" s="8"/>
      <c r="KLI23" s="8"/>
      <c r="KLJ23" s="8"/>
      <c r="KLK23" s="8"/>
      <c r="KLL23" s="8"/>
      <c r="KLM23" s="8"/>
      <c r="KLN23" s="8"/>
      <c r="KLO23" s="8"/>
      <c r="KLP23" s="8"/>
      <c r="KLQ23" s="8"/>
      <c r="KLR23" s="8"/>
      <c r="KLS23" s="8"/>
      <c r="KLT23" s="8"/>
      <c r="KLU23" s="8"/>
      <c r="KLV23" s="8"/>
      <c r="KLW23" s="8"/>
      <c r="KLX23" s="8"/>
      <c r="KLY23" s="8"/>
      <c r="KLZ23" s="8"/>
      <c r="KMA23" s="8"/>
      <c r="KMB23" s="8"/>
      <c r="KMC23" s="8"/>
      <c r="KMD23" s="8"/>
      <c r="KME23" s="8"/>
      <c r="KMF23" s="8"/>
      <c r="KMG23" s="8"/>
      <c r="KMH23" s="8"/>
      <c r="KMI23" s="8"/>
      <c r="KMJ23" s="8"/>
      <c r="KMK23" s="8"/>
      <c r="KML23" s="8"/>
      <c r="KMM23" s="8"/>
      <c r="KMN23" s="8"/>
      <c r="KMO23" s="8"/>
      <c r="KMP23" s="8"/>
      <c r="KMQ23" s="8"/>
      <c r="KMR23" s="8"/>
      <c r="KMS23" s="8"/>
      <c r="KMT23" s="8"/>
      <c r="KMU23" s="8"/>
      <c r="KMV23" s="8"/>
      <c r="KMW23" s="8"/>
      <c r="KMX23" s="8"/>
      <c r="KMY23" s="8"/>
      <c r="KMZ23" s="8"/>
      <c r="KNA23" s="8"/>
      <c r="KNB23" s="8"/>
      <c r="KNC23" s="8"/>
      <c r="KND23" s="8"/>
      <c r="KNE23" s="8"/>
      <c r="KNF23" s="8"/>
      <c r="KNG23" s="8"/>
      <c r="KNH23" s="8"/>
      <c r="KNI23" s="8"/>
      <c r="KNJ23" s="8"/>
      <c r="KNK23" s="8"/>
      <c r="KNL23" s="8"/>
      <c r="KNM23" s="8"/>
      <c r="KNN23" s="8"/>
      <c r="KNO23" s="8"/>
      <c r="KNP23" s="8"/>
      <c r="KNQ23" s="8"/>
      <c r="KNR23" s="8"/>
      <c r="KNS23" s="8"/>
      <c r="KNT23" s="8"/>
      <c r="KNU23" s="8"/>
      <c r="KNV23" s="8"/>
      <c r="KNW23" s="8"/>
      <c r="KNX23" s="8"/>
      <c r="KNY23" s="8"/>
      <c r="KNZ23" s="8"/>
      <c r="KOA23" s="8"/>
      <c r="KOB23" s="8"/>
      <c r="KOC23" s="8"/>
      <c r="KOD23" s="8"/>
      <c r="KOE23" s="8"/>
      <c r="KOF23" s="8"/>
      <c r="KOG23" s="8"/>
      <c r="KOH23" s="8"/>
      <c r="KOI23" s="8"/>
      <c r="KOJ23" s="8"/>
      <c r="KOK23" s="8"/>
      <c r="KOL23" s="8"/>
      <c r="KOM23" s="8"/>
      <c r="KON23" s="8"/>
      <c r="KOO23" s="8"/>
      <c r="KOP23" s="8"/>
      <c r="KOQ23" s="8"/>
      <c r="KOR23" s="8"/>
      <c r="KOS23" s="8"/>
      <c r="KOT23" s="8"/>
      <c r="KOU23" s="8"/>
      <c r="KOV23" s="8"/>
      <c r="KOW23" s="8"/>
      <c r="KOX23" s="8"/>
      <c r="KOY23" s="8"/>
      <c r="KOZ23" s="8"/>
      <c r="KPA23" s="8"/>
      <c r="KPB23" s="8"/>
      <c r="KPC23" s="8"/>
      <c r="KPD23" s="8"/>
      <c r="KPE23" s="8"/>
      <c r="KPF23" s="8"/>
      <c r="KPG23" s="8"/>
      <c r="KPH23" s="8"/>
      <c r="KPI23" s="8"/>
      <c r="KPJ23" s="8"/>
      <c r="KPK23" s="8"/>
      <c r="KPL23" s="8"/>
      <c r="KPM23" s="8"/>
      <c r="KPN23" s="8"/>
      <c r="KPO23" s="8"/>
      <c r="KPP23" s="8"/>
      <c r="KPQ23" s="8"/>
      <c r="KPR23" s="8"/>
      <c r="KPS23" s="8"/>
      <c r="KPT23" s="8"/>
      <c r="KPU23" s="8"/>
      <c r="KPV23" s="8"/>
      <c r="KPW23" s="8"/>
      <c r="KPX23" s="8"/>
      <c r="KPY23" s="8"/>
      <c r="KPZ23" s="8"/>
      <c r="KQA23" s="8"/>
      <c r="KQB23" s="8"/>
      <c r="KQC23" s="8"/>
      <c r="KQD23" s="8"/>
      <c r="KQE23" s="8"/>
      <c r="KQF23" s="8"/>
      <c r="KQG23" s="8"/>
      <c r="KQH23" s="8"/>
      <c r="KQI23" s="8"/>
      <c r="KQJ23" s="8"/>
      <c r="KQK23" s="8"/>
      <c r="KQL23" s="8"/>
      <c r="KQM23" s="8"/>
      <c r="KQN23" s="8"/>
      <c r="KQO23" s="8"/>
      <c r="KQP23" s="8"/>
      <c r="KQQ23" s="8"/>
      <c r="KQR23" s="8"/>
      <c r="KQS23" s="8"/>
      <c r="KQT23" s="8"/>
      <c r="KQU23" s="8"/>
      <c r="KQV23" s="8"/>
      <c r="KQW23" s="8"/>
      <c r="KQX23" s="8"/>
      <c r="KQY23" s="8"/>
      <c r="KQZ23" s="8"/>
      <c r="KRA23" s="8"/>
      <c r="KRB23" s="8"/>
      <c r="KRC23" s="8"/>
      <c r="KRD23" s="8"/>
      <c r="KRE23" s="8"/>
      <c r="KRF23" s="8"/>
      <c r="KRG23" s="8"/>
      <c r="KRH23" s="8"/>
      <c r="KRI23" s="8"/>
      <c r="KRJ23" s="8"/>
      <c r="KRK23" s="8"/>
      <c r="KRL23" s="8"/>
      <c r="KRM23" s="8"/>
      <c r="KRN23" s="8"/>
      <c r="KRO23" s="8"/>
      <c r="KRP23" s="8"/>
      <c r="KRQ23" s="8"/>
      <c r="KRR23" s="8"/>
      <c r="KRS23" s="8"/>
      <c r="KRT23" s="8"/>
      <c r="KRU23" s="8"/>
      <c r="KRV23" s="8"/>
      <c r="KRW23" s="8"/>
      <c r="KRX23" s="8"/>
      <c r="KRY23" s="8"/>
      <c r="KRZ23" s="8"/>
      <c r="KSA23" s="8"/>
      <c r="KSB23" s="8"/>
      <c r="KSC23" s="8"/>
      <c r="KSD23" s="8"/>
      <c r="KSE23" s="8"/>
      <c r="KSF23" s="8"/>
      <c r="KSG23" s="8"/>
      <c r="KSH23" s="8"/>
      <c r="KSI23" s="8"/>
      <c r="KSJ23" s="8"/>
      <c r="KSK23" s="8"/>
      <c r="KSL23" s="8"/>
      <c r="KSM23" s="8"/>
      <c r="KSN23" s="8"/>
      <c r="KSO23" s="8"/>
      <c r="KSP23" s="8"/>
      <c r="KSQ23" s="8"/>
      <c r="KSR23" s="8"/>
      <c r="KSS23" s="8"/>
      <c r="KST23" s="8"/>
      <c r="KSU23" s="8"/>
      <c r="KSV23" s="8"/>
      <c r="KSW23" s="8"/>
      <c r="KSX23" s="8"/>
      <c r="KSY23" s="8"/>
      <c r="KSZ23" s="8"/>
      <c r="KTA23" s="8"/>
      <c r="KTB23" s="8"/>
      <c r="KTC23" s="8"/>
      <c r="KTD23" s="8"/>
      <c r="KTE23" s="8"/>
      <c r="KTF23" s="8"/>
      <c r="KTG23" s="8"/>
      <c r="KTH23" s="8"/>
      <c r="KTI23" s="8"/>
      <c r="KTJ23" s="8"/>
      <c r="KTK23" s="8"/>
      <c r="KTL23" s="8"/>
      <c r="KTM23" s="8"/>
      <c r="KTN23" s="8"/>
      <c r="KTO23" s="8"/>
      <c r="KTP23" s="8"/>
      <c r="KTQ23" s="8"/>
      <c r="KTR23" s="8"/>
      <c r="KTS23" s="8"/>
      <c r="KTT23" s="8"/>
      <c r="KTU23" s="8"/>
      <c r="KTV23" s="8"/>
      <c r="KTW23" s="8"/>
      <c r="KTX23" s="8"/>
      <c r="KTY23" s="8"/>
      <c r="KTZ23" s="8"/>
      <c r="KUA23" s="8"/>
      <c r="KUB23" s="8"/>
      <c r="KUC23" s="8"/>
      <c r="KUD23" s="8"/>
      <c r="KUE23" s="8"/>
      <c r="KUF23" s="8"/>
      <c r="KUG23" s="8"/>
      <c r="KUH23" s="8"/>
      <c r="KUI23" s="8"/>
      <c r="KUJ23" s="8"/>
      <c r="KUK23" s="8"/>
      <c r="KUL23" s="8"/>
      <c r="KUM23" s="8"/>
      <c r="KUN23" s="8"/>
      <c r="KUO23" s="8"/>
      <c r="KUP23" s="8"/>
      <c r="KUQ23" s="8"/>
      <c r="KUR23" s="8"/>
      <c r="KUS23" s="8"/>
      <c r="KUT23" s="8"/>
      <c r="KUU23" s="8"/>
      <c r="KUV23" s="8"/>
      <c r="KUW23" s="8"/>
      <c r="KUX23" s="8"/>
      <c r="KUY23" s="8"/>
      <c r="KUZ23" s="8"/>
      <c r="KVA23" s="8"/>
      <c r="KVB23" s="8"/>
      <c r="KVC23" s="8"/>
      <c r="KVD23" s="8"/>
      <c r="KVE23" s="8"/>
      <c r="KVF23" s="8"/>
      <c r="KVG23" s="8"/>
      <c r="KVH23" s="8"/>
      <c r="KVI23" s="8"/>
      <c r="KVJ23" s="8"/>
      <c r="KVK23" s="8"/>
      <c r="KVL23" s="8"/>
      <c r="KVM23" s="8"/>
      <c r="KVN23" s="8"/>
      <c r="KVO23" s="8"/>
      <c r="KVP23" s="8"/>
      <c r="KVQ23" s="8"/>
      <c r="KVR23" s="8"/>
      <c r="KVS23" s="8"/>
      <c r="KVT23" s="8"/>
      <c r="KVU23" s="8"/>
      <c r="KVV23" s="8"/>
      <c r="KVW23" s="8"/>
      <c r="KVX23" s="8"/>
      <c r="KVY23" s="8"/>
      <c r="KVZ23" s="8"/>
      <c r="KWA23" s="8"/>
      <c r="KWB23" s="8"/>
      <c r="KWC23" s="8"/>
      <c r="KWD23" s="8"/>
      <c r="KWE23" s="8"/>
      <c r="KWF23" s="8"/>
      <c r="KWG23" s="8"/>
      <c r="KWH23" s="8"/>
      <c r="KWI23" s="8"/>
      <c r="KWJ23" s="8"/>
      <c r="KWK23" s="8"/>
      <c r="KWL23" s="8"/>
      <c r="KWM23" s="8"/>
      <c r="KWN23" s="8"/>
      <c r="KWO23" s="8"/>
      <c r="KWP23" s="8"/>
      <c r="KWQ23" s="8"/>
      <c r="KWR23" s="8"/>
      <c r="KWS23" s="8"/>
      <c r="KWT23" s="8"/>
      <c r="KWU23" s="8"/>
      <c r="KWV23" s="8"/>
      <c r="KWW23" s="8"/>
      <c r="KWX23" s="8"/>
      <c r="KWY23" s="8"/>
      <c r="KWZ23" s="8"/>
      <c r="KXA23" s="8"/>
      <c r="KXB23" s="8"/>
      <c r="KXC23" s="8"/>
      <c r="KXD23" s="8"/>
      <c r="KXE23" s="8"/>
      <c r="KXF23" s="8"/>
      <c r="KXG23" s="8"/>
      <c r="KXH23" s="8"/>
      <c r="KXI23" s="8"/>
      <c r="KXJ23" s="8"/>
      <c r="KXK23" s="8"/>
      <c r="KXL23" s="8"/>
      <c r="KXM23" s="8"/>
      <c r="KXN23" s="8"/>
      <c r="KXO23" s="8"/>
      <c r="KXP23" s="8"/>
      <c r="KXQ23" s="8"/>
      <c r="KXR23" s="8"/>
      <c r="KXS23" s="8"/>
      <c r="KXT23" s="8"/>
      <c r="KXU23" s="8"/>
      <c r="KXV23" s="8"/>
      <c r="KXW23" s="8"/>
      <c r="KXX23" s="8"/>
      <c r="KXY23" s="8"/>
      <c r="KXZ23" s="8"/>
      <c r="KYA23" s="8"/>
      <c r="KYB23" s="8"/>
      <c r="KYC23" s="8"/>
      <c r="KYD23" s="8"/>
      <c r="KYE23" s="8"/>
      <c r="KYF23" s="8"/>
      <c r="KYG23" s="8"/>
      <c r="KYH23" s="8"/>
      <c r="KYI23" s="8"/>
      <c r="KYJ23" s="8"/>
      <c r="KYK23" s="8"/>
      <c r="KYL23" s="8"/>
      <c r="KYM23" s="8"/>
      <c r="KYN23" s="8"/>
      <c r="KYO23" s="8"/>
      <c r="KYP23" s="8"/>
      <c r="KYQ23" s="8"/>
      <c r="KYR23" s="8"/>
      <c r="KYS23" s="8"/>
      <c r="KYT23" s="8"/>
      <c r="KYU23" s="8"/>
      <c r="KYV23" s="8"/>
      <c r="KYW23" s="8"/>
      <c r="KYX23" s="8"/>
      <c r="KYY23" s="8"/>
      <c r="KYZ23" s="8"/>
      <c r="KZA23" s="8"/>
      <c r="KZB23" s="8"/>
      <c r="KZC23" s="8"/>
      <c r="KZD23" s="8"/>
      <c r="KZE23" s="8"/>
      <c r="KZF23" s="8"/>
      <c r="KZG23" s="8"/>
      <c r="KZH23" s="8"/>
      <c r="KZI23" s="8"/>
      <c r="KZJ23" s="8"/>
      <c r="KZK23" s="8"/>
      <c r="KZL23" s="8"/>
      <c r="KZM23" s="8"/>
      <c r="KZN23" s="8"/>
      <c r="KZO23" s="8"/>
      <c r="KZP23" s="8"/>
      <c r="KZQ23" s="8"/>
      <c r="KZR23" s="8"/>
      <c r="KZS23" s="8"/>
      <c r="KZT23" s="8"/>
      <c r="KZU23" s="8"/>
      <c r="KZV23" s="8"/>
      <c r="KZW23" s="8"/>
      <c r="KZX23" s="8"/>
      <c r="KZY23" s="8"/>
      <c r="KZZ23" s="8"/>
      <c r="LAA23" s="8"/>
      <c r="LAB23" s="8"/>
      <c r="LAC23" s="8"/>
      <c r="LAD23" s="8"/>
      <c r="LAE23" s="8"/>
      <c r="LAF23" s="8"/>
      <c r="LAG23" s="8"/>
      <c r="LAH23" s="8"/>
      <c r="LAI23" s="8"/>
      <c r="LAJ23" s="8"/>
      <c r="LAK23" s="8"/>
      <c r="LAL23" s="8"/>
      <c r="LAM23" s="8"/>
      <c r="LAN23" s="8"/>
      <c r="LAO23" s="8"/>
      <c r="LAP23" s="8"/>
      <c r="LAQ23" s="8"/>
      <c r="LAR23" s="8"/>
      <c r="LAS23" s="8"/>
      <c r="LAT23" s="8"/>
      <c r="LAU23" s="8"/>
      <c r="LAV23" s="8"/>
      <c r="LAW23" s="8"/>
      <c r="LAX23" s="8"/>
      <c r="LAY23" s="8"/>
      <c r="LAZ23" s="8"/>
      <c r="LBA23" s="8"/>
      <c r="LBB23" s="8"/>
      <c r="LBC23" s="8"/>
      <c r="LBD23" s="8"/>
      <c r="LBE23" s="8"/>
      <c r="LBF23" s="8"/>
      <c r="LBG23" s="8"/>
      <c r="LBH23" s="8"/>
      <c r="LBI23" s="8"/>
      <c r="LBJ23" s="8"/>
      <c r="LBK23" s="8"/>
      <c r="LBL23" s="8"/>
      <c r="LBM23" s="8"/>
      <c r="LBN23" s="8"/>
      <c r="LBO23" s="8"/>
      <c r="LBP23" s="8"/>
      <c r="LBQ23" s="8"/>
      <c r="LBR23" s="8"/>
      <c r="LBS23" s="8"/>
      <c r="LBT23" s="8"/>
      <c r="LBU23" s="8"/>
      <c r="LBV23" s="8"/>
      <c r="LBW23" s="8"/>
      <c r="LBX23" s="8"/>
      <c r="LBY23" s="8"/>
      <c r="LBZ23" s="8"/>
      <c r="LCA23" s="8"/>
      <c r="LCB23" s="8"/>
      <c r="LCC23" s="8"/>
      <c r="LCD23" s="8"/>
      <c r="LCE23" s="8"/>
      <c r="LCF23" s="8"/>
      <c r="LCG23" s="8"/>
      <c r="LCH23" s="8"/>
      <c r="LCI23" s="8"/>
      <c r="LCJ23" s="8"/>
      <c r="LCK23" s="8"/>
      <c r="LCL23" s="8"/>
      <c r="LCM23" s="8"/>
      <c r="LCN23" s="8"/>
      <c r="LCO23" s="8"/>
      <c r="LCP23" s="8"/>
      <c r="LCQ23" s="8"/>
      <c r="LCR23" s="8"/>
      <c r="LCS23" s="8"/>
      <c r="LCT23" s="8"/>
      <c r="LCU23" s="8"/>
      <c r="LCV23" s="8"/>
      <c r="LCW23" s="8"/>
      <c r="LCX23" s="8"/>
      <c r="LCY23" s="8"/>
      <c r="LCZ23" s="8"/>
      <c r="LDA23" s="8"/>
      <c r="LDB23" s="8"/>
      <c r="LDC23" s="8"/>
      <c r="LDD23" s="8"/>
      <c r="LDE23" s="8"/>
      <c r="LDF23" s="8"/>
      <c r="LDG23" s="8"/>
      <c r="LDH23" s="8"/>
      <c r="LDI23" s="8"/>
      <c r="LDJ23" s="8"/>
      <c r="LDK23" s="8"/>
      <c r="LDL23" s="8"/>
      <c r="LDM23" s="8"/>
      <c r="LDN23" s="8"/>
      <c r="LDO23" s="8"/>
      <c r="LDP23" s="8"/>
      <c r="LDQ23" s="8"/>
      <c r="LDR23" s="8"/>
      <c r="LDS23" s="8"/>
      <c r="LDT23" s="8"/>
      <c r="LDU23" s="8"/>
      <c r="LDV23" s="8"/>
      <c r="LDW23" s="8"/>
      <c r="LDX23" s="8"/>
      <c r="LDY23" s="8"/>
      <c r="LDZ23" s="8"/>
      <c r="LEA23" s="8"/>
      <c r="LEB23" s="8"/>
      <c r="LEC23" s="8"/>
      <c r="LED23" s="8"/>
      <c r="LEE23" s="8"/>
      <c r="LEF23" s="8"/>
      <c r="LEG23" s="8"/>
      <c r="LEH23" s="8"/>
      <c r="LEI23" s="8"/>
      <c r="LEJ23" s="8"/>
      <c r="LEK23" s="8"/>
      <c r="LEL23" s="8"/>
      <c r="LEM23" s="8"/>
      <c r="LEN23" s="8"/>
      <c r="LEO23" s="8"/>
      <c r="LEP23" s="8"/>
      <c r="LEQ23" s="8"/>
      <c r="LER23" s="8"/>
      <c r="LES23" s="8"/>
      <c r="LET23" s="8"/>
      <c r="LEU23" s="8"/>
      <c r="LEV23" s="8"/>
      <c r="LEW23" s="8"/>
      <c r="LEX23" s="8"/>
      <c r="LEY23" s="8"/>
      <c r="LEZ23" s="8"/>
      <c r="LFA23" s="8"/>
      <c r="LFB23" s="8"/>
      <c r="LFC23" s="8"/>
      <c r="LFD23" s="8"/>
      <c r="LFE23" s="8"/>
      <c r="LFF23" s="8"/>
      <c r="LFG23" s="8"/>
      <c r="LFH23" s="8"/>
      <c r="LFI23" s="8"/>
      <c r="LFJ23" s="8"/>
      <c r="LFK23" s="8"/>
      <c r="LFL23" s="8"/>
      <c r="LFM23" s="8"/>
      <c r="LFN23" s="8"/>
      <c r="LFO23" s="8"/>
      <c r="LFP23" s="8"/>
      <c r="LFQ23" s="8"/>
      <c r="LFR23" s="8"/>
      <c r="LFS23" s="8"/>
      <c r="LFT23" s="8"/>
      <c r="LFU23" s="8"/>
      <c r="LFV23" s="8"/>
      <c r="LFW23" s="8"/>
      <c r="LFX23" s="8"/>
      <c r="LFY23" s="8"/>
      <c r="LFZ23" s="8"/>
      <c r="LGA23" s="8"/>
      <c r="LGB23" s="8"/>
      <c r="LGC23" s="8"/>
      <c r="LGD23" s="8"/>
      <c r="LGE23" s="8"/>
      <c r="LGF23" s="8"/>
      <c r="LGG23" s="8"/>
      <c r="LGH23" s="8"/>
      <c r="LGI23" s="8"/>
      <c r="LGJ23" s="8"/>
      <c r="LGK23" s="8"/>
      <c r="LGL23" s="8"/>
      <c r="LGM23" s="8"/>
      <c r="LGN23" s="8"/>
      <c r="LGO23" s="8"/>
      <c r="LGP23" s="8"/>
      <c r="LGQ23" s="8"/>
      <c r="LGR23" s="8"/>
      <c r="LGS23" s="8"/>
      <c r="LGT23" s="8"/>
      <c r="LGU23" s="8"/>
      <c r="LGV23" s="8"/>
      <c r="LGW23" s="8"/>
      <c r="LGX23" s="8"/>
      <c r="LGY23" s="8"/>
      <c r="LGZ23" s="8"/>
      <c r="LHA23" s="8"/>
      <c r="LHB23" s="8"/>
      <c r="LHC23" s="8"/>
      <c r="LHD23" s="8"/>
      <c r="LHE23" s="8"/>
      <c r="LHF23" s="8"/>
      <c r="LHG23" s="8"/>
      <c r="LHH23" s="8"/>
      <c r="LHI23" s="8"/>
      <c r="LHJ23" s="8"/>
      <c r="LHK23" s="8"/>
      <c r="LHL23" s="8"/>
      <c r="LHM23" s="8"/>
      <c r="LHN23" s="8"/>
      <c r="LHO23" s="8"/>
      <c r="LHP23" s="8"/>
      <c r="LHQ23" s="8"/>
      <c r="LHR23" s="8"/>
      <c r="LHS23" s="8"/>
      <c r="LHT23" s="8"/>
      <c r="LHU23" s="8"/>
      <c r="LHV23" s="8"/>
      <c r="LHW23" s="8"/>
      <c r="LHX23" s="8"/>
      <c r="LHY23" s="8"/>
      <c r="LHZ23" s="8"/>
      <c r="LIA23" s="8"/>
      <c r="LIB23" s="8"/>
      <c r="LIC23" s="8"/>
      <c r="LID23" s="8"/>
      <c r="LIE23" s="8"/>
      <c r="LIF23" s="8"/>
      <c r="LIG23" s="8"/>
      <c r="LIH23" s="8"/>
      <c r="LII23" s="8"/>
      <c r="LIJ23" s="8"/>
      <c r="LIK23" s="8"/>
      <c r="LIL23" s="8"/>
      <c r="LIM23" s="8"/>
      <c r="LIN23" s="8"/>
      <c r="LIO23" s="8"/>
      <c r="LIP23" s="8"/>
      <c r="LIQ23" s="8"/>
      <c r="LIR23" s="8"/>
      <c r="LIS23" s="8"/>
      <c r="LIT23" s="8"/>
      <c r="LIU23" s="8"/>
      <c r="LIV23" s="8"/>
      <c r="LIW23" s="8"/>
      <c r="LIX23" s="8"/>
      <c r="LIY23" s="8"/>
      <c r="LIZ23" s="8"/>
      <c r="LJA23" s="8"/>
      <c r="LJB23" s="8"/>
      <c r="LJC23" s="8"/>
      <c r="LJD23" s="8"/>
      <c r="LJE23" s="8"/>
      <c r="LJF23" s="8"/>
      <c r="LJG23" s="8"/>
      <c r="LJH23" s="8"/>
      <c r="LJI23" s="8"/>
      <c r="LJJ23" s="8"/>
      <c r="LJK23" s="8"/>
      <c r="LJL23" s="8"/>
      <c r="LJM23" s="8"/>
      <c r="LJN23" s="8"/>
      <c r="LJO23" s="8"/>
      <c r="LJP23" s="8"/>
      <c r="LJQ23" s="8"/>
      <c r="LJR23" s="8"/>
      <c r="LJS23" s="8"/>
      <c r="LJT23" s="8"/>
      <c r="LJU23" s="8"/>
      <c r="LJV23" s="8"/>
      <c r="LJW23" s="8"/>
      <c r="LJX23" s="8"/>
      <c r="LJY23" s="8"/>
      <c r="LJZ23" s="8"/>
      <c r="LKA23" s="8"/>
      <c r="LKB23" s="8"/>
      <c r="LKC23" s="8"/>
      <c r="LKD23" s="8"/>
      <c r="LKE23" s="8"/>
      <c r="LKF23" s="8"/>
      <c r="LKG23" s="8"/>
      <c r="LKH23" s="8"/>
      <c r="LKI23" s="8"/>
      <c r="LKJ23" s="8"/>
      <c r="LKK23" s="8"/>
      <c r="LKL23" s="8"/>
      <c r="LKM23" s="8"/>
      <c r="LKN23" s="8"/>
      <c r="LKO23" s="8"/>
      <c r="LKP23" s="8"/>
      <c r="LKQ23" s="8"/>
      <c r="LKR23" s="8"/>
      <c r="LKS23" s="8"/>
      <c r="LKT23" s="8"/>
      <c r="LKU23" s="8"/>
      <c r="LKV23" s="8"/>
      <c r="LKW23" s="8"/>
      <c r="LKX23" s="8"/>
      <c r="LKY23" s="8"/>
      <c r="LKZ23" s="8"/>
      <c r="LLA23" s="8"/>
      <c r="LLB23" s="8"/>
      <c r="LLC23" s="8"/>
      <c r="LLD23" s="8"/>
      <c r="LLE23" s="8"/>
      <c r="LLF23" s="8"/>
      <c r="LLG23" s="8"/>
      <c r="LLH23" s="8"/>
      <c r="LLI23" s="8"/>
      <c r="LLJ23" s="8"/>
      <c r="LLK23" s="8"/>
      <c r="LLL23" s="8"/>
      <c r="LLM23" s="8"/>
      <c r="LLN23" s="8"/>
      <c r="LLO23" s="8"/>
      <c r="LLP23" s="8"/>
      <c r="LLQ23" s="8"/>
      <c r="LLR23" s="8"/>
      <c r="LLS23" s="8"/>
      <c r="LLT23" s="8"/>
      <c r="LLU23" s="8"/>
      <c r="LLV23" s="8"/>
      <c r="LLW23" s="8"/>
      <c r="LLX23" s="8"/>
      <c r="LLY23" s="8"/>
      <c r="LLZ23" s="8"/>
      <c r="LMA23" s="8"/>
      <c r="LMB23" s="8"/>
      <c r="LMC23" s="8"/>
      <c r="LMD23" s="8"/>
      <c r="LME23" s="8"/>
      <c r="LMF23" s="8"/>
      <c r="LMG23" s="8"/>
      <c r="LMH23" s="8"/>
      <c r="LMI23" s="8"/>
      <c r="LMJ23" s="8"/>
      <c r="LMK23" s="8"/>
      <c r="LML23" s="8"/>
      <c r="LMM23" s="8"/>
      <c r="LMN23" s="8"/>
      <c r="LMO23" s="8"/>
      <c r="LMP23" s="8"/>
      <c r="LMQ23" s="8"/>
      <c r="LMR23" s="8"/>
      <c r="LMS23" s="8"/>
      <c r="LMT23" s="8"/>
      <c r="LMU23" s="8"/>
      <c r="LMV23" s="8"/>
      <c r="LMW23" s="8"/>
      <c r="LMX23" s="8"/>
      <c r="LMY23" s="8"/>
      <c r="LMZ23" s="8"/>
      <c r="LNA23" s="8"/>
      <c r="LNB23" s="8"/>
      <c r="LNC23" s="8"/>
      <c r="LND23" s="8"/>
      <c r="LNE23" s="8"/>
      <c r="LNF23" s="8"/>
      <c r="LNG23" s="8"/>
      <c r="LNH23" s="8"/>
      <c r="LNI23" s="8"/>
      <c r="LNJ23" s="8"/>
      <c r="LNK23" s="8"/>
      <c r="LNL23" s="8"/>
      <c r="LNM23" s="8"/>
      <c r="LNN23" s="8"/>
      <c r="LNO23" s="8"/>
      <c r="LNP23" s="8"/>
      <c r="LNQ23" s="8"/>
      <c r="LNR23" s="8"/>
      <c r="LNS23" s="8"/>
      <c r="LNT23" s="8"/>
      <c r="LNU23" s="8"/>
      <c r="LNV23" s="8"/>
      <c r="LNW23" s="8"/>
      <c r="LNX23" s="8"/>
      <c r="LNY23" s="8"/>
      <c r="LNZ23" s="8"/>
      <c r="LOA23" s="8"/>
      <c r="LOB23" s="8"/>
      <c r="LOC23" s="8"/>
      <c r="LOD23" s="8"/>
      <c r="LOE23" s="8"/>
      <c r="LOF23" s="8"/>
      <c r="LOG23" s="8"/>
      <c r="LOH23" s="8"/>
      <c r="LOI23" s="8"/>
      <c r="LOJ23" s="8"/>
      <c r="LOK23" s="8"/>
      <c r="LOL23" s="8"/>
      <c r="LOM23" s="8"/>
      <c r="LON23" s="8"/>
      <c r="LOO23" s="8"/>
      <c r="LOP23" s="8"/>
      <c r="LOQ23" s="8"/>
      <c r="LOR23" s="8"/>
      <c r="LOS23" s="8"/>
      <c r="LOT23" s="8"/>
      <c r="LOU23" s="8"/>
      <c r="LOV23" s="8"/>
      <c r="LOW23" s="8"/>
      <c r="LOX23" s="8"/>
      <c r="LOY23" s="8"/>
      <c r="LOZ23" s="8"/>
      <c r="LPA23" s="8"/>
      <c r="LPB23" s="8"/>
      <c r="LPC23" s="8"/>
      <c r="LPD23" s="8"/>
      <c r="LPE23" s="8"/>
      <c r="LPF23" s="8"/>
      <c r="LPG23" s="8"/>
      <c r="LPH23" s="8"/>
      <c r="LPI23" s="8"/>
      <c r="LPJ23" s="8"/>
      <c r="LPK23" s="8"/>
      <c r="LPL23" s="8"/>
      <c r="LPM23" s="8"/>
      <c r="LPN23" s="8"/>
      <c r="LPO23" s="8"/>
      <c r="LPP23" s="8"/>
      <c r="LPQ23" s="8"/>
      <c r="LPR23" s="8"/>
      <c r="LPS23" s="8"/>
      <c r="LPT23" s="8"/>
      <c r="LPU23" s="8"/>
      <c r="LPV23" s="8"/>
      <c r="LPW23" s="8"/>
      <c r="LPX23" s="8"/>
      <c r="LPY23" s="8"/>
      <c r="LPZ23" s="8"/>
      <c r="LQA23" s="8"/>
      <c r="LQB23" s="8"/>
      <c r="LQC23" s="8"/>
      <c r="LQD23" s="8"/>
      <c r="LQE23" s="8"/>
      <c r="LQF23" s="8"/>
      <c r="LQG23" s="8"/>
      <c r="LQH23" s="8"/>
      <c r="LQI23" s="8"/>
      <c r="LQJ23" s="8"/>
      <c r="LQK23" s="8"/>
      <c r="LQL23" s="8"/>
      <c r="LQM23" s="8"/>
      <c r="LQN23" s="8"/>
      <c r="LQO23" s="8"/>
      <c r="LQP23" s="8"/>
      <c r="LQQ23" s="8"/>
      <c r="LQR23" s="8"/>
      <c r="LQS23" s="8"/>
      <c r="LQT23" s="8"/>
      <c r="LQU23" s="8"/>
      <c r="LQV23" s="8"/>
      <c r="LQW23" s="8"/>
      <c r="LQX23" s="8"/>
      <c r="LQY23" s="8"/>
      <c r="LQZ23" s="8"/>
      <c r="LRA23" s="8"/>
      <c r="LRB23" s="8"/>
      <c r="LRC23" s="8"/>
      <c r="LRD23" s="8"/>
      <c r="LRE23" s="8"/>
      <c r="LRF23" s="8"/>
      <c r="LRG23" s="8"/>
      <c r="LRH23" s="8"/>
      <c r="LRI23" s="8"/>
      <c r="LRJ23" s="8"/>
      <c r="LRK23" s="8"/>
      <c r="LRL23" s="8"/>
      <c r="LRM23" s="8"/>
      <c r="LRN23" s="8"/>
      <c r="LRO23" s="8"/>
      <c r="LRP23" s="8"/>
      <c r="LRQ23" s="8"/>
      <c r="LRR23" s="8"/>
      <c r="LRS23" s="8"/>
      <c r="LRT23" s="8"/>
      <c r="LRU23" s="8"/>
      <c r="LRV23" s="8"/>
      <c r="LRW23" s="8"/>
      <c r="LRX23" s="8"/>
      <c r="LRY23" s="8"/>
      <c r="LRZ23" s="8"/>
      <c r="LSA23" s="8"/>
      <c r="LSB23" s="8"/>
      <c r="LSC23" s="8"/>
      <c r="LSD23" s="8"/>
      <c r="LSE23" s="8"/>
      <c r="LSF23" s="8"/>
      <c r="LSG23" s="8"/>
      <c r="LSH23" s="8"/>
      <c r="LSI23" s="8"/>
      <c r="LSJ23" s="8"/>
      <c r="LSK23" s="8"/>
      <c r="LSL23" s="8"/>
      <c r="LSM23" s="8"/>
      <c r="LSN23" s="8"/>
      <c r="LSO23" s="8"/>
      <c r="LSP23" s="8"/>
      <c r="LSQ23" s="8"/>
      <c r="LSR23" s="8"/>
      <c r="LSS23" s="8"/>
      <c r="LST23" s="8"/>
      <c r="LSU23" s="8"/>
      <c r="LSV23" s="8"/>
      <c r="LSW23" s="8"/>
      <c r="LSX23" s="8"/>
      <c r="LSY23" s="8"/>
      <c r="LSZ23" s="8"/>
      <c r="LTA23" s="8"/>
      <c r="LTB23" s="8"/>
      <c r="LTC23" s="8"/>
      <c r="LTD23" s="8"/>
      <c r="LTE23" s="8"/>
      <c r="LTF23" s="8"/>
      <c r="LTG23" s="8"/>
      <c r="LTH23" s="8"/>
      <c r="LTI23" s="8"/>
      <c r="LTJ23" s="8"/>
      <c r="LTK23" s="8"/>
      <c r="LTL23" s="8"/>
      <c r="LTM23" s="8"/>
      <c r="LTN23" s="8"/>
      <c r="LTO23" s="8"/>
      <c r="LTP23" s="8"/>
      <c r="LTQ23" s="8"/>
      <c r="LTR23" s="8"/>
      <c r="LTS23" s="8"/>
      <c r="LTT23" s="8"/>
      <c r="LTU23" s="8"/>
      <c r="LTV23" s="8"/>
      <c r="LTW23" s="8"/>
      <c r="LTX23" s="8"/>
      <c r="LTY23" s="8"/>
      <c r="LTZ23" s="8"/>
      <c r="LUA23" s="8"/>
      <c r="LUB23" s="8"/>
      <c r="LUC23" s="8"/>
      <c r="LUD23" s="8"/>
      <c r="LUE23" s="8"/>
      <c r="LUF23" s="8"/>
      <c r="LUG23" s="8"/>
      <c r="LUH23" s="8"/>
      <c r="LUI23" s="8"/>
      <c r="LUJ23" s="8"/>
      <c r="LUK23" s="8"/>
      <c r="LUL23" s="8"/>
      <c r="LUM23" s="8"/>
      <c r="LUN23" s="8"/>
      <c r="LUO23" s="8"/>
      <c r="LUP23" s="8"/>
      <c r="LUQ23" s="8"/>
      <c r="LUR23" s="8"/>
      <c r="LUS23" s="8"/>
      <c r="LUT23" s="8"/>
      <c r="LUU23" s="8"/>
      <c r="LUV23" s="8"/>
      <c r="LUW23" s="8"/>
      <c r="LUX23" s="8"/>
      <c r="LUY23" s="8"/>
      <c r="LUZ23" s="8"/>
      <c r="LVA23" s="8"/>
      <c r="LVB23" s="8"/>
      <c r="LVC23" s="8"/>
      <c r="LVD23" s="8"/>
      <c r="LVE23" s="8"/>
      <c r="LVF23" s="8"/>
      <c r="LVG23" s="8"/>
      <c r="LVH23" s="8"/>
      <c r="LVI23" s="8"/>
      <c r="LVJ23" s="8"/>
      <c r="LVK23" s="8"/>
      <c r="LVL23" s="8"/>
      <c r="LVM23" s="8"/>
      <c r="LVN23" s="8"/>
      <c r="LVO23" s="8"/>
      <c r="LVP23" s="8"/>
      <c r="LVQ23" s="8"/>
      <c r="LVR23" s="8"/>
      <c r="LVS23" s="8"/>
      <c r="LVT23" s="8"/>
      <c r="LVU23" s="8"/>
      <c r="LVV23" s="8"/>
      <c r="LVW23" s="8"/>
      <c r="LVX23" s="8"/>
      <c r="LVY23" s="8"/>
      <c r="LVZ23" s="8"/>
      <c r="LWA23" s="8"/>
      <c r="LWB23" s="8"/>
      <c r="LWC23" s="8"/>
      <c r="LWD23" s="8"/>
      <c r="LWE23" s="8"/>
      <c r="LWF23" s="8"/>
      <c r="LWG23" s="8"/>
      <c r="LWH23" s="8"/>
      <c r="LWI23" s="8"/>
      <c r="LWJ23" s="8"/>
      <c r="LWK23" s="8"/>
      <c r="LWL23" s="8"/>
      <c r="LWM23" s="8"/>
      <c r="LWN23" s="8"/>
      <c r="LWO23" s="8"/>
      <c r="LWP23" s="8"/>
      <c r="LWQ23" s="8"/>
      <c r="LWR23" s="8"/>
      <c r="LWS23" s="8"/>
      <c r="LWT23" s="8"/>
      <c r="LWU23" s="8"/>
      <c r="LWV23" s="8"/>
      <c r="LWW23" s="8"/>
      <c r="LWX23" s="8"/>
      <c r="LWY23" s="8"/>
      <c r="LWZ23" s="8"/>
      <c r="LXA23" s="8"/>
      <c r="LXB23" s="8"/>
      <c r="LXC23" s="8"/>
      <c r="LXD23" s="8"/>
      <c r="LXE23" s="8"/>
      <c r="LXF23" s="8"/>
      <c r="LXG23" s="8"/>
      <c r="LXH23" s="8"/>
      <c r="LXI23" s="8"/>
      <c r="LXJ23" s="8"/>
      <c r="LXK23" s="8"/>
      <c r="LXL23" s="8"/>
      <c r="LXM23" s="8"/>
      <c r="LXN23" s="8"/>
      <c r="LXO23" s="8"/>
      <c r="LXP23" s="8"/>
      <c r="LXQ23" s="8"/>
      <c r="LXR23" s="8"/>
      <c r="LXS23" s="8"/>
      <c r="LXT23" s="8"/>
      <c r="LXU23" s="8"/>
      <c r="LXV23" s="8"/>
      <c r="LXW23" s="8"/>
      <c r="LXX23" s="8"/>
      <c r="LXY23" s="8"/>
      <c r="LXZ23" s="8"/>
      <c r="LYA23" s="8"/>
      <c r="LYB23" s="8"/>
      <c r="LYC23" s="8"/>
      <c r="LYD23" s="8"/>
      <c r="LYE23" s="8"/>
      <c r="LYF23" s="8"/>
      <c r="LYG23" s="8"/>
      <c r="LYH23" s="8"/>
      <c r="LYI23" s="8"/>
      <c r="LYJ23" s="8"/>
      <c r="LYK23" s="8"/>
      <c r="LYL23" s="8"/>
      <c r="LYM23" s="8"/>
      <c r="LYN23" s="8"/>
      <c r="LYO23" s="8"/>
      <c r="LYP23" s="8"/>
      <c r="LYQ23" s="8"/>
      <c r="LYR23" s="8"/>
      <c r="LYS23" s="8"/>
      <c r="LYT23" s="8"/>
      <c r="LYU23" s="8"/>
      <c r="LYV23" s="8"/>
      <c r="LYW23" s="8"/>
      <c r="LYX23" s="8"/>
      <c r="LYY23" s="8"/>
      <c r="LYZ23" s="8"/>
      <c r="LZA23" s="8"/>
      <c r="LZB23" s="8"/>
      <c r="LZC23" s="8"/>
      <c r="LZD23" s="8"/>
      <c r="LZE23" s="8"/>
      <c r="LZF23" s="8"/>
      <c r="LZG23" s="8"/>
      <c r="LZH23" s="8"/>
      <c r="LZI23" s="8"/>
      <c r="LZJ23" s="8"/>
      <c r="LZK23" s="8"/>
      <c r="LZL23" s="8"/>
      <c r="LZM23" s="8"/>
      <c r="LZN23" s="8"/>
      <c r="LZO23" s="8"/>
      <c r="LZP23" s="8"/>
      <c r="LZQ23" s="8"/>
      <c r="LZR23" s="8"/>
      <c r="LZS23" s="8"/>
      <c r="LZT23" s="8"/>
      <c r="LZU23" s="8"/>
      <c r="LZV23" s="8"/>
      <c r="LZW23" s="8"/>
      <c r="LZX23" s="8"/>
      <c r="LZY23" s="8"/>
      <c r="LZZ23" s="8"/>
      <c r="MAA23" s="8"/>
      <c r="MAB23" s="8"/>
      <c r="MAC23" s="8"/>
      <c r="MAD23" s="8"/>
      <c r="MAE23" s="8"/>
      <c r="MAF23" s="8"/>
      <c r="MAG23" s="8"/>
      <c r="MAH23" s="8"/>
      <c r="MAI23" s="8"/>
      <c r="MAJ23" s="8"/>
      <c r="MAK23" s="8"/>
      <c r="MAL23" s="8"/>
      <c r="MAM23" s="8"/>
      <c r="MAN23" s="8"/>
      <c r="MAO23" s="8"/>
      <c r="MAP23" s="8"/>
      <c r="MAQ23" s="8"/>
      <c r="MAR23" s="8"/>
      <c r="MAS23" s="8"/>
      <c r="MAT23" s="8"/>
      <c r="MAU23" s="8"/>
      <c r="MAV23" s="8"/>
      <c r="MAW23" s="8"/>
      <c r="MAX23" s="8"/>
      <c r="MAY23" s="8"/>
      <c r="MAZ23" s="8"/>
      <c r="MBA23" s="8"/>
      <c r="MBB23" s="8"/>
      <c r="MBC23" s="8"/>
      <c r="MBD23" s="8"/>
      <c r="MBE23" s="8"/>
      <c r="MBF23" s="8"/>
      <c r="MBG23" s="8"/>
      <c r="MBH23" s="8"/>
      <c r="MBI23" s="8"/>
      <c r="MBJ23" s="8"/>
      <c r="MBK23" s="8"/>
      <c r="MBL23" s="8"/>
      <c r="MBM23" s="8"/>
      <c r="MBN23" s="8"/>
      <c r="MBO23" s="8"/>
      <c r="MBP23" s="8"/>
      <c r="MBQ23" s="8"/>
      <c r="MBR23" s="8"/>
      <c r="MBS23" s="8"/>
      <c r="MBT23" s="8"/>
      <c r="MBU23" s="8"/>
      <c r="MBV23" s="8"/>
      <c r="MBW23" s="8"/>
      <c r="MBX23" s="8"/>
      <c r="MBY23" s="8"/>
      <c r="MBZ23" s="8"/>
      <c r="MCA23" s="8"/>
      <c r="MCB23" s="8"/>
      <c r="MCC23" s="8"/>
      <c r="MCD23" s="8"/>
      <c r="MCE23" s="8"/>
      <c r="MCF23" s="8"/>
      <c r="MCG23" s="8"/>
      <c r="MCH23" s="8"/>
      <c r="MCI23" s="8"/>
      <c r="MCJ23" s="8"/>
      <c r="MCK23" s="8"/>
      <c r="MCL23" s="8"/>
      <c r="MCM23" s="8"/>
      <c r="MCN23" s="8"/>
      <c r="MCO23" s="8"/>
      <c r="MCP23" s="8"/>
      <c r="MCQ23" s="8"/>
      <c r="MCR23" s="8"/>
      <c r="MCS23" s="8"/>
      <c r="MCT23" s="8"/>
      <c r="MCU23" s="8"/>
      <c r="MCV23" s="8"/>
      <c r="MCW23" s="8"/>
      <c r="MCX23" s="8"/>
      <c r="MCY23" s="8"/>
      <c r="MCZ23" s="8"/>
      <c r="MDA23" s="8"/>
      <c r="MDB23" s="8"/>
      <c r="MDC23" s="8"/>
      <c r="MDD23" s="8"/>
      <c r="MDE23" s="8"/>
      <c r="MDF23" s="8"/>
      <c r="MDG23" s="8"/>
      <c r="MDH23" s="8"/>
      <c r="MDI23" s="8"/>
      <c r="MDJ23" s="8"/>
      <c r="MDK23" s="8"/>
      <c r="MDL23" s="8"/>
      <c r="MDM23" s="8"/>
      <c r="MDN23" s="8"/>
      <c r="MDO23" s="8"/>
      <c r="MDP23" s="8"/>
      <c r="MDQ23" s="8"/>
      <c r="MDR23" s="8"/>
      <c r="MDS23" s="8"/>
      <c r="MDT23" s="8"/>
      <c r="MDU23" s="8"/>
      <c r="MDV23" s="8"/>
      <c r="MDW23" s="8"/>
      <c r="MDX23" s="8"/>
      <c r="MDY23" s="8"/>
      <c r="MDZ23" s="8"/>
      <c r="MEA23" s="8"/>
      <c r="MEB23" s="8"/>
      <c r="MEC23" s="8"/>
      <c r="MED23" s="8"/>
      <c r="MEE23" s="8"/>
      <c r="MEF23" s="8"/>
      <c r="MEG23" s="8"/>
      <c r="MEH23" s="8"/>
      <c r="MEI23" s="8"/>
      <c r="MEJ23" s="8"/>
      <c r="MEK23" s="8"/>
      <c r="MEL23" s="8"/>
      <c r="MEM23" s="8"/>
      <c r="MEN23" s="8"/>
      <c r="MEO23" s="8"/>
      <c r="MEP23" s="8"/>
      <c r="MEQ23" s="8"/>
      <c r="MER23" s="8"/>
      <c r="MES23" s="8"/>
      <c r="MET23" s="8"/>
      <c r="MEU23" s="8"/>
      <c r="MEV23" s="8"/>
      <c r="MEW23" s="8"/>
      <c r="MEX23" s="8"/>
      <c r="MEY23" s="8"/>
      <c r="MEZ23" s="8"/>
      <c r="MFA23" s="8"/>
      <c r="MFB23" s="8"/>
      <c r="MFC23" s="8"/>
      <c r="MFD23" s="8"/>
      <c r="MFE23" s="8"/>
      <c r="MFF23" s="8"/>
      <c r="MFG23" s="8"/>
      <c r="MFH23" s="8"/>
      <c r="MFI23" s="8"/>
      <c r="MFJ23" s="8"/>
      <c r="MFK23" s="8"/>
      <c r="MFL23" s="8"/>
      <c r="MFM23" s="8"/>
      <c r="MFN23" s="8"/>
      <c r="MFO23" s="8"/>
      <c r="MFP23" s="8"/>
      <c r="MFQ23" s="8"/>
      <c r="MFR23" s="8"/>
      <c r="MFS23" s="8"/>
      <c r="MFT23" s="8"/>
      <c r="MFU23" s="8"/>
      <c r="MFV23" s="8"/>
      <c r="MFW23" s="8"/>
      <c r="MFX23" s="8"/>
      <c r="MFY23" s="8"/>
      <c r="MFZ23" s="8"/>
      <c r="MGA23" s="8"/>
      <c r="MGB23" s="8"/>
      <c r="MGC23" s="8"/>
      <c r="MGD23" s="8"/>
      <c r="MGE23" s="8"/>
      <c r="MGF23" s="8"/>
      <c r="MGG23" s="8"/>
      <c r="MGH23" s="8"/>
      <c r="MGI23" s="8"/>
      <c r="MGJ23" s="8"/>
      <c r="MGK23" s="8"/>
      <c r="MGL23" s="8"/>
      <c r="MGM23" s="8"/>
      <c r="MGN23" s="8"/>
      <c r="MGO23" s="8"/>
      <c r="MGP23" s="8"/>
      <c r="MGQ23" s="8"/>
      <c r="MGR23" s="8"/>
      <c r="MGS23" s="8"/>
      <c r="MGT23" s="8"/>
      <c r="MGU23" s="8"/>
      <c r="MGV23" s="8"/>
      <c r="MGW23" s="8"/>
      <c r="MGX23" s="8"/>
      <c r="MGY23" s="8"/>
      <c r="MGZ23" s="8"/>
      <c r="MHA23" s="8"/>
      <c r="MHB23" s="8"/>
      <c r="MHC23" s="8"/>
      <c r="MHD23" s="8"/>
      <c r="MHE23" s="8"/>
      <c r="MHF23" s="8"/>
      <c r="MHG23" s="8"/>
      <c r="MHH23" s="8"/>
      <c r="MHI23" s="8"/>
      <c r="MHJ23" s="8"/>
      <c r="MHK23" s="8"/>
      <c r="MHL23" s="8"/>
      <c r="MHM23" s="8"/>
      <c r="MHN23" s="8"/>
      <c r="MHO23" s="8"/>
      <c r="MHP23" s="8"/>
      <c r="MHQ23" s="8"/>
      <c r="MHR23" s="8"/>
      <c r="MHS23" s="8"/>
      <c r="MHT23" s="8"/>
      <c r="MHU23" s="8"/>
      <c r="MHV23" s="8"/>
      <c r="MHW23" s="8"/>
      <c r="MHX23" s="8"/>
      <c r="MHY23" s="8"/>
      <c r="MHZ23" s="8"/>
      <c r="MIA23" s="8"/>
      <c r="MIB23" s="8"/>
      <c r="MIC23" s="8"/>
      <c r="MID23" s="8"/>
      <c r="MIE23" s="8"/>
      <c r="MIF23" s="8"/>
      <c r="MIG23" s="8"/>
      <c r="MIH23" s="8"/>
      <c r="MII23" s="8"/>
      <c r="MIJ23" s="8"/>
      <c r="MIK23" s="8"/>
      <c r="MIL23" s="8"/>
      <c r="MIM23" s="8"/>
      <c r="MIN23" s="8"/>
      <c r="MIO23" s="8"/>
      <c r="MIP23" s="8"/>
      <c r="MIQ23" s="8"/>
      <c r="MIR23" s="8"/>
      <c r="MIS23" s="8"/>
      <c r="MIT23" s="8"/>
      <c r="MIU23" s="8"/>
      <c r="MIV23" s="8"/>
      <c r="MIW23" s="8"/>
      <c r="MIX23" s="8"/>
      <c r="MIY23" s="8"/>
      <c r="MIZ23" s="8"/>
      <c r="MJA23" s="8"/>
      <c r="MJB23" s="8"/>
      <c r="MJC23" s="8"/>
      <c r="MJD23" s="8"/>
      <c r="MJE23" s="8"/>
      <c r="MJF23" s="8"/>
      <c r="MJG23" s="8"/>
      <c r="MJH23" s="8"/>
      <c r="MJI23" s="8"/>
      <c r="MJJ23" s="8"/>
      <c r="MJK23" s="8"/>
      <c r="MJL23" s="8"/>
      <c r="MJM23" s="8"/>
      <c r="MJN23" s="8"/>
      <c r="MJO23" s="8"/>
      <c r="MJP23" s="8"/>
      <c r="MJQ23" s="8"/>
      <c r="MJR23" s="8"/>
      <c r="MJS23" s="8"/>
      <c r="MJT23" s="8"/>
      <c r="MJU23" s="8"/>
      <c r="MJV23" s="8"/>
      <c r="MJW23" s="8"/>
      <c r="MJX23" s="8"/>
      <c r="MJY23" s="8"/>
      <c r="MJZ23" s="8"/>
      <c r="MKA23" s="8"/>
      <c r="MKB23" s="8"/>
      <c r="MKC23" s="8"/>
      <c r="MKD23" s="8"/>
      <c r="MKE23" s="8"/>
      <c r="MKF23" s="8"/>
      <c r="MKG23" s="8"/>
      <c r="MKH23" s="8"/>
      <c r="MKI23" s="8"/>
      <c r="MKJ23" s="8"/>
      <c r="MKK23" s="8"/>
      <c r="MKL23" s="8"/>
      <c r="MKM23" s="8"/>
      <c r="MKN23" s="8"/>
      <c r="MKO23" s="8"/>
      <c r="MKP23" s="8"/>
      <c r="MKQ23" s="8"/>
      <c r="MKR23" s="8"/>
      <c r="MKS23" s="8"/>
      <c r="MKT23" s="8"/>
      <c r="MKU23" s="8"/>
      <c r="MKV23" s="8"/>
      <c r="MKW23" s="8"/>
      <c r="MKX23" s="8"/>
      <c r="MKY23" s="8"/>
      <c r="MKZ23" s="8"/>
      <c r="MLA23" s="8"/>
      <c r="MLB23" s="8"/>
      <c r="MLC23" s="8"/>
      <c r="MLD23" s="8"/>
      <c r="MLE23" s="8"/>
      <c r="MLF23" s="8"/>
      <c r="MLG23" s="8"/>
      <c r="MLH23" s="8"/>
      <c r="MLI23" s="8"/>
      <c r="MLJ23" s="8"/>
      <c r="MLK23" s="8"/>
      <c r="MLL23" s="8"/>
      <c r="MLM23" s="8"/>
      <c r="MLN23" s="8"/>
      <c r="MLO23" s="8"/>
      <c r="MLP23" s="8"/>
      <c r="MLQ23" s="8"/>
      <c r="MLR23" s="8"/>
      <c r="MLS23" s="8"/>
      <c r="MLT23" s="8"/>
      <c r="MLU23" s="8"/>
      <c r="MLV23" s="8"/>
      <c r="MLW23" s="8"/>
      <c r="MLX23" s="8"/>
      <c r="MLY23" s="8"/>
      <c r="MLZ23" s="8"/>
      <c r="MMA23" s="8"/>
      <c r="MMB23" s="8"/>
      <c r="MMC23" s="8"/>
      <c r="MMD23" s="8"/>
      <c r="MME23" s="8"/>
      <c r="MMF23" s="8"/>
      <c r="MMG23" s="8"/>
      <c r="MMH23" s="8"/>
      <c r="MMI23" s="8"/>
      <c r="MMJ23" s="8"/>
      <c r="MMK23" s="8"/>
      <c r="MML23" s="8"/>
      <c r="MMM23" s="8"/>
      <c r="MMN23" s="8"/>
      <c r="MMO23" s="8"/>
      <c r="MMP23" s="8"/>
      <c r="MMQ23" s="8"/>
      <c r="MMR23" s="8"/>
      <c r="MMS23" s="8"/>
      <c r="MMT23" s="8"/>
      <c r="MMU23" s="8"/>
      <c r="MMV23" s="8"/>
      <c r="MMW23" s="8"/>
      <c r="MMX23" s="8"/>
      <c r="MMY23" s="8"/>
      <c r="MMZ23" s="8"/>
      <c r="MNA23" s="8"/>
      <c r="MNB23" s="8"/>
      <c r="MNC23" s="8"/>
      <c r="MND23" s="8"/>
      <c r="MNE23" s="8"/>
      <c r="MNF23" s="8"/>
      <c r="MNG23" s="8"/>
      <c r="MNH23" s="8"/>
      <c r="MNI23" s="8"/>
      <c r="MNJ23" s="8"/>
      <c r="MNK23" s="8"/>
      <c r="MNL23" s="8"/>
      <c r="MNM23" s="8"/>
      <c r="MNN23" s="8"/>
      <c r="MNO23" s="8"/>
      <c r="MNP23" s="8"/>
      <c r="MNQ23" s="8"/>
      <c r="MNR23" s="8"/>
      <c r="MNS23" s="8"/>
      <c r="MNT23" s="8"/>
      <c r="MNU23" s="8"/>
      <c r="MNV23" s="8"/>
      <c r="MNW23" s="8"/>
      <c r="MNX23" s="8"/>
      <c r="MNY23" s="8"/>
      <c r="MNZ23" s="8"/>
      <c r="MOA23" s="8"/>
      <c r="MOB23" s="8"/>
      <c r="MOC23" s="8"/>
      <c r="MOD23" s="8"/>
      <c r="MOE23" s="8"/>
      <c r="MOF23" s="8"/>
      <c r="MOG23" s="8"/>
      <c r="MOH23" s="8"/>
      <c r="MOI23" s="8"/>
      <c r="MOJ23" s="8"/>
      <c r="MOK23" s="8"/>
      <c r="MOL23" s="8"/>
      <c r="MOM23" s="8"/>
      <c r="MON23" s="8"/>
      <c r="MOO23" s="8"/>
      <c r="MOP23" s="8"/>
      <c r="MOQ23" s="8"/>
      <c r="MOR23" s="8"/>
      <c r="MOS23" s="8"/>
      <c r="MOT23" s="8"/>
      <c r="MOU23" s="8"/>
      <c r="MOV23" s="8"/>
      <c r="MOW23" s="8"/>
      <c r="MOX23" s="8"/>
      <c r="MOY23" s="8"/>
      <c r="MOZ23" s="8"/>
      <c r="MPA23" s="8"/>
      <c r="MPB23" s="8"/>
      <c r="MPC23" s="8"/>
      <c r="MPD23" s="8"/>
      <c r="MPE23" s="8"/>
      <c r="MPF23" s="8"/>
      <c r="MPG23" s="8"/>
      <c r="MPH23" s="8"/>
      <c r="MPI23" s="8"/>
      <c r="MPJ23" s="8"/>
      <c r="MPK23" s="8"/>
      <c r="MPL23" s="8"/>
      <c r="MPM23" s="8"/>
      <c r="MPN23" s="8"/>
      <c r="MPO23" s="8"/>
      <c r="MPP23" s="8"/>
      <c r="MPQ23" s="8"/>
      <c r="MPR23" s="8"/>
      <c r="MPS23" s="8"/>
      <c r="MPT23" s="8"/>
      <c r="MPU23" s="8"/>
      <c r="MPV23" s="8"/>
      <c r="MPW23" s="8"/>
      <c r="MPX23" s="8"/>
      <c r="MPY23" s="8"/>
      <c r="MPZ23" s="8"/>
      <c r="MQA23" s="8"/>
      <c r="MQB23" s="8"/>
      <c r="MQC23" s="8"/>
      <c r="MQD23" s="8"/>
      <c r="MQE23" s="8"/>
      <c r="MQF23" s="8"/>
      <c r="MQG23" s="8"/>
      <c r="MQH23" s="8"/>
      <c r="MQI23" s="8"/>
      <c r="MQJ23" s="8"/>
      <c r="MQK23" s="8"/>
      <c r="MQL23" s="8"/>
      <c r="MQM23" s="8"/>
      <c r="MQN23" s="8"/>
      <c r="MQO23" s="8"/>
      <c r="MQP23" s="8"/>
      <c r="MQQ23" s="8"/>
      <c r="MQR23" s="8"/>
      <c r="MQS23" s="8"/>
      <c r="MQT23" s="8"/>
      <c r="MQU23" s="8"/>
      <c r="MQV23" s="8"/>
      <c r="MQW23" s="8"/>
      <c r="MQX23" s="8"/>
      <c r="MQY23" s="8"/>
      <c r="MQZ23" s="8"/>
      <c r="MRA23" s="8"/>
      <c r="MRB23" s="8"/>
      <c r="MRC23" s="8"/>
      <c r="MRD23" s="8"/>
      <c r="MRE23" s="8"/>
      <c r="MRF23" s="8"/>
      <c r="MRG23" s="8"/>
      <c r="MRH23" s="8"/>
      <c r="MRI23" s="8"/>
      <c r="MRJ23" s="8"/>
      <c r="MRK23" s="8"/>
      <c r="MRL23" s="8"/>
      <c r="MRM23" s="8"/>
      <c r="MRN23" s="8"/>
      <c r="MRO23" s="8"/>
      <c r="MRP23" s="8"/>
      <c r="MRQ23" s="8"/>
      <c r="MRR23" s="8"/>
      <c r="MRS23" s="8"/>
      <c r="MRT23" s="8"/>
      <c r="MRU23" s="8"/>
      <c r="MRV23" s="8"/>
      <c r="MRW23" s="8"/>
      <c r="MRX23" s="8"/>
      <c r="MRY23" s="8"/>
      <c r="MRZ23" s="8"/>
      <c r="MSA23" s="8"/>
      <c r="MSB23" s="8"/>
      <c r="MSC23" s="8"/>
      <c r="MSD23" s="8"/>
      <c r="MSE23" s="8"/>
      <c r="MSF23" s="8"/>
      <c r="MSG23" s="8"/>
      <c r="MSH23" s="8"/>
      <c r="MSI23" s="8"/>
      <c r="MSJ23" s="8"/>
      <c r="MSK23" s="8"/>
      <c r="MSL23" s="8"/>
      <c r="MSM23" s="8"/>
      <c r="MSN23" s="8"/>
      <c r="MSO23" s="8"/>
      <c r="MSP23" s="8"/>
      <c r="MSQ23" s="8"/>
      <c r="MSR23" s="8"/>
      <c r="MSS23" s="8"/>
      <c r="MST23" s="8"/>
      <c r="MSU23" s="8"/>
      <c r="MSV23" s="8"/>
      <c r="MSW23" s="8"/>
      <c r="MSX23" s="8"/>
      <c r="MSY23" s="8"/>
      <c r="MSZ23" s="8"/>
      <c r="MTA23" s="8"/>
      <c r="MTB23" s="8"/>
      <c r="MTC23" s="8"/>
      <c r="MTD23" s="8"/>
      <c r="MTE23" s="8"/>
      <c r="MTF23" s="8"/>
      <c r="MTG23" s="8"/>
      <c r="MTH23" s="8"/>
      <c r="MTI23" s="8"/>
      <c r="MTJ23" s="8"/>
      <c r="MTK23" s="8"/>
      <c r="MTL23" s="8"/>
      <c r="MTM23" s="8"/>
      <c r="MTN23" s="8"/>
      <c r="MTO23" s="8"/>
      <c r="MTP23" s="8"/>
      <c r="MTQ23" s="8"/>
      <c r="MTR23" s="8"/>
      <c r="MTS23" s="8"/>
      <c r="MTT23" s="8"/>
      <c r="MTU23" s="8"/>
      <c r="MTV23" s="8"/>
      <c r="MTW23" s="8"/>
      <c r="MTX23" s="8"/>
      <c r="MTY23" s="8"/>
      <c r="MTZ23" s="8"/>
      <c r="MUA23" s="8"/>
      <c r="MUB23" s="8"/>
      <c r="MUC23" s="8"/>
      <c r="MUD23" s="8"/>
      <c r="MUE23" s="8"/>
      <c r="MUF23" s="8"/>
      <c r="MUG23" s="8"/>
      <c r="MUH23" s="8"/>
      <c r="MUI23" s="8"/>
      <c r="MUJ23" s="8"/>
      <c r="MUK23" s="8"/>
      <c r="MUL23" s="8"/>
      <c r="MUM23" s="8"/>
      <c r="MUN23" s="8"/>
      <c r="MUO23" s="8"/>
      <c r="MUP23" s="8"/>
      <c r="MUQ23" s="8"/>
      <c r="MUR23" s="8"/>
      <c r="MUS23" s="8"/>
      <c r="MUT23" s="8"/>
      <c r="MUU23" s="8"/>
      <c r="MUV23" s="8"/>
      <c r="MUW23" s="8"/>
      <c r="MUX23" s="8"/>
      <c r="MUY23" s="8"/>
      <c r="MUZ23" s="8"/>
      <c r="MVA23" s="8"/>
      <c r="MVB23" s="8"/>
      <c r="MVC23" s="8"/>
      <c r="MVD23" s="8"/>
      <c r="MVE23" s="8"/>
      <c r="MVF23" s="8"/>
      <c r="MVG23" s="8"/>
      <c r="MVH23" s="8"/>
      <c r="MVI23" s="8"/>
      <c r="MVJ23" s="8"/>
      <c r="MVK23" s="8"/>
      <c r="MVL23" s="8"/>
      <c r="MVM23" s="8"/>
      <c r="MVN23" s="8"/>
      <c r="MVO23" s="8"/>
      <c r="MVP23" s="8"/>
      <c r="MVQ23" s="8"/>
      <c r="MVR23" s="8"/>
      <c r="MVS23" s="8"/>
      <c r="MVT23" s="8"/>
      <c r="MVU23" s="8"/>
      <c r="MVV23" s="8"/>
      <c r="MVW23" s="8"/>
      <c r="MVX23" s="8"/>
      <c r="MVY23" s="8"/>
      <c r="MVZ23" s="8"/>
      <c r="MWA23" s="8"/>
      <c r="MWB23" s="8"/>
      <c r="MWC23" s="8"/>
      <c r="MWD23" s="8"/>
      <c r="MWE23" s="8"/>
      <c r="MWF23" s="8"/>
      <c r="MWG23" s="8"/>
      <c r="MWH23" s="8"/>
      <c r="MWI23" s="8"/>
      <c r="MWJ23" s="8"/>
      <c r="MWK23" s="8"/>
      <c r="MWL23" s="8"/>
      <c r="MWM23" s="8"/>
      <c r="MWN23" s="8"/>
      <c r="MWO23" s="8"/>
      <c r="MWP23" s="8"/>
      <c r="MWQ23" s="8"/>
      <c r="MWR23" s="8"/>
      <c r="MWS23" s="8"/>
      <c r="MWT23" s="8"/>
      <c r="MWU23" s="8"/>
      <c r="MWV23" s="8"/>
      <c r="MWW23" s="8"/>
      <c r="MWX23" s="8"/>
      <c r="MWY23" s="8"/>
      <c r="MWZ23" s="8"/>
      <c r="MXA23" s="8"/>
      <c r="MXB23" s="8"/>
      <c r="MXC23" s="8"/>
      <c r="MXD23" s="8"/>
      <c r="MXE23" s="8"/>
      <c r="MXF23" s="8"/>
      <c r="MXG23" s="8"/>
      <c r="MXH23" s="8"/>
      <c r="MXI23" s="8"/>
      <c r="MXJ23" s="8"/>
      <c r="MXK23" s="8"/>
      <c r="MXL23" s="8"/>
      <c r="MXM23" s="8"/>
      <c r="MXN23" s="8"/>
      <c r="MXO23" s="8"/>
      <c r="MXP23" s="8"/>
      <c r="MXQ23" s="8"/>
      <c r="MXR23" s="8"/>
      <c r="MXS23" s="8"/>
      <c r="MXT23" s="8"/>
      <c r="MXU23" s="8"/>
      <c r="MXV23" s="8"/>
      <c r="MXW23" s="8"/>
      <c r="MXX23" s="8"/>
      <c r="MXY23" s="8"/>
      <c r="MXZ23" s="8"/>
      <c r="MYA23" s="8"/>
      <c r="MYB23" s="8"/>
      <c r="MYC23" s="8"/>
      <c r="MYD23" s="8"/>
      <c r="MYE23" s="8"/>
      <c r="MYF23" s="8"/>
      <c r="MYG23" s="8"/>
      <c r="MYH23" s="8"/>
      <c r="MYI23" s="8"/>
      <c r="MYJ23" s="8"/>
      <c r="MYK23" s="8"/>
      <c r="MYL23" s="8"/>
      <c r="MYM23" s="8"/>
      <c r="MYN23" s="8"/>
      <c r="MYO23" s="8"/>
      <c r="MYP23" s="8"/>
      <c r="MYQ23" s="8"/>
      <c r="MYR23" s="8"/>
      <c r="MYS23" s="8"/>
      <c r="MYT23" s="8"/>
      <c r="MYU23" s="8"/>
      <c r="MYV23" s="8"/>
      <c r="MYW23" s="8"/>
      <c r="MYX23" s="8"/>
      <c r="MYY23" s="8"/>
      <c r="MYZ23" s="8"/>
      <c r="MZA23" s="8"/>
      <c r="MZB23" s="8"/>
      <c r="MZC23" s="8"/>
      <c r="MZD23" s="8"/>
      <c r="MZE23" s="8"/>
      <c r="MZF23" s="8"/>
      <c r="MZG23" s="8"/>
      <c r="MZH23" s="8"/>
      <c r="MZI23" s="8"/>
      <c r="MZJ23" s="8"/>
      <c r="MZK23" s="8"/>
      <c r="MZL23" s="8"/>
      <c r="MZM23" s="8"/>
      <c r="MZN23" s="8"/>
      <c r="MZO23" s="8"/>
      <c r="MZP23" s="8"/>
      <c r="MZQ23" s="8"/>
      <c r="MZR23" s="8"/>
      <c r="MZS23" s="8"/>
      <c r="MZT23" s="8"/>
      <c r="MZU23" s="8"/>
      <c r="MZV23" s="8"/>
      <c r="MZW23" s="8"/>
      <c r="MZX23" s="8"/>
      <c r="MZY23" s="8"/>
      <c r="MZZ23" s="8"/>
      <c r="NAA23" s="8"/>
      <c r="NAB23" s="8"/>
      <c r="NAC23" s="8"/>
      <c r="NAD23" s="8"/>
      <c r="NAE23" s="8"/>
      <c r="NAF23" s="8"/>
      <c r="NAG23" s="8"/>
      <c r="NAH23" s="8"/>
      <c r="NAI23" s="8"/>
      <c r="NAJ23" s="8"/>
      <c r="NAK23" s="8"/>
      <c r="NAL23" s="8"/>
      <c r="NAM23" s="8"/>
      <c r="NAN23" s="8"/>
      <c r="NAO23" s="8"/>
      <c r="NAP23" s="8"/>
      <c r="NAQ23" s="8"/>
      <c r="NAR23" s="8"/>
      <c r="NAS23" s="8"/>
      <c r="NAT23" s="8"/>
      <c r="NAU23" s="8"/>
      <c r="NAV23" s="8"/>
      <c r="NAW23" s="8"/>
      <c r="NAX23" s="8"/>
      <c r="NAY23" s="8"/>
      <c r="NAZ23" s="8"/>
      <c r="NBA23" s="8"/>
      <c r="NBB23" s="8"/>
      <c r="NBC23" s="8"/>
      <c r="NBD23" s="8"/>
      <c r="NBE23" s="8"/>
      <c r="NBF23" s="8"/>
      <c r="NBG23" s="8"/>
      <c r="NBH23" s="8"/>
      <c r="NBI23" s="8"/>
      <c r="NBJ23" s="8"/>
      <c r="NBK23" s="8"/>
      <c r="NBL23" s="8"/>
      <c r="NBM23" s="8"/>
      <c r="NBN23" s="8"/>
      <c r="NBO23" s="8"/>
      <c r="NBP23" s="8"/>
      <c r="NBQ23" s="8"/>
      <c r="NBR23" s="8"/>
      <c r="NBS23" s="8"/>
      <c r="NBT23" s="8"/>
      <c r="NBU23" s="8"/>
      <c r="NBV23" s="8"/>
      <c r="NBW23" s="8"/>
      <c r="NBX23" s="8"/>
      <c r="NBY23" s="8"/>
      <c r="NBZ23" s="8"/>
      <c r="NCA23" s="8"/>
      <c r="NCB23" s="8"/>
      <c r="NCC23" s="8"/>
      <c r="NCD23" s="8"/>
      <c r="NCE23" s="8"/>
      <c r="NCF23" s="8"/>
      <c r="NCG23" s="8"/>
      <c r="NCH23" s="8"/>
      <c r="NCI23" s="8"/>
      <c r="NCJ23" s="8"/>
      <c r="NCK23" s="8"/>
      <c r="NCL23" s="8"/>
      <c r="NCM23" s="8"/>
      <c r="NCN23" s="8"/>
      <c r="NCO23" s="8"/>
      <c r="NCP23" s="8"/>
      <c r="NCQ23" s="8"/>
      <c r="NCR23" s="8"/>
      <c r="NCS23" s="8"/>
      <c r="NCT23" s="8"/>
      <c r="NCU23" s="8"/>
      <c r="NCV23" s="8"/>
      <c r="NCW23" s="8"/>
      <c r="NCX23" s="8"/>
      <c r="NCY23" s="8"/>
      <c r="NCZ23" s="8"/>
      <c r="NDA23" s="8"/>
      <c r="NDB23" s="8"/>
      <c r="NDC23" s="8"/>
      <c r="NDD23" s="8"/>
      <c r="NDE23" s="8"/>
      <c r="NDF23" s="8"/>
      <c r="NDG23" s="8"/>
      <c r="NDH23" s="8"/>
      <c r="NDI23" s="8"/>
      <c r="NDJ23" s="8"/>
      <c r="NDK23" s="8"/>
      <c r="NDL23" s="8"/>
      <c r="NDM23" s="8"/>
      <c r="NDN23" s="8"/>
      <c r="NDO23" s="8"/>
      <c r="NDP23" s="8"/>
      <c r="NDQ23" s="8"/>
      <c r="NDR23" s="8"/>
      <c r="NDS23" s="8"/>
      <c r="NDT23" s="8"/>
      <c r="NDU23" s="8"/>
      <c r="NDV23" s="8"/>
      <c r="NDW23" s="8"/>
      <c r="NDX23" s="8"/>
      <c r="NDY23" s="8"/>
      <c r="NDZ23" s="8"/>
      <c r="NEA23" s="8"/>
      <c r="NEB23" s="8"/>
      <c r="NEC23" s="8"/>
      <c r="NED23" s="8"/>
      <c r="NEE23" s="8"/>
      <c r="NEF23" s="8"/>
      <c r="NEG23" s="8"/>
      <c r="NEH23" s="8"/>
      <c r="NEI23" s="8"/>
      <c r="NEJ23" s="8"/>
      <c r="NEK23" s="8"/>
      <c r="NEL23" s="8"/>
      <c r="NEM23" s="8"/>
      <c r="NEN23" s="8"/>
      <c r="NEO23" s="8"/>
      <c r="NEP23" s="8"/>
      <c r="NEQ23" s="8"/>
      <c r="NER23" s="8"/>
      <c r="NES23" s="8"/>
      <c r="NET23" s="8"/>
      <c r="NEU23" s="8"/>
      <c r="NEV23" s="8"/>
      <c r="NEW23" s="8"/>
      <c r="NEX23" s="8"/>
      <c r="NEY23" s="8"/>
      <c r="NEZ23" s="8"/>
      <c r="NFA23" s="8"/>
      <c r="NFB23" s="8"/>
      <c r="NFC23" s="8"/>
      <c r="NFD23" s="8"/>
      <c r="NFE23" s="8"/>
      <c r="NFF23" s="8"/>
      <c r="NFG23" s="8"/>
      <c r="NFH23" s="8"/>
      <c r="NFI23" s="8"/>
      <c r="NFJ23" s="8"/>
      <c r="NFK23" s="8"/>
      <c r="NFL23" s="8"/>
      <c r="NFM23" s="8"/>
      <c r="NFN23" s="8"/>
      <c r="NFO23" s="8"/>
      <c r="NFP23" s="8"/>
      <c r="NFQ23" s="8"/>
      <c r="NFR23" s="8"/>
      <c r="NFS23" s="8"/>
      <c r="NFT23" s="8"/>
      <c r="NFU23" s="8"/>
      <c r="NFV23" s="8"/>
      <c r="NFW23" s="8"/>
      <c r="NFX23" s="8"/>
      <c r="NFY23" s="8"/>
      <c r="NFZ23" s="8"/>
      <c r="NGA23" s="8"/>
      <c r="NGB23" s="8"/>
      <c r="NGC23" s="8"/>
      <c r="NGD23" s="8"/>
      <c r="NGE23" s="8"/>
      <c r="NGF23" s="8"/>
      <c r="NGG23" s="8"/>
      <c r="NGH23" s="8"/>
      <c r="NGI23" s="8"/>
      <c r="NGJ23" s="8"/>
      <c r="NGK23" s="8"/>
      <c r="NGL23" s="8"/>
      <c r="NGM23" s="8"/>
      <c r="NGN23" s="8"/>
      <c r="NGO23" s="8"/>
      <c r="NGP23" s="8"/>
      <c r="NGQ23" s="8"/>
      <c r="NGR23" s="8"/>
      <c r="NGS23" s="8"/>
      <c r="NGT23" s="8"/>
      <c r="NGU23" s="8"/>
      <c r="NGV23" s="8"/>
      <c r="NGW23" s="8"/>
      <c r="NGX23" s="8"/>
      <c r="NGY23" s="8"/>
      <c r="NGZ23" s="8"/>
      <c r="NHA23" s="8"/>
      <c r="NHB23" s="8"/>
      <c r="NHC23" s="8"/>
      <c r="NHD23" s="8"/>
      <c r="NHE23" s="8"/>
      <c r="NHF23" s="8"/>
      <c r="NHG23" s="8"/>
      <c r="NHH23" s="8"/>
      <c r="NHI23" s="8"/>
      <c r="NHJ23" s="8"/>
      <c r="NHK23" s="8"/>
      <c r="NHL23" s="8"/>
      <c r="NHM23" s="8"/>
      <c r="NHN23" s="8"/>
      <c r="NHO23" s="8"/>
      <c r="NHP23" s="8"/>
      <c r="NHQ23" s="8"/>
      <c r="NHR23" s="8"/>
      <c r="NHS23" s="8"/>
      <c r="NHT23" s="8"/>
      <c r="NHU23" s="8"/>
      <c r="NHV23" s="8"/>
      <c r="NHW23" s="8"/>
      <c r="NHX23" s="8"/>
      <c r="NHY23" s="8"/>
      <c r="NHZ23" s="8"/>
      <c r="NIA23" s="8"/>
      <c r="NIB23" s="8"/>
      <c r="NIC23" s="8"/>
      <c r="NID23" s="8"/>
      <c r="NIE23" s="8"/>
      <c r="NIF23" s="8"/>
      <c r="NIG23" s="8"/>
      <c r="NIH23" s="8"/>
      <c r="NII23" s="8"/>
      <c r="NIJ23" s="8"/>
      <c r="NIK23" s="8"/>
      <c r="NIL23" s="8"/>
      <c r="NIM23" s="8"/>
      <c r="NIN23" s="8"/>
      <c r="NIO23" s="8"/>
      <c r="NIP23" s="8"/>
      <c r="NIQ23" s="8"/>
      <c r="NIR23" s="8"/>
      <c r="NIS23" s="8"/>
      <c r="NIT23" s="8"/>
      <c r="NIU23" s="8"/>
      <c r="NIV23" s="8"/>
      <c r="NIW23" s="8"/>
      <c r="NIX23" s="8"/>
      <c r="NIY23" s="8"/>
      <c r="NIZ23" s="8"/>
      <c r="NJA23" s="8"/>
      <c r="NJB23" s="8"/>
      <c r="NJC23" s="8"/>
      <c r="NJD23" s="8"/>
      <c r="NJE23" s="8"/>
      <c r="NJF23" s="8"/>
      <c r="NJG23" s="8"/>
      <c r="NJH23" s="8"/>
      <c r="NJI23" s="8"/>
      <c r="NJJ23" s="8"/>
      <c r="NJK23" s="8"/>
      <c r="NJL23" s="8"/>
      <c r="NJM23" s="8"/>
      <c r="NJN23" s="8"/>
      <c r="NJO23" s="8"/>
      <c r="NJP23" s="8"/>
      <c r="NJQ23" s="8"/>
      <c r="NJR23" s="8"/>
      <c r="NJS23" s="8"/>
      <c r="NJT23" s="8"/>
      <c r="NJU23" s="8"/>
      <c r="NJV23" s="8"/>
      <c r="NJW23" s="8"/>
      <c r="NJX23" s="8"/>
      <c r="NJY23" s="8"/>
      <c r="NJZ23" s="8"/>
      <c r="NKA23" s="8"/>
      <c r="NKB23" s="8"/>
      <c r="NKC23" s="8"/>
      <c r="NKD23" s="8"/>
      <c r="NKE23" s="8"/>
      <c r="NKF23" s="8"/>
      <c r="NKG23" s="8"/>
      <c r="NKH23" s="8"/>
      <c r="NKI23" s="8"/>
      <c r="NKJ23" s="8"/>
      <c r="NKK23" s="8"/>
      <c r="NKL23" s="8"/>
      <c r="NKM23" s="8"/>
      <c r="NKN23" s="8"/>
      <c r="NKO23" s="8"/>
      <c r="NKP23" s="8"/>
      <c r="NKQ23" s="8"/>
      <c r="NKR23" s="8"/>
      <c r="NKS23" s="8"/>
      <c r="NKT23" s="8"/>
      <c r="NKU23" s="8"/>
      <c r="NKV23" s="8"/>
      <c r="NKW23" s="8"/>
      <c r="NKX23" s="8"/>
      <c r="NKY23" s="8"/>
      <c r="NKZ23" s="8"/>
      <c r="NLA23" s="8"/>
      <c r="NLB23" s="8"/>
      <c r="NLC23" s="8"/>
      <c r="NLD23" s="8"/>
      <c r="NLE23" s="8"/>
      <c r="NLF23" s="8"/>
      <c r="NLG23" s="8"/>
      <c r="NLH23" s="8"/>
      <c r="NLI23" s="8"/>
      <c r="NLJ23" s="8"/>
      <c r="NLK23" s="8"/>
      <c r="NLL23" s="8"/>
      <c r="NLM23" s="8"/>
      <c r="NLN23" s="8"/>
      <c r="NLO23" s="8"/>
      <c r="NLP23" s="8"/>
      <c r="NLQ23" s="8"/>
      <c r="NLR23" s="8"/>
      <c r="NLS23" s="8"/>
      <c r="NLT23" s="8"/>
      <c r="NLU23" s="8"/>
      <c r="NLV23" s="8"/>
      <c r="NLW23" s="8"/>
      <c r="NLX23" s="8"/>
      <c r="NLY23" s="8"/>
      <c r="NLZ23" s="8"/>
      <c r="NMA23" s="8"/>
      <c r="NMB23" s="8"/>
      <c r="NMC23" s="8"/>
      <c r="NMD23" s="8"/>
      <c r="NME23" s="8"/>
      <c r="NMF23" s="8"/>
      <c r="NMG23" s="8"/>
      <c r="NMH23" s="8"/>
      <c r="NMI23" s="8"/>
      <c r="NMJ23" s="8"/>
      <c r="NMK23" s="8"/>
      <c r="NML23" s="8"/>
      <c r="NMM23" s="8"/>
      <c r="NMN23" s="8"/>
      <c r="NMO23" s="8"/>
      <c r="NMP23" s="8"/>
      <c r="NMQ23" s="8"/>
      <c r="NMR23" s="8"/>
      <c r="NMS23" s="8"/>
      <c r="NMT23" s="8"/>
      <c r="NMU23" s="8"/>
      <c r="NMV23" s="8"/>
      <c r="NMW23" s="8"/>
      <c r="NMX23" s="8"/>
      <c r="NMY23" s="8"/>
      <c r="NMZ23" s="8"/>
      <c r="NNA23" s="8"/>
      <c r="NNB23" s="8"/>
      <c r="NNC23" s="8"/>
      <c r="NND23" s="8"/>
      <c r="NNE23" s="8"/>
      <c r="NNF23" s="8"/>
      <c r="NNG23" s="8"/>
      <c r="NNH23" s="8"/>
      <c r="NNI23" s="8"/>
      <c r="NNJ23" s="8"/>
      <c r="NNK23" s="8"/>
      <c r="NNL23" s="8"/>
      <c r="NNM23" s="8"/>
      <c r="NNN23" s="8"/>
      <c r="NNO23" s="8"/>
      <c r="NNP23" s="8"/>
      <c r="NNQ23" s="8"/>
      <c r="NNR23" s="8"/>
      <c r="NNS23" s="8"/>
      <c r="NNT23" s="8"/>
      <c r="NNU23" s="8"/>
      <c r="NNV23" s="8"/>
      <c r="NNW23" s="8"/>
      <c r="NNX23" s="8"/>
      <c r="NNY23" s="8"/>
      <c r="NNZ23" s="8"/>
      <c r="NOA23" s="8"/>
      <c r="NOB23" s="8"/>
      <c r="NOC23" s="8"/>
      <c r="NOD23" s="8"/>
      <c r="NOE23" s="8"/>
      <c r="NOF23" s="8"/>
      <c r="NOG23" s="8"/>
      <c r="NOH23" s="8"/>
      <c r="NOI23" s="8"/>
      <c r="NOJ23" s="8"/>
      <c r="NOK23" s="8"/>
      <c r="NOL23" s="8"/>
      <c r="NOM23" s="8"/>
      <c r="NON23" s="8"/>
      <c r="NOO23" s="8"/>
      <c r="NOP23" s="8"/>
      <c r="NOQ23" s="8"/>
      <c r="NOR23" s="8"/>
      <c r="NOS23" s="8"/>
      <c r="NOT23" s="8"/>
      <c r="NOU23" s="8"/>
      <c r="NOV23" s="8"/>
      <c r="NOW23" s="8"/>
      <c r="NOX23" s="8"/>
      <c r="NOY23" s="8"/>
      <c r="NOZ23" s="8"/>
      <c r="NPA23" s="8"/>
      <c r="NPB23" s="8"/>
      <c r="NPC23" s="8"/>
      <c r="NPD23" s="8"/>
      <c r="NPE23" s="8"/>
      <c r="NPF23" s="8"/>
      <c r="NPG23" s="8"/>
      <c r="NPH23" s="8"/>
      <c r="NPI23" s="8"/>
      <c r="NPJ23" s="8"/>
      <c r="NPK23" s="8"/>
      <c r="NPL23" s="8"/>
      <c r="NPM23" s="8"/>
      <c r="NPN23" s="8"/>
      <c r="NPO23" s="8"/>
      <c r="NPP23" s="8"/>
      <c r="NPQ23" s="8"/>
      <c r="NPR23" s="8"/>
      <c r="NPS23" s="8"/>
      <c r="NPT23" s="8"/>
      <c r="NPU23" s="8"/>
      <c r="NPV23" s="8"/>
      <c r="NPW23" s="8"/>
      <c r="NPX23" s="8"/>
      <c r="NPY23" s="8"/>
      <c r="NPZ23" s="8"/>
      <c r="NQA23" s="8"/>
      <c r="NQB23" s="8"/>
      <c r="NQC23" s="8"/>
      <c r="NQD23" s="8"/>
      <c r="NQE23" s="8"/>
      <c r="NQF23" s="8"/>
      <c r="NQG23" s="8"/>
      <c r="NQH23" s="8"/>
      <c r="NQI23" s="8"/>
      <c r="NQJ23" s="8"/>
      <c r="NQK23" s="8"/>
      <c r="NQL23" s="8"/>
      <c r="NQM23" s="8"/>
      <c r="NQN23" s="8"/>
      <c r="NQO23" s="8"/>
      <c r="NQP23" s="8"/>
      <c r="NQQ23" s="8"/>
      <c r="NQR23" s="8"/>
      <c r="NQS23" s="8"/>
      <c r="NQT23" s="8"/>
      <c r="NQU23" s="8"/>
      <c r="NQV23" s="8"/>
      <c r="NQW23" s="8"/>
      <c r="NQX23" s="8"/>
      <c r="NQY23" s="8"/>
      <c r="NQZ23" s="8"/>
      <c r="NRA23" s="8"/>
      <c r="NRB23" s="8"/>
      <c r="NRC23" s="8"/>
      <c r="NRD23" s="8"/>
      <c r="NRE23" s="8"/>
      <c r="NRF23" s="8"/>
      <c r="NRG23" s="8"/>
      <c r="NRH23" s="8"/>
      <c r="NRI23" s="8"/>
      <c r="NRJ23" s="8"/>
      <c r="NRK23" s="8"/>
      <c r="NRL23" s="8"/>
      <c r="NRM23" s="8"/>
      <c r="NRN23" s="8"/>
      <c r="NRO23" s="8"/>
      <c r="NRP23" s="8"/>
      <c r="NRQ23" s="8"/>
      <c r="NRR23" s="8"/>
      <c r="NRS23" s="8"/>
      <c r="NRT23" s="8"/>
      <c r="NRU23" s="8"/>
      <c r="NRV23" s="8"/>
      <c r="NRW23" s="8"/>
      <c r="NRX23" s="8"/>
      <c r="NRY23" s="8"/>
      <c r="NRZ23" s="8"/>
      <c r="NSA23" s="8"/>
      <c r="NSB23" s="8"/>
      <c r="NSC23" s="8"/>
      <c r="NSD23" s="8"/>
      <c r="NSE23" s="8"/>
      <c r="NSF23" s="8"/>
      <c r="NSG23" s="8"/>
      <c r="NSH23" s="8"/>
      <c r="NSI23" s="8"/>
      <c r="NSJ23" s="8"/>
      <c r="NSK23" s="8"/>
      <c r="NSL23" s="8"/>
      <c r="NSM23" s="8"/>
      <c r="NSN23" s="8"/>
      <c r="NSO23" s="8"/>
      <c r="NSP23" s="8"/>
      <c r="NSQ23" s="8"/>
      <c r="NSR23" s="8"/>
      <c r="NSS23" s="8"/>
      <c r="NST23" s="8"/>
      <c r="NSU23" s="8"/>
      <c r="NSV23" s="8"/>
      <c r="NSW23" s="8"/>
      <c r="NSX23" s="8"/>
      <c r="NSY23" s="8"/>
      <c r="NSZ23" s="8"/>
      <c r="NTA23" s="8"/>
      <c r="NTB23" s="8"/>
      <c r="NTC23" s="8"/>
      <c r="NTD23" s="8"/>
      <c r="NTE23" s="8"/>
      <c r="NTF23" s="8"/>
      <c r="NTG23" s="8"/>
      <c r="NTH23" s="8"/>
      <c r="NTI23" s="8"/>
      <c r="NTJ23" s="8"/>
      <c r="NTK23" s="8"/>
      <c r="NTL23" s="8"/>
      <c r="NTM23" s="8"/>
      <c r="NTN23" s="8"/>
      <c r="NTO23" s="8"/>
      <c r="NTP23" s="8"/>
      <c r="NTQ23" s="8"/>
      <c r="NTR23" s="8"/>
      <c r="NTS23" s="8"/>
      <c r="NTT23" s="8"/>
      <c r="NTU23" s="8"/>
      <c r="NTV23" s="8"/>
      <c r="NTW23" s="8"/>
      <c r="NTX23" s="8"/>
      <c r="NTY23" s="8"/>
      <c r="NTZ23" s="8"/>
      <c r="NUA23" s="8"/>
      <c r="NUB23" s="8"/>
      <c r="NUC23" s="8"/>
      <c r="NUD23" s="8"/>
      <c r="NUE23" s="8"/>
      <c r="NUF23" s="8"/>
      <c r="NUG23" s="8"/>
      <c r="NUH23" s="8"/>
      <c r="NUI23" s="8"/>
      <c r="NUJ23" s="8"/>
      <c r="NUK23" s="8"/>
      <c r="NUL23" s="8"/>
      <c r="NUM23" s="8"/>
      <c r="NUN23" s="8"/>
      <c r="NUO23" s="8"/>
      <c r="NUP23" s="8"/>
      <c r="NUQ23" s="8"/>
      <c r="NUR23" s="8"/>
      <c r="NUS23" s="8"/>
      <c r="NUT23" s="8"/>
      <c r="NUU23" s="8"/>
      <c r="NUV23" s="8"/>
      <c r="NUW23" s="8"/>
      <c r="NUX23" s="8"/>
      <c r="NUY23" s="8"/>
      <c r="NUZ23" s="8"/>
      <c r="NVA23" s="8"/>
      <c r="NVB23" s="8"/>
      <c r="NVC23" s="8"/>
      <c r="NVD23" s="8"/>
      <c r="NVE23" s="8"/>
      <c r="NVF23" s="8"/>
      <c r="NVG23" s="8"/>
      <c r="NVH23" s="8"/>
      <c r="NVI23" s="8"/>
      <c r="NVJ23" s="8"/>
      <c r="NVK23" s="8"/>
      <c r="NVL23" s="8"/>
      <c r="NVM23" s="8"/>
      <c r="NVN23" s="8"/>
      <c r="NVO23" s="8"/>
      <c r="NVP23" s="8"/>
      <c r="NVQ23" s="8"/>
      <c r="NVR23" s="8"/>
      <c r="NVS23" s="8"/>
      <c r="NVT23" s="8"/>
      <c r="NVU23" s="8"/>
      <c r="NVV23" s="8"/>
      <c r="NVW23" s="8"/>
      <c r="NVX23" s="8"/>
      <c r="NVY23" s="8"/>
      <c r="NVZ23" s="8"/>
      <c r="NWA23" s="8"/>
      <c r="NWB23" s="8"/>
      <c r="NWC23" s="8"/>
      <c r="NWD23" s="8"/>
      <c r="NWE23" s="8"/>
      <c r="NWF23" s="8"/>
      <c r="NWG23" s="8"/>
      <c r="NWH23" s="8"/>
      <c r="NWI23" s="8"/>
      <c r="NWJ23" s="8"/>
      <c r="NWK23" s="8"/>
      <c r="NWL23" s="8"/>
      <c r="NWM23" s="8"/>
      <c r="NWN23" s="8"/>
      <c r="NWO23" s="8"/>
      <c r="NWP23" s="8"/>
      <c r="NWQ23" s="8"/>
      <c r="NWR23" s="8"/>
      <c r="NWS23" s="8"/>
      <c r="NWT23" s="8"/>
      <c r="NWU23" s="8"/>
      <c r="NWV23" s="8"/>
      <c r="NWW23" s="8"/>
      <c r="NWX23" s="8"/>
      <c r="NWY23" s="8"/>
      <c r="NWZ23" s="8"/>
      <c r="NXA23" s="8"/>
      <c r="NXB23" s="8"/>
      <c r="NXC23" s="8"/>
      <c r="NXD23" s="8"/>
      <c r="NXE23" s="8"/>
      <c r="NXF23" s="8"/>
      <c r="NXG23" s="8"/>
      <c r="NXH23" s="8"/>
      <c r="NXI23" s="8"/>
      <c r="NXJ23" s="8"/>
      <c r="NXK23" s="8"/>
      <c r="NXL23" s="8"/>
      <c r="NXM23" s="8"/>
      <c r="NXN23" s="8"/>
      <c r="NXO23" s="8"/>
      <c r="NXP23" s="8"/>
      <c r="NXQ23" s="8"/>
      <c r="NXR23" s="8"/>
      <c r="NXS23" s="8"/>
      <c r="NXT23" s="8"/>
      <c r="NXU23" s="8"/>
      <c r="NXV23" s="8"/>
      <c r="NXW23" s="8"/>
      <c r="NXX23" s="8"/>
      <c r="NXY23" s="8"/>
      <c r="NXZ23" s="8"/>
      <c r="NYA23" s="8"/>
      <c r="NYB23" s="8"/>
      <c r="NYC23" s="8"/>
      <c r="NYD23" s="8"/>
      <c r="NYE23" s="8"/>
      <c r="NYF23" s="8"/>
      <c r="NYG23" s="8"/>
      <c r="NYH23" s="8"/>
      <c r="NYI23" s="8"/>
      <c r="NYJ23" s="8"/>
      <c r="NYK23" s="8"/>
      <c r="NYL23" s="8"/>
      <c r="NYM23" s="8"/>
      <c r="NYN23" s="8"/>
      <c r="NYO23" s="8"/>
      <c r="NYP23" s="8"/>
      <c r="NYQ23" s="8"/>
      <c r="NYR23" s="8"/>
      <c r="NYS23" s="8"/>
      <c r="NYT23" s="8"/>
      <c r="NYU23" s="8"/>
      <c r="NYV23" s="8"/>
      <c r="NYW23" s="8"/>
      <c r="NYX23" s="8"/>
      <c r="NYY23" s="8"/>
      <c r="NYZ23" s="8"/>
      <c r="NZA23" s="8"/>
      <c r="NZB23" s="8"/>
      <c r="NZC23" s="8"/>
      <c r="NZD23" s="8"/>
      <c r="NZE23" s="8"/>
      <c r="NZF23" s="8"/>
      <c r="NZG23" s="8"/>
      <c r="NZH23" s="8"/>
      <c r="NZI23" s="8"/>
      <c r="NZJ23" s="8"/>
      <c r="NZK23" s="8"/>
      <c r="NZL23" s="8"/>
      <c r="NZM23" s="8"/>
      <c r="NZN23" s="8"/>
      <c r="NZO23" s="8"/>
      <c r="NZP23" s="8"/>
      <c r="NZQ23" s="8"/>
      <c r="NZR23" s="8"/>
      <c r="NZS23" s="8"/>
      <c r="NZT23" s="8"/>
      <c r="NZU23" s="8"/>
      <c r="NZV23" s="8"/>
      <c r="NZW23" s="8"/>
      <c r="NZX23" s="8"/>
      <c r="NZY23" s="8"/>
      <c r="NZZ23" s="8"/>
      <c r="OAA23" s="8"/>
      <c r="OAB23" s="8"/>
      <c r="OAC23" s="8"/>
      <c r="OAD23" s="8"/>
      <c r="OAE23" s="8"/>
      <c r="OAF23" s="8"/>
      <c r="OAG23" s="8"/>
      <c r="OAH23" s="8"/>
      <c r="OAI23" s="8"/>
      <c r="OAJ23" s="8"/>
      <c r="OAK23" s="8"/>
      <c r="OAL23" s="8"/>
      <c r="OAM23" s="8"/>
      <c r="OAN23" s="8"/>
      <c r="OAO23" s="8"/>
      <c r="OAP23" s="8"/>
      <c r="OAQ23" s="8"/>
      <c r="OAR23" s="8"/>
      <c r="OAS23" s="8"/>
      <c r="OAT23" s="8"/>
      <c r="OAU23" s="8"/>
      <c r="OAV23" s="8"/>
      <c r="OAW23" s="8"/>
      <c r="OAX23" s="8"/>
      <c r="OAY23" s="8"/>
      <c r="OAZ23" s="8"/>
      <c r="OBA23" s="8"/>
      <c r="OBB23" s="8"/>
      <c r="OBC23" s="8"/>
      <c r="OBD23" s="8"/>
      <c r="OBE23" s="8"/>
      <c r="OBF23" s="8"/>
      <c r="OBG23" s="8"/>
      <c r="OBH23" s="8"/>
      <c r="OBI23" s="8"/>
      <c r="OBJ23" s="8"/>
      <c r="OBK23" s="8"/>
      <c r="OBL23" s="8"/>
      <c r="OBM23" s="8"/>
      <c r="OBN23" s="8"/>
      <c r="OBO23" s="8"/>
      <c r="OBP23" s="8"/>
      <c r="OBQ23" s="8"/>
      <c r="OBR23" s="8"/>
      <c r="OBS23" s="8"/>
      <c r="OBT23" s="8"/>
      <c r="OBU23" s="8"/>
      <c r="OBV23" s="8"/>
      <c r="OBW23" s="8"/>
      <c r="OBX23" s="8"/>
      <c r="OBY23" s="8"/>
      <c r="OBZ23" s="8"/>
      <c r="OCA23" s="8"/>
      <c r="OCB23" s="8"/>
      <c r="OCC23" s="8"/>
      <c r="OCD23" s="8"/>
      <c r="OCE23" s="8"/>
      <c r="OCF23" s="8"/>
      <c r="OCG23" s="8"/>
      <c r="OCH23" s="8"/>
      <c r="OCI23" s="8"/>
      <c r="OCJ23" s="8"/>
      <c r="OCK23" s="8"/>
      <c r="OCL23" s="8"/>
      <c r="OCM23" s="8"/>
      <c r="OCN23" s="8"/>
      <c r="OCO23" s="8"/>
      <c r="OCP23" s="8"/>
      <c r="OCQ23" s="8"/>
      <c r="OCR23" s="8"/>
      <c r="OCS23" s="8"/>
      <c r="OCT23" s="8"/>
      <c r="OCU23" s="8"/>
      <c r="OCV23" s="8"/>
      <c r="OCW23" s="8"/>
      <c r="OCX23" s="8"/>
      <c r="OCY23" s="8"/>
      <c r="OCZ23" s="8"/>
      <c r="ODA23" s="8"/>
      <c r="ODB23" s="8"/>
      <c r="ODC23" s="8"/>
      <c r="ODD23" s="8"/>
      <c r="ODE23" s="8"/>
      <c r="ODF23" s="8"/>
      <c r="ODG23" s="8"/>
      <c r="ODH23" s="8"/>
      <c r="ODI23" s="8"/>
      <c r="ODJ23" s="8"/>
      <c r="ODK23" s="8"/>
      <c r="ODL23" s="8"/>
      <c r="ODM23" s="8"/>
      <c r="ODN23" s="8"/>
      <c r="ODO23" s="8"/>
      <c r="ODP23" s="8"/>
      <c r="ODQ23" s="8"/>
      <c r="ODR23" s="8"/>
      <c r="ODS23" s="8"/>
      <c r="ODT23" s="8"/>
      <c r="ODU23" s="8"/>
      <c r="ODV23" s="8"/>
      <c r="ODW23" s="8"/>
      <c r="ODX23" s="8"/>
      <c r="ODY23" s="8"/>
      <c r="ODZ23" s="8"/>
      <c r="OEA23" s="8"/>
      <c r="OEB23" s="8"/>
      <c r="OEC23" s="8"/>
      <c r="OED23" s="8"/>
      <c r="OEE23" s="8"/>
      <c r="OEF23" s="8"/>
      <c r="OEG23" s="8"/>
      <c r="OEH23" s="8"/>
      <c r="OEI23" s="8"/>
      <c r="OEJ23" s="8"/>
      <c r="OEK23" s="8"/>
      <c r="OEL23" s="8"/>
      <c r="OEM23" s="8"/>
      <c r="OEN23" s="8"/>
      <c r="OEO23" s="8"/>
      <c r="OEP23" s="8"/>
      <c r="OEQ23" s="8"/>
      <c r="OER23" s="8"/>
      <c r="OES23" s="8"/>
      <c r="OET23" s="8"/>
      <c r="OEU23" s="8"/>
      <c r="OEV23" s="8"/>
      <c r="OEW23" s="8"/>
      <c r="OEX23" s="8"/>
      <c r="OEY23" s="8"/>
      <c r="OEZ23" s="8"/>
      <c r="OFA23" s="8"/>
      <c r="OFB23" s="8"/>
      <c r="OFC23" s="8"/>
      <c r="OFD23" s="8"/>
      <c r="OFE23" s="8"/>
      <c r="OFF23" s="8"/>
      <c r="OFG23" s="8"/>
      <c r="OFH23" s="8"/>
      <c r="OFI23" s="8"/>
      <c r="OFJ23" s="8"/>
      <c r="OFK23" s="8"/>
      <c r="OFL23" s="8"/>
      <c r="OFM23" s="8"/>
      <c r="OFN23" s="8"/>
      <c r="OFO23" s="8"/>
      <c r="OFP23" s="8"/>
      <c r="OFQ23" s="8"/>
      <c r="OFR23" s="8"/>
      <c r="OFS23" s="8"/>
      <c r="OFT23" s="8"/>
      <c r="OFU23" s="8"/>
      <c r="OFV23" s="8"/>
      <c r="OFW23" s="8"/>
      <c r="OFX23" s="8"/>
      <c r="OFY23" s="8"/>
      <c r="OFZ23" s="8"/>
      <c r="OGA23" s="8"/>
      <c r="OGB23" s="8"/>
      <c r="OGC23" s="8"/>
      <c r="OGD23" s="8"/>
      <c r="OGE23" s="8"/>
      <c r="OGF23" s="8"/>
      <c r="OGG23" s="8"/>
      <c r="OGH23" s="8"/>
      <c r="OGI23" s="8"/>
      <c r="OGJ23" s="8"/>
      <c r="OGK23" s="8"/>
      <c r="OGL23" s="8"/>
      <c r="OGM23" s="8"/>
      <c r="OGN23" s="8"/>
      <c r="OGO23" s="8"/>
      <c r="OGP23" s="8"/>
      <c r="OGQ23" s="8"/>
      <c r="OGR23" s="8"/>
      <c r="OGS23" s="8"/>
      <c r="OGT23" s="8"/>
      <c r="OGU23" s="8"/>
      <c r="OGV23" s="8"/>
      <c r="OGW23" s="8"/>
      <c r="OGX23" s="8"/>
      <c r="OGY23" s="8"/>
      <c r="OGZ23" s="8"/>
      <c r="OHA23" s="8"/>
      <c r="OHB23" s="8"/>
      <c r="OHC23" s="8"/>
      <c r="OHD23" s="8"/>
      <c r="OHE23" s="8"/>
      <c r="OHF23" s="8"/>
      <c r="OHG23" s="8"/>
      <c r="OHH23" s="8"/>
      <c r="OHI23" s="8"/>
      <c r="OHJ23" s="8"/>
      <c r="OHK23" s="8"/>
      <c r="OHL23" s="8"/>
      <c r="OHM23" s="8"/>
      <c r="OHN23" s="8"/>
      <c r="OHO23" s="8"/>
      <c r="OHP23" s="8"/>
      <c r="OHQ23" s="8"/>
      <c r="OHR23" s="8"/>
      <c r="OHS23" s="8"/>
      <c r="OHT23" s="8"/>
      <c r="OHU23" s="8"/>
      <c r="OHV23" s="8"/>
      <c r="OHW23" s="8"/>
      <c r="OHX23" s="8"/>
      <c r="OHY23" s="8"/>
      <c r="OHZ23" s="8"/>
      <c r="OIA23" s="8"/>
      <c r="OIB23" s="8"/>
      <c r="OIC23" s="8"/>
      <c r="OID23" s="8"/>
      <c r="OIE23" s="8"/>
      <c r="OIF23" s="8"/>
      <c r="OIG23" s="8"/>
      <c r="OIH23" s="8"/>
      <c r="OII23" s="8"/>
      <c r="OIJ23" s="8"/>
      <c r="OIK23" s="8"/>
      <c r="OIL23" s="8"/>
      <c r="OIM23" s="8"/>
      <c r="OIN23" s="8"/>
      <c r="OIO23" s="8"/>
      <c r="OIP23" s="8"/>
      <c r="OIQ23" s="8"/>
      <c r="OIR23" s="8"/>
      <c r="OIS23" s="8"/>
      <c r="OIT23" s="8"/>
      <c r="OIU23" s="8"/>
      <c r="OIV23" s="8"/>
      <c r="OIW23" s="8"/>
      <c r="OIX23" s="8"/>
      <c r="OIY23" s="8"/>
      <c r="OIZ23" s="8"/>
      <c r="OJA23" s="8"/>
      <c r="OJB23" s="8"/>
      <c r="OJC23" s="8"/>
      <c r="OJD23" s="8"/>
      <c r="OJE23" s="8"/>
      <c r="OJF23" s="8"/>
      <c r="OJG23" s="8"/>
      <c r="OJH23" s="8"/>
      <c r="OJI23" s="8"/>
      <c r="OJJ23" s="8"/>
      <c r="OJK23" s="8"/>
      <c r="OJL23" s="8"/>
      <c r="OJM23" s="8"/>
      <c r="OJN23" s="8"/>
      <c r="OJO23" s="8"/>
      <c r="OJP23" s="8"/>
      <c r="OJQ23" s="8"/>
      <c r="OJR23" s="8"/>
      <c r="OJS23" s="8"/>
      <c r="OJT23" s="8"/>
      <c r="OJU23" s="8"/>
      <c r="OJV23" s="8"/>
      <c r="OJW23" s="8"/>
      <c r="OJX23" s="8"/>
      <c r="OJY23" s="8"/>
      <c r="OJZ23" s="8"/>
      <c r="OKA23" s="8"/>
      <c r="OKB23" s="8"/>
      <c r="OKC23" s="8"/>
      <c r="OKD23" s="8"/>
      <c r="OKE23" s="8"/>
      <c r="OKF23" s="8"/>
      <c r="OKG23" s="8"/>
      <c r="OKH23" s="8"/>
      <c r="OKI23" s="8"/>
      <c r="OKJ23" s="8"/>
      <c r="OKK23" s="8"/>
      <c r="OKL23" s="8"/>
      <c r="OKM23" s="8"/>
      <c r="OKN23" s="8"/>
      <c r="OKO23" s="8"/>
      <c r="OKP23" s="8"/>
      <c r="OKQ23" s="8"/>
      <c r="OKR23" s="8"/>
      <c r="OKS23" s="8"/>
      <c r="OKT23" s="8"/>
      <c r="OKU23" s="8"/>
      <c r="OKV23" s="8"/>
      <c r="OKW23" s="8"/>
      <c r="OKX23" s="8"/>
      <c r="OKY23" s="8"/>
      <c r="OKZ23" s="8"/>
      <c r="OLA23" s="8"/>
      <c r="OLB23" s="8"/>
      <c r="OLC23" s="8"/>
      <c r="OLD23" s="8"/>
      <c r="OLE23" s="8"/>
      <c r="OLF23" s="8"/>
      <c r="OLG23" s="8"/>
      <c r="OLH23" s="8"/>
      <c r="OLI23" s="8"/>
      <c r="OLJ23" s="8"/>
      <c r="OLK23" s="8"/>
      <c r="OLL23" s="8"/>
      <c r="OLM23" s="8"/>
      <c r="OLN23" s="8"/>
      <c r="OLO23" s="8"/>
      <c r="OLP23" s="8"/>
      <c r="OLQ23" s="8"/>
      <c r="OLR23" s="8"/>
      <c r="OLS23" s="8"/>
      <c r="OLT23" s="8"/>
      <c r="OLU23" s="8"/>
      <c r="OLV23" s="8"/>
      <c r="OLW23" s="8"/>
      <c r="OLX23" s="8"/>
      <c r="OLY23" s="8"/>
      <c r="OLZ23" s="8"/>
      <c r="OMA23" s="8"/>
      <c r="OMB23" s="8"/>
      <c r="OMC23" s="8"/>
      <c r="OMD23" s="8"/>
      <c r="OME23" s="8"/>
      <c r="OMF23" s="8"/>
      <c r="OMG23" s="8"/>
      <c r="OMH23" s="8"/>
      <c r="OMI23" s="8"/>
      <c r="OMJ23" s="8"/>
      <c r="OMK23" s="8"/>
      <c r="OML23" s="8"/>
      <c r="OMM23" s="8"/>
      <c r="OMN23" s="8"/>
      <c r="OMO23" s="8"/>
      <c r="OMP23" s="8"/>
      <c r="OMQ23" s="8"/>
      <c r="OMR23" s="8"/>
      <c r="OMS23" s="8"/>
      <c r="OMT23" s="8"/>
      <c r="OMU23" s="8"/>
      <c r="OMV23" s="8"/>
      <c r="OMW23" s="8"/>
      <c r="OMX23" s="8"/>
      <c r="OMY23" s="8"/>
      <c r="OMZ23" s="8"/>
      <c r="ONA23" s="8"/>
      <c r="ONB23" s="8"/>
      <c r="ONC23" s="8"/>
      <c r="OND23" s="8"/>
      <c r="ONE23" s="8"/>
      <c r="ONF23" s="8"/>
      <c r="ONG23" s="8"/>
      <c r="ONH23" s="8"/>
      <c r="ONI23" s="8"/>
      <c r="ONJ23" s="8"/>
      <c r="ONK23" s="8"/>
      <c r="ONL23" s="8"/>
      <c r="ONM23" s="8"/>
      <c r="ONN23" s="8"/>
      <c r="ONO23" s="8"/>
      <c r="ONP23" s="8"/>
      <c r="ONQ23" s="8"/>
      <c r="ONR23" s="8"/>
      <c r="ONS23" s="8"/>
      <c r="ONT23" s="8"/>
      <c r="ONU23" s="8"/>
      <c r="ONV23" s="8"/>
      <c r="ONW23" s="8"/>
      <c r="ONX23" s="8"/>
      <c r="ONY23" s="8"/>
      <c r="ONZ23" s="8"/>
      <c r="OOA23" s="8"/>
      <c r="OOB23" s="8"/>
      <c r="OOC23" s="8"/>
      <c r="OOD23" s="8"/>
      <c r="OOE23" s="8"/>
      <c r="OOF23" s="8"/>
      <c r="OOG23" s="8"/>
      <c r="OOH23" s="8"/>
      <c r="OOI23" s="8"/>
      <c r="OOJ23" s="8"/>
      <c r="OOK23" s="8"/>
      <c r="OOL23" s="8"/>
      <c r="OOM23" s="8"/>
      <c r="OON23" s="8"/>
      <c r="OOO23" s="8"/>
      <c r="OOP23" s="8"/>
      <c r="OOQ23" s="8"/>
      <c r="OOR23" s="8"/>
      <c r="OOS23" s="8"/>
      <c r="OOT23" s="8"/>
      <c r="OOU23" s="8"/>
      <c r="OOV23" s="8"/>
      <c r="OOW23" s="8"/>
      <c r="OOX23" s="8"/>
      <c r="OOY23" s="8"/>
      <c r="OOZ23" s="8"/>
      <c r="OPA23" s="8"/>
      <c r="OPB23" s="8"/>
      <c r="OPC23" s="8"/>
      <c r="OPD23" s="8"/>
      <c r="OPE23" s="8"/>
      <c r="OPF23" s="8"/>
      <c r="OPG23" s="8"/>
      <c r="OPH23" s="8"/>
      <c r="OPI23" s="8"/>
      <c r="OPJ23" s="8"/>
      <c r="OPK23" s="8"/>
      <c r="OPL23" s="8"/>
      <c r="OPM23" s="8"/>
      <c r="OPN23" s="8"/>
      <c r="OPO23" s="8"/>
      <c r="OPP23" s="8"/>
      <c r="OPQ23" s="8"/>
      <c r="OPR23" s="8"/>
      <c r="OPS23" s="8"/>
      <c r="OPT23" s="8"/>
      <c r="OPU23" s="8"/>
      <c r="OPV23" s="8"/>
      <c r="OPW23" s="8"/>
      <c r="OPX23" s="8"/>
      <c r="OPY23" s="8"/>
      <c r="OPZ23" s="8"/>
      <c r="OQA23" s="8"/>
      <c r="OQB23" s="8"/>
      <c r="OQC23" s="8"/>
      <c r="OQD23" s="8"/>
      <c r="OQE23" s="8"/>
      <c r="OQF23" s="8"/>
      <c r="OQG23" s="8"/>
      <c r="OQH23" s="8"/>
      <c r="OQI23" s="8"/>
      <c r="OQJ23" s="8"/>
      <c r="OQK23" s="8"/>
      <c r="OQL23" s="8"/>
      <c r="OQM23" s="8"/>
      <c r="OQN23" s="8"/>
      <c r="OQO23" s="8"/>
      <c r="OQP23" s="8"/>
      <c r="OQQ23" s="8"/>
      <c r="OQR23" s="8"/>
      <c r="OQS23" s="8"/>
      <c r="OQT23" s="8"/>
      <c r="OQU23" s="8"/>
      <c r="OQV23" s="8"/>
      <c r="OQW23" s="8"/>
      <c r="OQX23" s="8"/>
      <c r="OQY23" s="8"/>
      <c r="OQZ23" s="8"/>
      <c r="ORA23" s="8"/>
      <c r="ORB23" s="8"/>
      <c r="ORC23" s="8"/>
      <c r="ORD23" s="8"/>
      <c r="ORE23" s="8"/>
      <c r="ORF23" s="8"/>
      <c r="ORG23" s="8"/>
      <c r="ORH23" s="8"/>
      <c r="ORI23" s="8"/>
      <c r="ORJ23" s="8"/>
      <c r="ORK23" s="8"/>
      <c r="ORL23" s="8"/>
      <c r="ORM23" s="8"/>
      <c r="ORN23" s="8"/>
      <c r="ORO23" s="8"/>
      <c r="ORP23" s="8"/>
      <c r="ORQ23" s="8"/>
      <c r="ORR23" s="8"/>
      <c r="ORS23" s="8"/>
      <c r="ORT23" s="8"/>
      <c r="ORU23" s="8"/>
      <c r="ORV23" s="8"/>
      <c r="ORW23" s="8"/>
      <c r="ORX23" s="8"/>
      <c r="ORY23" s="8"/>
      <c r="ORZ23" s="8"/>
      <c r="OSA23" s="8"/>
      <c r="OSB23" s="8"/>
      <c r="OSC23" s="8"/>
      <c r="OSD23" s="8"/>
      <c r="OSE23" s="8"/>
      <c r="OSF23" s="8"/>
      <c r="OSG23" s="8"/>
      <c r="OSH23" s="8"/>
      <c r="OSI23" s="8"/>
      <c r="OSJ23" s="8"/>
      <c r="OSK23" s="8"/>
      <c r="OSL23" s="8"/>
      <c r="OSM23" s="8"/>
      <c r="OSN23" s="8"/>
      <c r="OSO23" s="8"/>
      <c r="OSP23" s="8"/>
      <c r="OSQ23" s="8"/>
      <c r="OSR23" s="8"/>
      <c r="OSS23" s="8"/>
      <c r="OST23" s="8"/>
      <c r="OSU23" s="8"/>
      <c r="OSV23" s="8"/>
      <c r="OSW23" s="8"/>
      <c r="OSX23" s="8"/>
      <c r="OSY23" s="8"/>
      <c r="OSZ23" s="8"/>
      <c r="OTA23" s="8"/>
      <c r="OTB23" s="8"/>
      <c r="OTC23" s="8"/>
      <c r="OTD23" s="8"/>
      <c r="OTE23" s="8"/>
      <c r="OTF23" s="8"/>
      <c r="OTG23" s="8"/>
      <c r="OTH23" s="8"/>
      <c r="OTI23" s="8"/>
      <c r="OTJ23" s="8"/>
      <c r="OTK23" s="8"/>
      <c r="OTL23" s="8"/>
      <c r="OTM23" s="8"/>
      <c r="OTN23" s="8"/>
      <c r="OTO23" s="8"/>
      <c r="OTP23" s="8"/>
      <c r="OTQ23" s="8"/>
      <c r="OTR23" s="8"/>
      <c r="OTS23" s="8"/>
      <c r="OTT23" s="8"/>
      <c r="OTU23" s="8"/>
      <c r="OTV23" s="8"/>
      <c r="OTW23" s="8"/>
      <c r="OTX23" s="8"/>
      <c r="OTY23" s="8"/>
      <c r="OTZ23" s="8"/>
      <c r="OUA23" s="8"/>
      <c r="OUB23" s="8"/>
      <c r="OUC23" s="8"/>
      <c r="OUD23" s="8"/>
      <c r="OUE23" s="8"/>
      <c r="OUF23" s="8"/>
      <c r="OUG23" s="8"/>
      <c r="OUH23" s="8"/>
      <c r="OUI23" s="8"/>
      <c r="OUJ23" s="8"/>
      <c r="OUK23" s="8"/>
      <c r="OUL23" s="8"/>
      <c r="OUM23" s="8"/>
      <c r="OUN23" s="8"/>
      <c r="OUO23" s="8"/>
      <c r="OUP23" s="8"/>
      <c r="OUQ23" s="8"/>
      <c r="OUR23" s="8"/>
      <c r="OUS23" s="8"/>
      <c r="OUT23" s="8"/>
      <c r="OUU23" s="8"/>
      <c r="OUV23" s="8"/>
      <c r="OUW23" s="8"/>
      <c r="OUX23" s="8"/>
      <c r="OUY23" s="8"/>
      <c r="OUZ23" s="8"/>
      <c r="OVA23" s="8"/>
      <c r="OVB23" s="8"/>
      <c r="OVC23" s="8"/>
      <c r="OVD23" s="8"/>
      <c r="OVE23" s="8"/>
      <c r="OVF23" s="8"/>
      <c r="OVG23" s="8"/>
      <c r="OVH23" s="8"/>
      <c r="OVI23" s="8"/>
      <c r="OVJ23" s="8"/>
      <c r="OVK23" s="8"/>
      <c r="OVL23" s="8"/>
      <c r="OVM23" s="8"/>
      <c r="OVN23" s="8"/>
      <c r="OVO23" s="8"/>
      <c r="OVP23" s="8"/>
      <c r="OVQ23" s="8"/>
      <c r="OVR23" s="8"/>
      <c r="OVS23" s="8"/>
      <c r="OVT23" s="8"/>
      <c r="OVU23" s="8"/>
      <c r="OVV23" s="8"/>
      <c r="OVW23" s="8"/>
      <c r="OVX23" s="8"/>
      <c r="OVY23" s="8"/>
      <c r="OVZ23" s="8"/>
      <c r="OWA23" s="8"/>
      <c r="OWB23" s="8"/>
      <c r="OWC23" s="8"/>
      <c r="OWD23" s="8"/>
      <c r="OWE23" s="8"/>
      <c r="OWF23" s="8"/>
      <c r="OWG23" s="8"/>
      <c r="OWH23" s="8"/>
      <c r="OWI23" s="8"/>
      <c r="OWJ23" s="8"/>
      <c r="OWK23" s="8"/>
      <c r="OWL23" s="8"/>
      <c r="OWM23" s="8"/>
      <c r="OWN23" s="8"/>
      <c r="OWO23" s="8"/>
      <c r="OWP23" s="8"/>
      <c r="OWQ23" s="8"/>
      <c r="OWR23" s="8"/>
      <c r="OWS23" s="8"/>
      <c r="OWT23" s="8"/>
      <c r="OWU23" s="8"/>
      <c r="OWV23" s="8"/>
      <c r="OWW23" s="8"/>
      <c r="OWX23" s="8"/>
      <c r="OWY23" s="8"/>
      <c r="OWZ23" s="8"/>
      <c r="OXA23" s="8"/>
      <c r="OXB23" s="8"/>
      <c r="OXC23" s="8"/>
      <c r="OXD23" s="8"/>
      <c r="OXE23" s="8"/>
      <c r="OXF23" s="8"/>
      <c r="OXG23" s="8"/>
      <c r="OXH23" s="8"/>
      <c r="OXI23" s="8"/>
      <c r="OXJ23" s="8"/>
      <c r="OXK23" s="8"/>
      <c r="OXL23" s="8"/>
      <c r="OXM23" s="8"/>
      <c r="OXN23" s="8"/>
      <c r="OXO23" s="8"/>
      <c r="OXP23" s="8"/>
      <c r="OXQ23" s="8"/>
      <c r="OXR23" s="8"/>
      <c r="OXS23" s="8"/>
      <c r="OXT23" s="8"/>
      <c r="OXU23" s="8"/>
      <c r="OXV23" s="8"/>
      <c r="OXW23" s="8"/>
      <c r="OXX23" s="8"/>
      <c r="OXY23" s="8"/>
      <c r="OXZ23" s="8"/>
      <c r="OYA23" s="8"/>
      <c r="OYB23" s="8"/>
      <c r="OYC23" s="8"/>
      <c r="OYD23" s="8"/>
      <c r="OYE23" s="8"/>
      <c r="OYF23" s="8"/>
      <c r="OYG23" s="8"/>
      <c r="OYH23" s="8"/>
      <c r="OYI23" s="8"/>
      <c r="OYJ23" s="8"/>
      <c r="OYK23" s="8"/>
      <c r="OYL23" s="8"/>
      <c r="OYM23" s="8"/>
      <c r="OYN23" s="8"/>
      <c r="OYO23" s="8"/>
      <c r="OYP23" s="8"/>
      <c r="OYQ23" s="8"/>
      <c r="OYR23" s="8"/>
      <c r="OYS23" s="8"/>
      <c r="OYT23" s="8"/>
      <c r="OYU23" s="8"/>
      <c r="OYV23" s="8"/>
      <c r="OYW23" s="8"/>
      <c r="OYX23" s="8"/>
      <c r="OYY23" s="8"/>
      <c r="OYZ23" s="8"/>
      <c r="OZA23" s="8"/>
      <c r="OZB23" s="8"/>
      <c r="OZC23" s="8"/>
      <c r="OZD23" s="8"/>
      <c r="OZE23" s="8"/>
      <c r="OZF23" s="8"/>
      <c r="OZG23" s="8"/>
      <c r="OZH23" s="8"/>
      <c r="OZI23" s="8"/>
      <c r="OZJ23" s="8"/>
      <c r="OZK23" s="8"/>
      <c r="OZL23" s="8"/>
      <c r="OZM23" s="8"/>
      <c r="OZN23" s="8"/>
      <c r="OZO23" s="8"/>
      <c r="OZP23" s="8"/>
      <c r="OZQ23" s="8"/>
      <c r="OZR23" s="8"/>
      <c r="OZS23" s="8"/>
      <c r="OZT23" s="8"/>
      <c r="OZU23" s="8"/>
      <c r="OZV23" s="8"/>
      <c r="OZW23" s="8"/>
      <c r="OZX23" s="8"/>
      <c r="OZY23" s="8"/>
      <c r="OZZ23" s="8"/>
      <c r="PAA23" s="8"/>
      <c r="PAB23" s="8"/>
      <c r="PAC23" s="8"/>
      <c r="PAD23" s="8"/>
      <c r="PAE23" s="8"/>
      <c r="PAF23" s="8"/>
      <c r="PAG23" s="8"/>
      <c r="PAH23" s="8"/>
      <c r="PAI23" s="8"/>
      <c r="PAJ23" s="8"/>
      <c r="PAK23" s="8"/>
      <c r="PAL23" s="8"/>
      <c r="PAM23" s="8"/>
      <c r="PAN23" s="8"/>
      <c r="PAO23" s="8"/>
      <c r="PAP23" s="8"/>
      <c r="PAQ23" s="8"/>
      <c r="PAR23" s="8"/>
      <c r="PAS23" s="8"/>
      <c r="PAT23" s="8"/>
      <c r="PAU23" s="8"/>
      <c r="PAV23" s="8"/>
      <c r="PAW23" s="8"/>
      <c r="PAX23" s="8"/>
      <c r="PAY23" s="8"/>
      <c r="PAZ23" s="8"/>
      <c r="PBA23" s="8"/>
      <c r="PBB23" s="8"/>
      <c r="PBC23" s="8"/>
      <c r="PBD23" s="8"/>
      <c r="PBE23" s="8"/>
      <c r="PBF23" s="8"/>
      <c r="PBG23" s="8"/>
      <c r="PBH23" s="8"/>
      <c r="PBI23" s="8"/>
      <c r="PBJ23" s="8"/>
      <c r="PBK23" s="8"/>
      <c r="PBL23" s="8"/>
      <c r="PBM23" s="8"/>
      <c r="PBN23" s="8"/>
      <c r="PBO23" s="8"/>
      <c r="PBP23" s="8"/>
      <c r="PBQ23" s="8"/>
      <c r="PBR23" s="8"/>
      <c r="PBS23" s="8"/>
      <c r="PBT23" s="8"/>
      <c r="PBU23" s="8"/>
      <c r="PBV23" s="8"/>
      <c r="PBW23" s="8"/>
      <c r="PBX23" s="8"/>
      <c r="PBY23" s="8"/>
      <c r="PBZ23" s="8"/>
      <c r="PCA23" s="8"/>
      <c r="PCB23" s="8"/>
      <c r="PCC23" s="8"/>
      <c r="PCD23" s="8"/>
      <c r="PCE23" s="8"/>
      <c r="PCF23" s="8"/>
      <c r="PCG23" s="8"/>
      <c r="PCH23" s="8"/>
      <c r="PCI23" s="8"/>
      <c r="PCJ23" s="8"/>
      <c r="PCK23" s="8"/>
      <c r="PCL23" s="8"/>
      <c r="PCM23" s="8"/>
      <c r="PCN23" s="8"/>
      <c r="PCO23" s="8"/>
      <c r="PCP23" s="8"/>
      <c r="PCQ23" s="8"/>
      <c r="PCR23" s="8"/>
      <c r="PCS23" s="8"/>
      <c r="PCT23" s="8"/>
      <c r="PCU23" s="8"/>
      <c r="PCV23" s="8"/>
      <c r="PCW23" s="8"/>
      <c r="PCX23" s="8"/>
      <c r="PCY23" s="8"/>
      <c r="PCZ23" s="8"/>
      <c r="PDA23" s="8"/>
      <c r="PDB23" s="8"/>
      <c r="PDC23" s="8"/>
      <c r="PDD23" s="8"/>
      <c r="PDE23" s="8"/>
      <c r="PDF23" s="8"/>
      <c r="PDG23" s="8"/>
      <c r="PDH23" s="8"/>
      <c r="PDI23" s="8"/>
      <c r="PDJ23" s="8"/>
      <c r="PDK23" s="8"/>
      <c r="PDL23" s="8"/>
      <c r="PDM23" s="8"/>
      <c r="PDN23" s="8"/>
      <c r="PDO23" s="8"/>
      <c r="PDP23" s="8"/>
      <c r="PDQ23" s="8"/>
      <c r="PDR23" s="8"/>
      <c r="PDS23" s="8"/>
      <c r="PDT23" s="8"/>
      <c r="PDU23" s="8"/>
      <c r="PDV23" s="8"/>
      <c r="PDW23" s="8"/>
      <c r="PDX23" s="8"/>
      <c r="PDY23" s="8"/>
      <c r="PDZ23" s="8"/>
      <c r="PEA23" s="8"/>
      <c r="PEB23" s="8"/>
      <c r="PEC23" s="8"/>
      <c r="PED23" s="8"/>
      <c r="PEE23" s="8"/>
      <c r="PEF23" s="8"/>
      <c r="PEG23" s="8"/>
      <c r="PEH23" s="8"/>
      <c r="PEI23" s="8"/>
      <c r="PEJ23" s="8"/>
      <c r="PEK23" s="8"/>
      <c r="PEL23" s="8"/>
      <c r="PEM23" s="8"/>
      <c r="PEN23" s="8"/>
      <c r="PEO23" s="8"/>
      <c r="PEP23" s="8"/>
      <c r="PEQ23" s="8"/>
      <c r="PER23" s="8"/>
      <c r="PES23" s="8"/>
      <c r="PET23" s="8"/>
      <c r="PEU23" s="8"/>
      <c r="PEV23" s="8"/>
      <c r="PEW23" s="8"/>
      <c r="PEX23" s="8"/>
      <c r="PEY23" s="8"/>
      <c r="PEZ23" s="8"/>
      <c r="PFA23" s="8"/>
      <c r="PFB23" s="8"/>
      <c r="PFC23" s="8"/>
      <c r="PFD23" s="8"/>
      <c r="PFE23" s="8"/>
      <c r="PFF23" s="8"/>
      <c r="PFG23" s="8"/>
      <c r="PFH23" s="8"/>
      <c r="PFI23" s="8"/>
      <c r="PFJ23" s="8"/>
      <c r="PFK23" s="8"/>
      <c r="PFL23" s="8"/>
      <c r="PFM23" s="8"/>
      <c r="PFN23" s="8"/>
      <c r="PFO23" s="8"/>
      <c r="PFP23" s="8"/>
      <c r="PFQ23" s="8"/>
      <c r="PFR23" s="8"/>
      <c r="PFS23" s="8"/>
      <c r="PFT23" s="8"/>
      <c r="PFU23" s="8"/>
      <c r="PFV23" s="8"/>
      <c r="PFW23" s="8"/>
      <c r="PFX23" s="8"/>
      <c r="PFY23" s="8"/>
      <c r="PFZ23" s="8"/>
      <c r="PGA23" s="8"/>
      <c r="PGB23" s="8"/>
      <c r="PGC23" s="8"/>
      <c r="PGD23" s="8"/>
      <c r="PGE23" s="8"/>
      <c r="PGF23" s="8"/>
      <c r="PGG23" s="8"/>
      <c r="PGH23" s="8"/>
      <c r="PGI23" s="8"/>
      <c r="PGJ23" s="8"/>
      <c r="PGK23" s="8"/>
      <c r="PGL23" s="8"/>
      <c r="PGM23" s="8"/>
      <c r="PGN23" s="8"/>
      <c r="PGO23" s="8"/>
      <c r="PGP23" s="8"/>
      <c r="PGQ23" s="8"/>
      <c r="PGR23" s="8"/>
      <c r="PGS23" s="8"/>
      <c r="PGT23" s="8"/>
      <c r="PGU23" s="8"/>
      <c r="PGV23" s="8"/>
      <c r="PGW23" s="8"/>
      <c r="PGX23" s="8"/>
      <c r="PGY23" s="8"/>
      <c r="PGZ23" s="8"/>
      <c r="PHA23" s="8"/>
      <c r="PHB23" s="8"/>
      <c r="PHC23" s="8"/>
      <c r="PHD23" s="8"/>
      <c r="PHE23" s="8"/>
      <c r="PHF23" s="8"/>
      <c r="PHG23" s="8"/>
      <c r="PHH23" s="8"/>
      <c r="PHI23" s="8"/>
      <c r="PHJ23" s="8"/>
      <c r="PHK23" s="8"/>
      <c r="PHL23" s="8"/>
      <c r="PHM23" s="8"/>
      <c r="PHN23" s="8"/>
      <c r="PHO23" s="8"/>
      <c r="PHP23" s="8"/>
      <c r="PHQ23" s="8"/>
      <c r="PHR23" s="8"/>
      <c r="PHS23" s="8"/>
      <c r="PHT23" s="8"/>
      <c r="PHU23" s="8"/>
      <c r="PHV23" s="8"/>
      <c r="PHW23" s="8"/>
      <c r="PHX23" s="8"/>
      <c r="PHY23" s="8"/>
      <c r="PHZ23" s="8"/>
      <c r="PIA23" s="8"/>
      <c r="PIB23" s="8"/>
      <c r="PIC23" s="8"/>
      <c r="PID23" s="8"/>
      <c r="PIE23" s="8"/>
      <c r="PIF23" s="8"/>
      <c r="PIG23" s="8"/>
      <c r="PIH23" s="8"/>
      <c r="PII23" s="8"/>
      <c r="PIJ23" s="8"/>
      <c r="PIK23" s="8"/>
      <c r="PIL23" s="8"/>
      <c r="PIM23" s="8"/>
      <c r="PIN23" s="8"/>
      <c r="PIO23" s="8"/>
      <c r="PIP23" s="8"/>
      <c r="PIQ23" s="8"/>
      <c r="PIR23" s="8"/>
      <c r="PIS23" s="8"/>
      <c r="PIT23" s="8"/>
      <c r="PIU23" s="8"/>
      <c r="PIV23" s="8"/>
      <c r="PIW23" s="8"/>
      <c r="PIX23" s="8"/>
      <c r="PIY23" s="8"/>
      <c r="PIZ23" s="8"/>
      <c r="PJA23" s="8"/>
      <c r="PJB23" s="8"/>
      <c r="PJC23" s="8"/>
      <c r="PJD23" s="8"/>
      <c r="PJE23" s="8"/>
      <c r="PJF23" s="8"/>
      <c r="PJG23" s="8"/>
      <c r="PJH23" s="8"/>
      <c r="PJI23" s="8"/>
      <c r="PJJ23" s="8"/>
      <c r="PJK23" s="8"/>
      <c r="PJL23" s="8"/>
      <c r="PJM23" s="8"/>
      <c r="PJN23" s="8"/>
      <c r="PJO23" s="8"/>
      <c r="PJP23" s="8"/>
      <c r="PJQ23" s="8"/>
      <c r="PJR23" s="8"/>
      <c r="PJS23" s="8"/>
      <c r="PJT23" s="8"/>
      <c r="PJU23" s="8"/>
      <c r="PJV23" s="8"/>
      <c r="PJW23" s="8"/>
      <c r="PJX23" s="8"/>
      <c r="PJY23" s="8"/>
      <c r="PJZ23" s="8"/>
      <c r="PKA23" s="8"/>
      <c r="PKB23" s="8"/>
      <c r="PKC23" s="8"/>
      <c r="PKD23" s="8"/>
      <c r="PKE23" s="8"/>
      <c r="PKF23" s="8"/>
      <c r="PKG23" s="8"/>
      <c r="PKH23" s="8"/>
      <c r="PKI23" s="8"/>
      <c r="PKJ23" s="8"/>
      <c r="PKK23" s="8"/>
      <c r="PKL23" s="8"/>
      <c r="PKM23" s="8"/>
      <c r="PKN23" s="8"/>
      <c r="PKO23" s="8"/>
      <c r="PKP23" s="8"/>
      <c r="PKQ23" s="8"/>
      <c r="PKR23" s="8"/>
      <c r="PKS23" s="8"/>
      <c r="PKT23" s="8"/>
      <c r="PKU23" s="8"/>
      <c r="PKV23" s="8"/>
      <c r="PKW23" s="8"/>
      <c r="PKX23" s="8"/>
      <c r="PKY23" s="8"/>
      <c r="PKZ23" s="8"/>
      <c r="PLA23" s="8"/>
      <c r="PLB23" s="8"/>
      <c r="PLC23" s="8"/>
      <c r="PLD23" s="8"/>
      <c r="PLE23" s="8"/>
      <c r="PLF23" s="8"/>
      <c r="PLG23" s="8"/>
      <c r="PLH23" s="8"/>
      <c r="PLI23" s="8"/>
      <c r="PLJ23" s="8"/>
      <c r="PLK23" s="8"/>
      <c r="PLL23" s="8"/>
      <c r="PLM23" s="8"/>
      <c r="PLN23" s="8"/>
      <c r="PLO23" s="8"/>
      <c r="PLP23" s="8"/>
      <c r="PLQ23" s="8"/>
      <c r="PLR23" s="8"/>
      <c r="PLS23" s="8"/>
      <c r="PLT23" s="8"/>
      <c r="PLU23" s="8"/>
      <c r="PLV23" s="8"/>
      <c r="PLW23" s="8"/>
      <c r="PLX23" s="8"/>
      <c r="PLY23" s="8"/>
      <c r="PLZ23" s="8"/>
      <c r="PMA23" s="8"/>
      <c r="PMB23" s="8"/>
      <c r="PMC23" s="8"/>
      <c r="PMD23" s="8"/>
      <c r="PME23" s="8"/>
      <c r="PMF23" s="8"/>
      <c r="PMG23" s="8"/>
      <c r="PMH23" s="8"/>
      <c r="PMI23" s="8"/>
      <c r="PMJ23" s="8"/>
      <c r="PMK23" s="8"/>
      <c r="PML23" s="8"/>
      <c r="PMM23" s="8"/>
      <c r="PMN23" s="8"/>
      <c r="PMO23" s="8"/>
      <c r="PMP23" s="8"/>
      <c r="PMQ23" s="8"/>
      <c r="PMR23" s="8"/>
      <c r="PMS23" s="8"/>
      <c r="PMT23" s="8"/>
      <c r="PMU23" s="8"/>
      <c r="PMV23" s="8"/>
      <c r="PMW23" s="8"/>
      <c r="PMX23" s="8"/>
      <c r="PMY23" s="8"/>
      <c r="PMZ23" s="8"/>
      <c r="PNA23" s="8"/>
      <c r="PNB23" s="8"/>
      <c r="PNC23" s="8"/>
      <c r="PND23" s="8"/>
      <c r="PNE23" s="8"/>
      <c r="PNF23" s="8"/>
      <c r="PNG23" s="8"/>
      <c r="PNH23" s="8"/>
      <c r="PNI23" s="8"/>
      <c r="PNJ23" s="8"/>
      <c r="PNK23" s="8"/>
      <c r="PNL23" s="8"/>
      <c r="PNM23" s="8"/>
      <c r="PNN23" s="8"/>
      <c r="PNO23" s="8"/>
      <c r="PNP23" s="8"/>
      <c r="PNQ23" s="8"/>
      <c r="PNR23" s="8"/>
      <c r="PNS23" s="8"/>
      <c r="PNT23" s="8"/>
      <c r="PNU23" s="8"/>
      <c r="PNV23" s="8"/>
      <c r="PNW23" s="8"/>
      <c r="PNX23" s="8"/>
      <c r="PNY23" s="8"/>
      <c r="PNZ23" s="8"/>
      <c r="POA23" s="8"/>
      <c r="POB23" s="8"/>
      <c r="POC23" s="8"/>
      <c r="POD23" s="8"/>
      <c r="POE23" s="8"/>
      <c r="POF23" s="8"/>
      <c r="POG23" s="8"/>
      <c r="POH23" s="8"/>
      <c r="POI23" s="8"/>
      <c r="POJ23" s="8"/>
      <c r="POK23" s="8"/>
      <c r="POL23" s="8"/>
      <c r="POM23" s="8"/>
      <c r="PON23" s="8"/>
      <c r="POO23" s="8"/>
      <c r="POP23" s="8"/>
      <c r="POQ23" s="8"/>
      <c r="POR23" s="8"/>
      <c r="POS23" s="8"/>
      <c r="POT23" s="8"/>
      <c r="POU23" s="8"/>
      <c r="POV23" s="8"/>
      <c r="POW23" s="8"/>
      <c r="POX23" s="8"/>
      <c r="POY23" s="8"/>
      <c r="POZ23" s="8"/>
      <c r="PPA23" s="8"/>
      <c r="PPB23" s="8"/>
      <c r="PPC23" s="8"/>
      <c r="PPD23" s="8"/>
      <c r="PPE23" s="8"/>
      <c r="PPF23" s="8"/>
      <c r="PPG23" s="8"/>
      <c r="PPH23" s="8"/>
      <c r="PPI23" s="8"/>
      <c r="PPJ23" s="8"/>
      <c r="PPK23" s="8"/>
      <c r="PPL23" s="8"/>
      <c r="PPM23" s="8"/>
      <c r="PPN23" s="8"/>
      <c r="PPO23" s="8"/>
      <c r="PPP23" s="8"/>
      <c r="PPQ23" s="8"/>
      <c r="PPR23" s="8"/>
      <c r="PPS23" s="8"/>
      <c r="PPT23" s="8"/>
      <c r="PPU23" s="8"/>
      <c r="PPV23" s="8"/>
      <c r="PPW23" s="8"/>
      <c r="PPX23" s="8"/>
      <c r="PPY23" s="8"/>
      <c r="PPZ23" s="8"/>
      <c r="PQA23" s="8"/>
      <c r="PQB23" s="8"/>
      <c r="PQC23" s="8"/>
      <c r="PQD23" s="8"/>
      <c r="PQE23" s="8"/>
      <c r="PQF23" s="8"/>
      <c r="PQG23" s="8"/>
      <c r="PQH23" s="8"/>
      <c r="PQI23" s="8"/>
      <c r="PQJ23" s="8"/>
      <c r="PQK23" s="8"/>
      <c r="PQL23" s="8"/>
      <c r="PQM23" s="8"/>
      <c r="PQN23" s="8"/>
      <c r="PQO23" s="8"/>
      <c r="PQP23" s="8"/>
      <c r="PQQ23" s="8"/>
      <c r="PQR23" s="8"/>
      <c r="PQS23" s="8"/>
      <c r="PQT23" s="8"/>
      <c r="PQU23" s="8"/>
      <c r="PQV23" s="8"/>
      <c r="PQW23" s="8"/>
      <c r="PQX23" s="8"/>
      <c r="PQY23" s="8"/>
      <c r="PQZ23" s="8"/>
      <c r="PRA23" s="8"/>
      <c r="PRB23" s="8"/>
      <c r="PRC23" s="8"/>
      <c r="PRD23" s="8"/>
      <c r="PRE23" s="8"/>
      <c r="PRF23" s="8"/>
      <c r="PRG23" s="8"/>
      <c r="PRH23" s="8"/>
      <c r="PRI23" s="8"/>
      <c r="PRJ23" s="8"/>
      <c r="PRK23" s="8"/>
      <c r="PRL23" s="8"/>
      <c r="PRM23" s="8"/>
      <c r="PRN23" s="8"/>
      <c r="PRO23" s="8"/>
      <c r="PRP23" s="8"/>
      <c r="PRQ23" s="8"/>
      <c r="PRR23" s="8"/>
      <c r="PRS23" s="8"/>
      <c r="PRT23" s="8"/>
      <c r="PRU23" s="8"/>
      <c r="PRV23" s="8"/>
      <c r="PRW23" s="8"/>
      <c r="PRX23" s="8"/>
      <c r="PRY23" s="8"/>
      <c r="PRZ23" s="8"/>
      <c r="PSA23" s="8"/>
      <c r="PSB23" s="8"/>
      <c r="PSC23" s="8"/>
      <c r="PSD23" s="8"/>
      <c r="PSE23" s="8"/>
      <c r="PSF23" s="8"/>
      <c r="PSG23" s="8"/>
      <c r="PSH23" s="8"/>
      <c r="PSI23" s="8"/>
      <c r="PSJ23" s="8"/>
      <c r="PSK23" s="8"/>
      <c r="PSL23" s="8"/>
      <c r="PSM23" s="8"/>
      <c r="PSN23" s="8"/>
      <c r="PSO23" s="8"/>
      <c r="PSP23" s="8"/>
      <c r="PSQ23" s="8"/>
      <c r="PSR23" s="8"/>
      <c r="PSS23" s="8"/>
      <c r="PST23" s="8"/>
      <c r="PSU23" s="8"/>
      <c r="PSV23" s="8"/>
      <c r="PSW23" s="8"/>
      <c r="PSX23" s="8"/>
      <c r="PSY23" s="8"/>
      <c r="PSZ23" s="8"/>
      <c r="PTA23" s="8"/>
      <c r="PTB23" s="8"/>
      <c r="PTC23" s="8"/>
      <c r="PTD23" s="8"/>
      <c r="PTE23" s="8"/>
      <c r="PTF23" s="8"/>
      <c r="PTG23" s="8"/>
      <c r="PTH23" s="8"/>
      <c r="PTI23" s="8"/>
      <c r="PTJ23" s="8"/>
      <c r="PTK23" s="8"/>
      <c r="PTL23" s="8"/>
      <c r="PTM23" s="8"/>
      <c r="PTN23" s="8"/>
      <c r="PTO23" s="8"/>
      <c r="PTP23" s="8"/>
      <c r="PTQ23" s="8"/>
      <c r="PTR23" s="8"/>
      <c r="PTS23" s="8"/>
      <c r="PTT23" s="8"/>
      <c r="PTU23" s="8"/>
      <c r="PTV23" s="8"/>
      <c r="PTW23" s="8"/>
      <c r="PTX23" s="8"/>
      <c r="PTY23" s="8"/>
      <c r="PTZ23" s="8"/>
      <c r="PUA23" s="8"/>
      <c r="PUB23" s="8"/>
      <c r="PUC23" s="8"/>
      <c r="PUD23" s="8"/>
      <c r="PUE23" s="8"/>
      <c r="PUF23" s="8"/>
      <c r="PUG23" s="8"/>
      <c r="PUH23" s="8"/>
      <c r="PUI23" s="8"/>
      <c r="PUJ23" s="8"/>
      <c r="PUK23" s="8"/>
      <c r="PUL23" s="8"/>
      <c r="PUM23" s="8"/>
      <c r="PUN23" s="8"/>
      <c r="PUO23" s="8"/>
      <c r="PUP23" s="8"/>
      <c r="PUQ23" s="8"/>
      <c r="PUR23" s="8"/>
      <c r="PUS23" s="8"/>
      <c r="PUT23" s="8"/>
      <c r="PUU23" s="8"/>
      <c r="PUV23" s="8"/>
      <c r="PUW23" s="8"/>
      <c r="PUX23" s="8"/>
      <c r="PUY23" s="8"/>
      <c r="PUZ23" s="8"/>
      <c r="PVA23" s="8"/>
      <c r="PVB23" s="8"/>
      <c r="PVC23" s="8"/>
      <c r="PVD23" s="8"/>
      <c r="PVE23" s="8"/>
      <c r="PVF23" s="8"/>
      <c r="PVG23" s="8"/>
      <c r="PVH23" s="8"/>
      <c r="PVI23" s="8"/>
      <c r="PVJ23" s="8"/>
      <c r="PVK23" s="8"/>
      <c r="PVL23" s="8"/>
      <c r="PVM23" s="8"/>
      <c r="PVN23" s="8"/>
      <c r="PVO23" s="8"/>
      <c r="PVP23" s="8"/>
      <c r="PVQ23" s="8"/>
      <c r="PVR23" s="8"/>
      <c r="PVS23" s="8"/>
      <c r="PVT23" s="8"/>
      <c r="PVU23" s="8"/>
      <c r="PVV23" s="8"/>
      <c r="PVW23" s="8"/>
      <c r="PVX23" s="8"/>
      <c r="PVY23" s="8"/>
      <c r="PVZ23" s="8"/>
      <c r="PWA23" s="8"/>
      <c r="PWB23" s="8"/>
      <c r="PWC23" s="8"/>
      <c r="PWD23" s="8"/>
      <c r="PWE23" s="8"/>
      <c r="PWF23" s="8"/>
      <c r="PWG23" s="8"/>
      <c r="PWH23" s="8"/>
      <c r="PWI23" s="8"/>
      <c r="PWJ23" s="8"/>
      <c r="PWK23" s="8"/>
      <c r="PWL23" s="8"/>
      <c r="PWM23" s="8"/>
      <c r="PWN23" s="8"/>
      <c r="PWO23" s="8"/>
      <c r="PWP23" s="8"/>
      <c r="PWQ23" s="8"/>
      <c r="PWR23" s="8"/>
      <c r="PWS23" s="8"/>
      <c r="PWT23" s="8"/>
      <c r="PWU23" s="8"/>
      <c r="PWV23" s="8"/>
      <c r="PWW23" s="8"/>
      <c r="PWX23" s="8"/>
      <c r="PWY23" s="8"/>
      <c r="PWZ23" s="8"/>
      <c r="PXA23" s="8"/>
      <c r="PXB23" s="8"/>
      <c r="PXC23" s="8"/>
      <c r="PXD23" s="8"/>
      <c r="PXE23" s="8"/>
      <c r="PXF23" s="8"/>
      <c r="PXG23" s="8"/>
      <c r="PXH23" s="8"/>
      <c r="PXI23" s="8"/>
      <c r="PXJ23" s="8"/>
      <c r="PXK23" s="8"/>
      <c r="PXL23" s="8"/>
      <c r="PXM23" s="8"/>
      <c r="PXN23" s="8"/>
      <c r="PXO23" s="8"/>
      <c r="PXP23" s="8"/>
      <c r="PXQ23" s="8"/>
      <c r="PXR23" s="8"/>
      <c r="PXS23" s="8"/>
      <c r="PXT23" s="8"/>
      <c r="PXU23" s="8"/>
      <c r="PXV23" s="8"/>
      <c r="PXW23" s="8"/>
      <c r="PXX23" s="8"/>
      <c r="PXY23" s="8"/>
      <c r="PXZ23" s="8"/>
      <c r="PYA23" s="8"/>
      <c r="PYB23" s="8"/>
      <c r="PYC23" s="8"/>
      <c r="PYD23" s="8"/>
      <c r="PYE23" s="8"/>
      <c r="PYF23" s="8"/>
      <c r="PYG23" s="8"/>
      <c r="PYH23" s="8"/>
      <c r="PYI23" s="8"/>
      <c r="PYJ23" s="8"/>
      <c r="PYK23" s="8"/>
      <c r="PYL23" s="8"/>
      <c r="PYM23" s="8"/>
      <c r="PYN23" s="8"/>
      <c r="PYO23" s="8"/>
      <c r="PYP23" s="8"/>
      <c r="PYQ23" s="8"/>
      <c r="PYR23" s="8"/>
      <c r="PYS23" s="8"/>
      <c r="PYT23" s="8"/>
      <c r="PYU23" s="8"/>
      <c r="PYV23" s="8"/>
      <c r="PYW23" s="8"/>
      <c r="PYX23" s="8"/>
      <c r="PYY23" s="8"/>
      <c r="PYZ23" s="8"/>
      <c r="PZA23" s="8"/>
      <c r="PZB23" s="8"/>
      <c r="PZC23" s="8"/>
      <c r="PZD23" s="8"/>
      <c r="PZE23" s="8"/>
      <c r="PZF23" s="8"/>
      <c r="PZG23" s="8"/>
      <c r="PZH23" s="8"/>
      <c r="PZI23" s="8"/>
      <c r="PZJ23" s="8"/>
      <c r="PZK23" s="8"/>
      <c r="PZL23" s="8"/>
      <c r="PZM23" s="8"/>
      <c r="PZN23" s="8"/>
      <c r="PZO23" s="8"/>
      <c r="PZP23" s="8"/>
      <c r="PZQ23" s="8"/>
      <c r="PZR23" s="8"/>
      <c r="PZS23" s="8"/>
      <c r="PZT23" s="8"/>
      <c r="PZU23" s="8"/>
      <c r="PZV23" s="8"/>
      <c r="PZW23" s="8"/>
      <c r="PZX23" s="8"/>
      <c r="PZY23" s="8"/>
      <c r="PZZ23" s="8"/>
      <c r="QAA23" s="8"/>
      <c r="QAB23" s="8"/>
      <c r="QAC23" s="8"/>
      <c r="QAD23" s="8"/>
      <c r="QAE23" s="8"/>
      <c r="QAF23" s="8"/>
      <c r="QAG23" s="8"/>
      <c r="QAH23" s="8"/>
      <c r="QAI23" s="8"/>
      <c r="QAJ23" s="8"/>
      <c r="QAK23" s="8"/>
      <c r="QAL23" s="8"/>
      <c r="QAM23" s="8"/>
      <c r="QAN23" s="8"/>
      <c r="QAO23" s="8"/>
      <c r="QAP23" s="8"/>
      <c r="QAQ23" s="8"/>
      <c r="QAR23" s="8"/>
      <c r="QAS23" s="8"/>
      <c r="QAT23" s="8"/>
      <c r="QAU23" s="8"/>
      <c r="QAV23" s="8"/>
      <c r="QAW23" s="8"/>
      <c r="QAX23" s="8"/>
      <c r="QAY23" s="8"/>
      <c r="QAZ23" s="8"/>
      <c r="QBA23" s="8"/>
      <c r="QBB23" s="8"/>
      <c r="QBC23" s="8"/>
      <c r="QBD23" s="8"/>
      <c r="QBE23" s="8"/>
      <c r="QBF23" s="8"/>
      <c r="QBG23" s="8"/>
      <c r="QBH23" s="8"/>
      <c r="QBI23" s="8"/>
      <c r="QBJ23" s="8"/>
      <c r="QBK23" s="8"/>
      <c r="QBL23" s="8"/>
      <c r="QBM23" s="8"/>
      <c r="QBN23" s="8"/>
      <c r="QBO23" s="8"/>
      <c r="QBP23" s="8"/>
      <c r="QBQ23" s="8"/>
      <c r="QBR23" s="8"/>
      <c r="QBS23" s="8"/>
      <c r="QBT23" s="8"/>
      <c r="QBU23" s="8"/>
      <c r="QBV23" s="8"/>
      <c r="QBW23" s="8"/>
      <c r="QBX23" s="8"/>
      <c r="QBY23" s="8"/>
      <c r="QBZ23" s="8"/>
      <c r="QCA23" s="8"/>
      <c r="QCB23" s="8"/>
      <c r="QCC23" s="8"/>
      <c r="QCD23" s="8"/>
      <c r="QCE23" s="8"/>
      <c r="QCF23" s="8"/>
      <c r="QCG23" s="8"/>
      <c r="QCH23" s="8"/>
      <c r="QCI23" s="8"/>
      <c r="QCJ23" s="8"/>
      <c r="QCK23" s="8"/>
      <c r="QCL23" s="8"/>
      <c r="QCM23" s="8"/>
      <c r="QCN23" s="8"/>
      <c r="QCO23" s="8"/>
      <c r="QCP23" s="8"/>
      <c r="QCQ23" s="8"/>
      <c r="QCR23" s="8"/>
      <c r="QCS23" s="8"/>
      <c r="QCT23" s="8"/>
      <c r="QCU23" s="8"/>
      <c r="QCV23" s="8"/>
      <c r="QCW23" s="8"/>
      <c r="QCX23" s="8"/>
      <c r="QCY23" s="8"/>
      <c r="QCZ23" s="8"/>
      <c r="QDA23" s="8"/>
      <c r="QDB23" s="8"/>
      <c r="QDC23" s="8"/>
      <c r="QDD23" s="8"/>
      <c r="QDE23" s="8"/>
      <c r="QDF23" s="8"/>
      <c r="QDG23" s="8"/>
      <c r="QDH23" s="8"/>
      <c r="QDI23" s="8"/>
      <c r="QDJ23" s="8"/>
      <c r="QDK23" s="8"/>
      <c r="QDL23" s="8"/>
      <c r="QDM23" s="8"/>
      <c r="QDN23" s="8"/>
      <c r="QDO23" s="8"/>
      <c r="QDP23" s="8"/>
      <c r="QDQ23" s="8"/>
      <c r="QDR23" s="8"/>
      <c r="QDS23" s="8"/>
      <c r="QDT23" s="8"/>
      <c r="QDU23" s="8"/>
      <c r="QDV23" s="8"/>
      <c r="QDW23" s="8"/>
      <c r="QDX23" s="8"/>
      <c r="QDY23" s="8"/>
      <c r="QDZ23" s="8"/>
      <c r="QEA23" s="8"/>
      <c r="QEB23" s="8"/>
      <c r="QEC23" s="8"/>
      <c r="QED23" s="8"/>
      <c r="QEE23" s="8"/>
      <c r="QEF23" s="8"/>
      <c r="QEG23" s="8"/>
      <c r="QEH23" s="8"/>
      <c r="QEI23" s="8"/>
      <c r="QEJ23" s="8"/>
      <c r="QEK23" s="8"/>
      <c r="QEL23" s="8"/>
      <c r="QEM23" s="8"/>
      <c r="QEN23" s="8"/>
      <c r="QEO23" s="8"/>
      <c r="QEP23" s="8"/>
      <c r="QEQ23" s="8"/>
      <c r="QER23" s="8"/>
      <c r="QES23" s="8"/>
      <c r="QET23" s="8"/>
      <c r="QEU23" s="8"/>
      <c r="QEV23" s="8"/>
      <c r="QEW23" s="8"/>
      <c r="QEX23" s="8"/>
      <c r="QEY23" s="8"/>
      <c r="QEZ23" s="8"/>
      <c r="QFA23" s="8"/>
      <c r="QFB23" s="8"/>
      <c r="QFC23" s="8"/>
      <c r="QFD23" s="8"/>
      <c r="QFE23" s="8"/>
      <c r="QFF23" s="8"/>
      <c r="QFG23" s="8"/>
      <c r="QFH23" s="8"/>
      <c r="QFI23" s="8"/>
      <c r="QFJ23" s="8"/>
      <c r="QFK23" s="8"/>
      <c r="QFL23" s="8"/>
      <c r="QFM23" s="8"/>
      <c r="QFN23" s="8"/>
      <c r="QFO23" s="8"/>
      <c r="QFP23" s="8"/>
      <c r="QFQ23" s="8"/>
      <c r="QFR23" s="8"/>
      <c r="QFS23" s="8"/>
      <c r="QFT23" s="8"/>
      <c r="QFU23" s="8"/>
      <c r="QFV23" s="8"/>
      <c r="QFW23" s="8"/>
      <c r="QFX23" s="8"/>
      <c r="QFY23" s="8"/>
      <c r="QFZ23" s="8"/>
      <c r="QGA23" s="8"/>
      <c r="QGB23" s="8"/>
      <c r="QGC23" s="8"/>
      <c r="QGD23" s="8"/>
      <c r="QGE23" s="8"/>
      <c r="QGF23" s="8"/>
      <c r="QGG23" s="8"/>
      <c r="QGH23" s="8"/>
      <c r="QGI23" s="8"/>
      <c r="QGJ23" s="8"/>
      <c r="QGK23" s="8"/>
      <c r="QGL23" s="8"/>
      <c r="QGM23" s="8"/>
      <c r="QGN23" s="8"/>
      <c r="QGO23" s="8"/>
      <c r="QGP23" s="8"/>
      <c r="QGQ23" s="8"/>
      <c r="QGR23" s="8"/>
      <c r="QGS23" s="8"/>
      <c r="QGT23" s="8"/>
      <c r="QGU23" s="8"/>
      <c r="QGV23" s="8"/>
      <c r="QGW23" s="8"/>
      <c r="QGX23" s="8"/>
      <c r="QGY23" s="8"/>
      <c r="QGZ23" s="8"/>
      <c r="QHA23" s="8"/>
      <c r="QHB23" s="8"/>
      <c r="QHC23" s="8"/>
      <c r="QHD23" s="8"/>
      <c r="QHE23" s="8"/>
      <c r="QHF23" s="8"/>
      <c r="QHG23" s="8"/>
      <c r="QHH23" s="8"/>
      <c r="QHI23" s="8"/>
      <c r="QHJ23" s="8"/>
      <c r="QHK23" s="8"/>
      <c r="QHL23" s="8"/>
      <c r="QHM23" s="8"/>
      <c r="QHN23" s="8"/>
      <c r="QHO23" s="8"/>
      <c r="QHP23" s="8"/>
      <c r="QHQ23" s="8"/>
      <c r="QHR23" s="8"/>
      <c r="QHS23" s="8"/>
      <c r="QHT23" s="8"/>
      <c r="QHU23" s="8"/>
      <c r="QHV23" s="8"/>
      <c r="QHW23" s="8"/>
      <c r="QHX23" s="8"/>
      <c r="QHY23" s="8"/>
      <c r="QHZ23" s="8"/>
      <c r="QIA23" s="8"/>
      <c r="QIB23" s="8"/>
      <c r="QIC23" s="8"/>
      <c r="QID23" s="8"/>
      <c r="QIE23" s="8"/>
      <c r="QIF23" s="8"/>
      <c r="QIG23" s="8"/>
      <c r="QIH23" s="8"/>
      <c r="QII23" s="8"/>
      <c r="QIJ23" s="8"/>
      <c r="QIK23" s="8"/>
      <c r="QIL23" s="8"/>
      <c r="QIM23" s="8"/>
      <c r="QIN23" s="8"/>
      <c r="QIO23" s="8"/>
      <c r="QIP23" s="8"/>
      <c r="QIQ23" s="8"/>
      <c r="QIR23" s="8"/>
      <c r="QIS23" s="8"/>
      <c r="QIT23" s="8"/>
      <c r="QIU23" s="8"/>
      <c r="QIV23" s="8"/>
      <c r="QIW23" s="8"/>
      <c r="QIX23" s="8"/>
      <c r="QIY23" s="8"/>
      <c r="QIZ23" s="8"/>
      <c r="QJA23" s="8"/>
      <c r="QJB23" s="8"/>
      <c r="QJC23" s="8"/>
      <c r="QJD23" s="8"/>
      <c r="QJE23" s="8"/>
      <c r="QJF23" s="8"/>
      <c r="QJG23" s="8"/>
      <c r="QJH23" s="8"/>
      <c r="QJI23" s="8"/>
      <c r="QJJ23" s="8"/>
      <c r="QJK23" s="8"/>
      <c r="QJL23" s="8"/>
      <c r="QJM23" s="8"/>
      <c r="QJN23" s="8"/>
      <c r="QJO23" s="8"/>
      <c r="QJP23" s="8"/>
      <c r="QJQ23" s="8"/>
      <c r="QJR23" s="8"/>
      <c r="QJS23" s="8"/>
      <c r="QJT23" s="8"/>
      <c r="QJU23" s="8"/>
      <c r="QJV23" s="8"/>
      <c r="QJW23" s="8"/>
      <c r="QJX23" s="8"/>
      <c r="QJY23" s="8"/>
      <c r="QJZ23" s="8"/>
      <c r="QKA23" s="8"/>
      <c r="QKB23" s="8"/>
      <c r="QKC23" s="8"/>
      <c r="QKD23" s="8"/>
      <c r="QKE23" s="8"/>
      <c r="QKF23" s="8"/>
      <c r="QKG23" s="8"/>
      <c r="QKH23" s="8"/>
      <c r="QKI23" s="8"/>
      <c r="QKJ23" s="8"/>
      <c r="QKK23" s="8"/>
      <c r="QKL23" s="8"/>
      <c r="QKM23" s="8"/>
      <c r="QKN23" s="8"/>
      <c r="QKO23" s="8"/>
      <c r="QKP23" s="8"/>
      <c r="QKQ23" s="8"/>
      <c r="QKR23" s="8"/>
      <c r="QKS23" s="8"/>
      <c r="QKT23" s="8"/>
      <c r="QKU23" s="8"/>
      <c r="QKV23" s="8"/>
      <c r="QKW23" s="8"/>
      <c r="QKX23" s="8"/>
      <c r="QKY23" s="8"/>
      <c r="QKZ23" s="8"/>
      <c r="QLA23" s="8"/>
      <c r="QLB23" s="8"/>
      <c r="QLC23" s="8"/>
      <c r="QLD23" s="8"/>
      <c r="QLE23" s="8"/>
      <c r="QLF23" s="8"/>
      <c r="QLG23" s="8"/>
      <c r="QLH23" s="8"/>
      <c r="QLI23" s="8"/>
      <c r="QLJ23" s="8"/>
      <c r="QLK23" s="8"/>
      <c r="QLL23" s="8"/>
      <c r="QLM23" s="8"/>
      <c r="QLN23" s="8"/>
      <c r="QLO23" s="8"/>
      <c r="QLP23" s="8"/>
      <c r="QLQ23" s="8"/>
      <c r="QLR23" s="8"/>
      <c r="QLS23" s="8"/>
      <c r="QLT23" s="8"/>
      <c r="QLU23" s="8"/>
      <c r="QLV23" s="8"/>
      <c r="QLW23" s="8"/>
      <c r="QLX23" s="8"/>
      <c r="QLY23" s="8"/>
      <c r="QLZ23" s="8"/>
      <c r="QMA23" s="8"/>
      <c r="QMB23" s="8"/>
      <c r="QMC23" s="8"/>
      <c r="QMD23" s="8"/>
      <c r="QME23" s="8"/>
      <c r="QMF23" s="8"/>
      <c r="QMG23" s="8"/>
      <c r="QMH23" s="8"/>
      <c r="QMI23" s="8"/>
      <c r="QMJ23" s="8"/>
      <c r="QMK23" s="8"/>
      <c r="QML23" s="8"/>
      <c r="QMM23" s="8"/>
      <c r="QMN23" s="8"/>
      <c r="QMO23" s="8"/>
      <c r="QMP23" s="8"/>
      <c r="QMQ23" s="8"/>
      <c r="QMR23" s="8"/>
      <c r="QMS23" s="8"/>
      <c r="QMT23" s="8"/>
      <c r="QMU23" s="8"/>
      <c r="QMV23" s="8"/>
      <c r="QMW23" s="8"/>
      <c r="QMX23" s="8"/>
      <c r="QMY23" s="8"/>
      <c r="QMZ23" s="8"/>
      <c r="QNA23" s="8"/>
      <c r="QNB23" s="8"/>
      <c r="QNC23" s="8"/>
      <c r="QND23" s="8"/>
      <c r="QNE23" s="8"/>
      <c r="QNF23" s="8"/>
      <c r="QNG23" s="8"/>
      <c r="QNH23" s="8"/>
      <c r="QNI23" s="8"/>
      <c r="QNJ23" s="8"/>
      <c r="QNK23" s="8"/>
      <c r="QNL23" s="8"/>
      <c r="QNM23" s="8"/>
      <c r="QNN23" s="8"/>
      <c r="QNO23" s="8"/>
      <c r="QNP23" s="8"/>
      <c r="QNQ23" s="8"/>
      <c r="QNR23" s="8"/>
      <c r="QNS23" s="8"/>
      <c r="QNT23" s="8"/>
      <c r="QNU23" s="8"/>
      <c r="QNV23" s="8"/>
      <c r="QNW23" s="8"/>
      <c r="QNX23" s="8"/>
      <c r="QNY23" s="8"/>
      <c r="QNZ23" s="8"/>
      <c r="QOA23" s="8"/>
      <c r="QOB23" s="8"/>
      <c r="QOC23" s="8"/>
      <c r="QOD23" s="8"/>
      <c r="QOE23" s="8"/>
      <c r="QOF23" s="8"/>
      <c r="QOG23" s="8"/>
      <c r="QOH23" s="8"/>
      <c r="QOI23" s="8"/>
      <c r="QOJ23" s="8"/>
      <c r="QOK23" s="8"/>
      <c r="QOL23" s="8"/>
      <c r="QOM23" s="8"/>
      <c r="QON23" s="8"/>
      <c r="QOO23" s="8"/>
      <c r="QOP23" s="8"/>
      <c r="QOQ23" s="8"/>
      <c r="QOR23" s="8"/>
      <c r="QOS23" s="8"/>
      <c r="QOT23" s="8"/>
      <c r="QOU23" s="8"/>
      <c r="QOV23" s="8"/>
      <c r="QOW23" s="8"/>
      <c r="QOX23" s="8"/>
      <c r="QOY23" s="8"/>
      <c r="QOZ23" s="8"/>
      <c r="QPA23" s="8"/>
      <c r="QPB23" s="8"/>
      <c r="QPC23" s="8"/>
      <c r="QPD23" s="8"/>
      <c r="QPE23" s="8"/>
      <c r="QPF23" s="8"/>
      <c r="QPG23" s="8"/>
      <c r="QPH23" s="8"/>
      <c r="QPI23" s="8"/>
      <c r="QPJ23" s="8"/>
      <c r="QPK23" s="8"/>
      <c r="QPL23" s="8"/>
      <c r="QPM23" s="8"/>
      <c r="QPN23" s="8"/>
      <c r="QPO23" s="8"/>
      <c r="QPP23" s="8"/>
      <c r="QPQ23" s="8"/>
      <c r="QPR23" s="8"/>
      <c r="QPS23" s="8"/>
      <c r="QPT23" s="8"/>
      <c r="QPU23" s="8"/>
      <c r="QPV23" s="8"/>
      <c r="QPW23" s="8"/>
      <c r="QPX23" s="8"/>
      <c r="QPY23" s="8"/>
      <c r="QPZ23" s="8"/>
      <c r="QQA23" s="8"/>
      <c r="QQB23" s="8"/>
      <c r="QQC23" s="8"/>
      <c r="QQD23" s="8"/>
      <c r="QQE23" s="8"/>
      <c r="QQF23" s="8"/>
      <c r="QQG23" s="8"/>
      <c r="QQH23" s="8"/>
      <c r="QQI23" s="8"/>
      <c r="QQJ23" s="8"/>
      <c r="QQK23" s="8"/>
      <c r="QQL23" s="8"/>
      <c r="QQM23" s="8"/>
      <c r="QQN23" s="8"/>
      <c r="QQO23" s="8"/>
      <c r="QQP23" s="8"/>
      <c r="QQQ23" s="8"/>
      <c r="QQR23" s="8"/>
      <c r="QQS23" s="8"/>
      <c r="QQT23" s="8"/>
      <c r="QQU23" s="8"/>
      <c r="QQV23" s="8"/>
      <c r="QQW23" s="8"/>
      <c r="QQX23" s="8"/>
      <c r="QQY23" s="8"/>
      <c r="QQZ23" s="8"/>
      <c r="QRA23" s="8"/>
      <c r="QRB23" s="8"/>
      <c r="QRC23" s="8"/>
      <c r="QRD23" s="8"/>
      <c r="QRE23" s="8"/>
      <c r="QRF23" s="8"/>
      <c r="QRG23" s="8"/>
      <c r="QRH23" s="8"/>
      <c r="QRI23" s="8"/>
      <c r="QRJ23" s="8"/>
      <c r="QRK23" s="8"/>
      <c r="QRL23" s="8"/>
      <c r="QRM23" s="8"/>
      <c r="QRN23" s="8"/>
      <c r="QRO23" s="8"/>
      <c r="QRP23" s="8"/>
      <c r="QRQ23" s="8"/>
      <c r="QRR23" s="8"/>
      <c r="QRS23" s="8"/>
      <c r="QRT23" s="8"/>
      <c r="QRU23" s="8"/>
      <c r="QRV23" s="8"/>
      <c r="QRW23" s="8"/>
      <c r="QRX23" s="8"/>
      <c r="QRY23" s="8"/>
      <c r="QRZ23" s="8"/>
      <c r="QSA23" s="8"/>
      <c r="QSB23" s="8"/>
      <c r="QSC23" s="8"/>
      <c r="QSD23" s="8"/>
      <c r="QSE23" s="8"/>
      <c r="QSF23" s="8"/>
      <c r="QSG23" s="8"/>
      <c r="QSH23" s="8"/>
      <c r="QSI23" s="8"/>
      <c r="QSJ23" s="8"/>
      <c r="QSK23" s="8"/>
      <c r="QSL23" s="8"/>
      <c r="QSM23" s="8"/>
      <c r="QSN23" s="8"/>
      <c r="QSO23" s="8"/>
      <c r="QSP23" s="8"/>
      <c r="QSQ23" s="8"/>
      <c r="QSR23" s="8"/>
      <c r="QSS23" s="8"/>
      <c r="QST23" s="8"/>
      <c r="QSU23" s="8"/>
      <c r="QSV23" s="8"/>
      <c r="QSW23" s="8"/>
      <c r="QSX23" s="8"/>
      <c r="QSY23" s="8"/>
      <c r="QSZ23" s="8"/>
      <c r="QTA23" s="8"/>
      <c r="QTB23" s="8"/>
      <c r="QTC23" s="8"/>
      <c r="QTD23" s="8"/>
      <c r="QTE23" s="8"/>
      <c r="QTF23" s="8"/>
      <c r="QTG23" s="8"/>
      <c r="QTH23" s="8"/>
      <c r="QTI23" s="8"/>
      <c r="QTJ23" s="8"/>
      <c r="QTK23" s="8"/>
      <c r="QTL23" s="8"/>
      <c r="QTM23" s="8"/>
      <c r="QTN23" s="8"/>
      <c r="QTO23" s="8"/>
      <c r="QTP23" s="8"/>
      <c r="QTQ23" s="8"/>
      <c r="QTR23" s="8"/>
      <c r="QTS23" s="8"/>
      <c r="QTT23" s="8"/>
      <c r="QTU23" s="8"/>
      <c r="QTV23" s="8"/>
      <c r="QTW23" s="8"/>
      <c r="QTX23" s="8"/>
      <c r="QTY23" s="8"/>
      <c r="QTZ23" s="8"/>
      <c r="QUA23" s="8"/>
      <c r="QUB23" s="8"/>
      <c r="QUC23" s="8"/>
      <c r="QUD23" s="8"/>
      <c r="QUE23" s="8"/>
      <c r="QUF23" s="8"/>
      <c r="QUG23" s="8"/>
      <c r="QUH23" s="8"/>
      <c r="QUI23" s="8"/>
      <c r="QUJ23" s="8"/>
      <c r="QUK23" s="8"/>
      <c r="QUL23" s="8"/>
      <c r="QUM23" s="8"/>
      <c r="QUN23" s="8"/>
      <c r="QUO23" s="8"/>
      <c r="QUP23" s="8"/>
      <c r="QUQ23" s="8"/>
      <c r="QUR23" s="8"/>
      <c r="QUS23" s="8"/>
      <c r="QUT23" s="8"/>
      <c r="QUU23" s="8"/>
      <c r="QUV23" s="8"/>
      <c r="QUW23" s="8"/>
      <c r="QUX23" s="8"/>
      <c r="QUY23" s="8"/>
      <c r="QUZ23" s="8"/>
      <c r="QVA23" s="8"/>
      <c r="QVB23" s="8"/>
      <c r="QVC23" s="8"/>
      <c r="QVD23" s="8"/>
      <c r="QVE23" s="8"/>
      <c r="QVF23" s="8"/>
      <c r="QVG23" s="8"/>
      <c r="QVH23" s="8"/>
      <c r="QVI23" s="8"/>
      <c r="QVJ23" s="8"/>
      <c r="QVK23" s="8"/>
      <c r="QVL23" s="8"/>
      <c r="QVM23" s="8"/>
      <c r="QVN23" s="8"/>
      <c r="QVO23" s="8"/>
      <c r="QVP23" s="8"/>
      <c r="QVQ23" s="8"/>
      <c r="QVR23" s="8"/>
      <c r="QVS23" s="8"/>
      <c r="QVT23" s="8"/>
      <c r="QVU23" s="8"/>
      <c r="QVV23" s="8"/>
      <c r="QVW23" s="8"/>
      <c r="QVX23" s="8"/>
      <c r="QVY23" s="8"/>
      <c r="QVZ23" s="8"/>
      <c r="QWA23" s="8"/>
      <c r="QWB23" s="8"/>
      <c r="QWC23" s="8"/>
      <c r="QWD23" s="8"/>
      <c r="QWE23" s="8"/>
      <c r="QWF23" s="8"/>
      <c r="QWG23" s="8"/>
      <c r="QWH23" s="8"/>
      <c r="QWI23" s="8"/>
      <c r="QWJ23" s="8"/>
      <c r="QWK23" s="8"/>
      <c r="QWL23" s="8"/>
      <c r="QWM23" s="8"/>
      <c r="QWN23" s="8"/>
      <c r="QWO23" s="8"/>
      <c r="QWP23" s="8"/>
      <c r="QWQ23" s="8"/>
      <c r="QWR23" s="8"/>
      <c r="QWS23" s="8"/>
      <c r="QWT23" s="8"/>
      <c r="QWU23" s="8"/>
      <c r="QWV23" s="8"/>
      <c r="QWW23" s="8"/>
      <c r="QWX23" s="8"/>
      <c r="QWY23" s="8"/>
      <c r="QWZ23" s="8"/>
      <c r="QXA23" s="8"/>
      <c r="QXB23" s="8"/>
      <c r="QXC23" s="8"/>
      <c r="QXD23" s="8"/>
      <c r="QXE23" s="8"/>
      <c r="QXF23" s="8"/>
      <c r="QXG23" s="8"/>
      <c r="QXH23" s="8"/>
      <c r="QXI23" s="8"/>
      <c r="QXJ23" s="8"/>
      <c r="QXK23" s="8"/>
      <c r="QXL23" s="8"/>
      <c r="QXM23" s="8"/>
      <c r="QXN23" s="8"/>
      <c r="QXO23" s="8"/>
      <c r="QXP23" s="8"/>
      <c r="QXQ23" s="8"/>
      <c r="QXR23" s="8"/>
      <c r="QXS23" s="8"/>
      <c r="QXT23" s="8"/>
      <c r="QXU23" s="8"/>
      <c r="QXV23" s="8"/>
      <c r="QXW23" s="8"/>
      <c r="QXX23" s="8"/>
      <c r="QXY23" s="8"/>
      <c r="QXZ23" s="8"/>
      <c r="QYA23" s="8"/>
      <c r="QYB23" s="8"/>
      <c r="QYC23" s="8"/>
      <c r="QYD23" s="8"/>
      <c r="QYE23" s="8"/>
      <c r="QYF23" s="8"/>
      <c r="QYG23" s="8"/>
      <c r="QYH23" s="8"/>
      <c r="QYI23" s="8"/>
      <c r="QYJ23" s="8"/>
      <c r="QYK23" s="8"/>
      <c r="QYL23" s="8"/>
      <c r="QYM23" s="8"/>
      <c r="QYN23" s="8"/>
      <c r="QYO23" s="8"/>
      <c r="QYP23" s="8"/>
      <c r="QYQ23" s="8"/>
      <c r="QYR23" s="8"/>
      <c r="QYS23" s="8"/>
      <c r="QYT23" s="8"/>
      <c r="QYU23" s="8"/>
      <c r="QYV23" s="8"/>
      <c r="QYW23" s="8"/>
      <c r="QYX23" s="8"/>
      <c r="QYY23" s="8"/>
      <c r="QYZ23" s="8"/>
      <c r="QZA23" s="8"/>
      <c r="QZB23" s="8"/>
      <c r="QZC23" s="8"/>
      <c r="QZD23" s="8"/>
      <c r="QZE23" s="8"/>
      <c r="QZF23" s="8"/>
      <c r="QZG23" s="8"/>
      <c r="QZH23" s="8"/>
      <c r="QZI23" s="8"/>
      <c r="QZJ23" s="8"/>
      <c r="QZK23" s="8"/>
      <c r="QZL23" s="8"/>
      <c r="QZM23" s="8"/>
      <c r="QZN23" s="8"/>
      <c r="QZO23" s="8"/>
      <c r="QZP23" s="8"/>
      <c r="QZQ23" s="8"/>
      <c r="QZR23" s="8"/>
      <c r="QZS23" s="8"/>
      <c r="QZT23" s="8"/>
      <c r="QZU23" s="8"/>
      <c r="QZV23" s="8"/>
      <c r="QZW23" s="8"/>
      <c r="QZX23" s="8"/>
      <c r="QZY23" s="8"/>
      <c r="QZZ23" s="8"/>
      <c r="RAA23" s="8"/>
      <c r="RAB23" s="8"/>
      <c r="RAC23" s="8"/>
      <c r="RAD23" s="8"/>
      <c r="RAE23" s="8"/>
      <c r="RAF23" s="8"/>
      <c r="RAG23" s="8"/>
      <c r="RAH23" s="8"/>
      <c r="RAI23" s="8"/>
      <c r="RAJ23" s="8"/>
      <c r="RAK23" s="8"/>
      <c r="RAL23" s="8"/>
      <c r="RAM23" s="8"/>
      <c r="RAN23" s="8"/>
      <c r="RAO23" s="8"/>
      <c r="RAP23" s="8"/>
      <c r="RAQ23" s="8"/>
      <c r="RAR23" s="8"/>
      <c r="RAS23" s="8"/>
      <c r="RAT23" s="8"/>
      <c r="RAU23" s="8"/>
      <c r="RAV23" s="8"/>
      <c r="RAW23" s="8"/>
      <c r="RAX23" s="8"/>
      <c r="RAY23" s="8"/>
      <c r="RAZ23" s="8"/>
      <c r="RBA23" s="8"/>
      <c r="RBB23" s="8"/>
      <c r="RBC23" s="8"/>
      <c r="RBD23" s="8"/>
      <c r="RBE23" s="8"/>
      <c r="RBF23" s="8"/>
      <c r="RBG23" s="8"/>
      <c r="RBH23" s="8"/>
      <c r="RBI23" s="8"/>
      <c r="RBJ23" s="8"/>
      <c r="RBK23" s="8"/>
      <c r="RBL23" s="8"/>
      <c r="RBM23" s="8"/>
      <c r="RBN23" s="8"/>
      <c r="RBO23" s="8"/>
      <c r="RBP23" s="8"/>
      <c r="RBQ23" s="8"/>
      <c r="RBR23" s="8"/>
      <c r="RBS23" s="8"/>
      <c r="RBT23" s="8"/>
      <c r="RBU23" s="8"/>
      <c r="RBV23" s="8"/>
      <c r="RBW23" s="8"/>
      <c r="RBX23" s="8"/>
      <c r="RBY23" s="8"/>
      <c r="RBZ23" s="8"/>
      <c r="RCA23" s="8"/>
      <c r="RCB23" s="8"/>
      <c r="RCC23" s="8"/>
      <c r="RCD23" s="8"/>
      <c r="RCE23" s="8"/>
      <c r="RCF23" s="8"/>
      <c r="RCG23" s="8"/>
      <c r="RCH23" s="8"/>
      <c r="RCI23" s="8"/>
      <c r="RCJ23" s="8"/>
      <c r="RCK23" s="8"/>
      <c r="RCL23" s="8"/>
      <c r="RCM23" s="8"/>
      <c r="RCN23" s="8"/>
      <c r="RCO23" s="8"/>
      <c r="RCP23" s="8"/>
      <c r="RCQ23" s="8"/>
      <c r="RCR23" s="8"/>
      <c r="RCS23" s="8"/>
      <c r="RCT23" s="8"/>
      <c r="RCU23" s="8"/>
      <c r="RCV23" s="8"/>
      <c r="RCW23" s="8"/>
      <c r="RCX23" s="8"/>
      <c r="RCY23" s="8"/>
      <c r="RCZ23" s="8"/>
      <c r="RDA23" s="8"/>
      <c r="RDB23" s="8"/>
      <c r="RDC23" s="8"/>
      <c r="RDD23" s="8"/>
      <c r="RDE23" s="8"/>
      <c r="RDF23" s="8"/>
      <c r="RDG23" s="8"/>
      <c r="RDH23" s="8"/>
      <c r="RDI23" s="8"/>
      <c r="RDJ23" s="8"/>
      <c r="RDK23" s="8"/>
      <c r="RDL23" s="8"/>
      <c r="RDM23" s="8"/>
      <c r="RDN23" s="8"/>
      <c r="RDO23" s="8"/>
      <c r="RDP23" s="8"/>
      <c r="RDQ23" s="8"/>
      <c r="RDR23" s="8"/>
      <c r="RDS23" s="8"/>
      <c r="RDT23" s="8"/>
      <c r="RDU23" s="8"/>
      <c r="RDV23" s="8"/>
      <c r="RDW23" s="8"/>
      <c r="RDX23" s="8"/>
      <c r="RDY23" s="8"/>
      <c r="RDZ23" s="8"/>
      <c r="REA23" s="8"/>
      <c r="REB23" s="8"/>
      <c r="REC23" s="8"/>
      <c r="RED23" s="8"/>
      <c r="REE23" s="8"/>
      <c r="REF23" s="8"/>
      <c r="REG23" s="8"/>
      <c r="REH23" s="8"/>
      <c r="REI23" s="8"/>
      <c r="REJ23" s="8"/>
      <c r="REK23" s="8"/>
      <c r="REL23" s="8"/>
      <c r="REM23" s="8"/>
      <c r="REN23" s="8"/>
      <c r="REO23" s="8"/>
      <c r="REP23" s="8"/>
      <c r="REQ23" s="8"/>
      <c r="RER23" s="8"/>
      <c r="RES23" s="8"/>
      <c r="RET23" s="8"/>
      <c r="REU23" s="8"/>
      <c r="REV23" s="8"/>
      <c r="REW23" s="8"/>
      <c r="REX23" s="8"/>
      <c r="REY23" s="8"/>
      <c r="REZ23" s="8"/>
      <c r="RFA23" s="8"/>
      <c r="RFB23" s="8"/>
      <c r="RFC23" s="8"/>
      <c r="RFD23" s="8"/>
      <c r="RFE23" s="8"/>
      <c r="RFF23" s="8"/>
      <c r="RFG23" s="8"/>
      <c r="RFH23" s="8"/>
      <c r="RFI23" s="8"/>
      <c r="RFJ23" s="8"/>
      <c r="RFK23" s="8"/>
      <c r="RFL23" s="8"/>
      <c r="RFM23" s="8"/>
      <c r="RFN23" s="8"/>
      <c r="RFO23" s="8"/>
      <c r="RFP23" s="8"/>
      <c r="RFQ23" s="8"/>
      <c r="RFR23" s="8"/>
      <c r="RFS23" s="8"/>
      <c r="RFT23" s="8"/>
      <c r="RFU23" s="8"/>
      <c r="RFV23" s="8"/>
      <c r="RFW23" s="8"/>
      <c r="RFX23" s="8"/>
      <c r="RFY23" s="8"/>
      <c r="RFZ23" s="8"/>
      <c r="RGA23" s="8"/>
      <c r="RGB23" s="8"/>
      <c r="RGC23" s="8"/>
      <c r="RGD23" s="8"/>
      <c r="RGE23" s="8"/>
      <c r="RGF23" s="8"/>
      <c r="RGG23" s="8"/>
      <c r="RGH23" s="8"/>
      <c r="RGI23" s="8"/>
      <c r="RGJ23" s="8"/>
      <c r="RGK23" s="8"/>
      <c r="RGL23" s="8"/>
      <c r="RGM23" s="8"/>
      <c r="RGN23" s="8"/>
      <c r="RGO23" s="8"/>
      <c r="RGP23" s="8"/>
      <c r="RGQ23" s="8"/>
      <c r="RGR23" s="8"/>
      <c r="RGS23" s="8"/>
      <c r="RGT23" s="8"/>
      <c r="RGU23" s="8"/>
      <c r="RGV23" s="8"/>
      <c r="RGW23" s="8"/>
      <c r="RGX23" s="8"/>
      <c r="RGY23" s="8"/>
      <c r="RGZ23" s="8"/>
      <c r="RHA23" s="8"/>
      <c r="RHB23" s="8"/>
      <c r="RHC23" s="8"/>
      <c r="RHD23" s="8"/>
      <c r="RHE23" s="8"/>
      <c r="RHF23" s="8"/>
      <c r="RHG23" s="8"/>
      <c r="RHH23" s="8"/>
      <c r="RHI23" s="8"/>
      <c r="RHJ23" s="8"/>
      <c r="RHK23" s="8"/>
      <c r="RHL23" s="8"/>
      <c r="RHM23" s="8"/>
      <c r="RHN23" s="8"/>
      <c r="RHO23" s="8"/>
      <c r="RHP23" s="8"/>
      <c r="RHQ23" s="8"/>
      <c r="RHR23" s="8"/>
      <c r="RHS23" s="8"/>
      <c r="RHT23" s="8"/>
      <c r="RHU23" s="8"/>
      <c r="RHV23" s="8"/>
      <c r="RHW23" s="8"/>
      <c r="RHX23" s="8"/>
      <c r="RHY23" s="8"/>
      <c r="RHZ23" s="8"/>
      <c r="RIA23" s="8"/>
      <c r="RIB23" s="8"/>
      <c r="RIC23" s="8"/>
      <c r="RID23" s="8"/>
      <c r="RIE23" s="8"/>
      <c r="RIF23" s="8"/>
      <c r="RIG23" s="8"/>
      <c r="RIH23" s="8"/>
      <c r="RII23" s="8"/>
      <c r="RIJ23" s="8"/>
      <c r="RIK23" s="8"/>
      <c r="RIL23" s="8"/>
      <c r="RIM23" s="8"/>
      <c r="RIN23" s="8"/>
      <c r="RIO23" s="8"/>
      <c r="RIP23" s="8"/>
      <c r="RIQ23" s="8"/>
      <c r="RIR23" s="8"/>
      <c r="RIS23" s="8"/>
      <c r="RIT23" s="8"/>
      <c r="RIU23" s="8"/>
      <c r="RIV23" s="8"/>
      <c r="RIW23" s="8"/>
      <c r="RIX23" s="8"/>
      <c r="RIY23" s="8"/>
      <c r="RIZ23" s="8"/>
      <c r="RJA23" s="8"/>
      <c r="RJB23" s="8"/>
      <c r="RJC23" s="8"/>
      <c r="RJD23" s="8"/>
      <c r="RJE23" s="8"/>
      <c r="RJF23" s="8"/>
      <c r="RJG23" s="8"/>
      <c r="RJH23" s="8"/>
      <c r="RJI23" s="8"/>
      <c r="RJJ23" s="8"/>
      <c r="RJK23" s="8"/>
      <c r="RJL23" s="8"/>
      <c r="RJM23" s="8"/>
      <c r="RJN23" s="8"/>
      <c r="RJO23" s="8"/>
      <c r="RJP23" s="8"/>
      <c r="RJQ23" s="8"/>
      <c r="RJR23" s="8"/>
      <c r="RJS23" s="8"/>
      <c r="RJT23" s="8"/>
      <c r="RJU23" s="8"/>
      <c r="RJV23" s="8"/>
      <c r="RJW23" s="8"/>
      <c r="RJX23" s="8"/>
      <c r="RJY23" s="8"/>
      <c r="RJZ23" s="8"/>
      <c r="RKA23" s="8"/>
      <c r="RKB23" s="8"/>
      <c r="RKC23" s="8"/>
      <c r="RKD23" s="8"/>
      <c r="RKE23" s="8"/>
      <c r="RKF23" s="8"/>
      <c r="RKG23" s="8"/>
      <c r="RKH23" s="8"/>
      <c r="RKI23" s="8"/>
      <c r="RKJ23" s="8"/>
      <c r="RKK23" s="8"/>
      <c r="RKL23" s="8"/>
      <c r="RKM23" s="8"/>
      <c r="RKN23" s="8"/>
      <c r="RKO23" s="8"/>
      <c r="RKP23" s="8"/>
      <c r="RKQ23" s="8"/>
      <c r="RKR23" s="8"/>
      <c r="RKS23" s="8"/>
      <c r="RKT23" s="8"/>
      <c r="RKU23" s="8"/>
      <c r="RKV23" s="8"/>
      <c r="RKW23" s="8"/>
      <c r="RKX23" s="8"/>
      <c r="RKY23" s="8"/>
      <c r="RKZ23" s="8"/>
      <c r="RLA23" s="8"/>
      <c r="RLB23" s="8"/>
      <c r="RLC23" s="8"/>
      <c r="RLD23" s="8"/>
      <c r="RLE23" s="8"/>
      <c r="RLF23" s="8"/>
      <c r="RLG23" s="8"/>
      <c r="RLH23" s="8"/>
      <c r="RLI23" s="8"/>
      <c r="RLJ23" s="8"/>
      <c r="RLK23" s="8"/>
      <c r="RLL23" s="8"/>
      <c r="RLM23" s="8"/>
      <c r="RLN23" s="8"/>
      <c r="RLO23" s="8"/>
      <c r="RLP23" s="8"/>
      <c r="RLQ23" s="8"/>
      <c r="RLR23" s="8"/>
      <c r="RLS23" s="8"/>
      <c r="RLT23" s="8"/>
      <c r="RLU23" s="8"/>
      <c r="RLV23" s="8"/>
      <c r="RLW23" s="8"/>
      <c r="RLX23" s="8"/>
      <c r="RLY23" s="8"/>
      <c r="RLZ23" s="8"/>
      <c r="RMA23" s="8"/>
      <c r="RMB23" s="8"/>
      <c r="RMC23" s="8"/>
      <c r="RMD23" s="8"/>
      <c r="RME23" s="8"/>
      <c r="RMF23" s="8"/>
      <c r="RMG23" s="8"/>
      <c r="RMH23" s="8"/>
      <c r="RMI23" s="8"/>
      <c r="RMJ23" s="8"/>
      <c r="RMK23" s="8"/>
      <c r="RML23" s="8"/>
      <c r="RMM23" s="8"/>
      <c r="RMN23" s="8"/>
      <c r="RMO23" s="8"/>
      <c r="RMP23" s="8"/>
      <c r="RMQ23" s="8"/>
      <c r="RMR23" s="8"/>
      <c r="RMS23" s="8"/>
      <c r="RMT23" s="8"/>
      <c r="RMU23" s="8"/>
      <c r="RMV23" s="8"/>
      <c r="RMW23" s="8"/>
      <c r="RMX23" s="8"/>
      <c r="RMY23" s="8"/>
      <c r="RMZ23" s="8"/>
      <c r="RNA23" s="8"/>
      <c r="RNB23" s="8"/>
      <c r="RNC23" s="8"/>
      <c r="RND23" s="8"/>
      <c r="RNE23" s="8"/>
      <c r="RNF23" s="8"/>
      <c r="RNG23" s="8"/>
      <c r="RNH23" s="8"/>
      <c r="RNI23" s="8"/>
      <c r="RNJ23" s="8"/>
      <c r="RNK23" s="8"/>
      <c r="RNL23" s="8"/>
      <c r="RNM23" s="8"/>
      <c r="RNN23" s="8"/>
      <c r="RNO23" s="8"/>
      <c r="RNP23" s="8"/>
      <c r="RNQ23" s="8"/>
      <c r="RNR23" s="8"/>
      <c r="RNS23" s="8"/>
      <c r="RNT23" s="8"/>
      <c r="RNU23" s="8"/>
      <c r="RNV23" s="8"/>
      <c r="RNW23" s="8"/>
      <c r="RNX23" s="8"/>
      <c r="RNY23" s="8"/>
      <c r="RNZ23" s="8"/>
      <c r="ROA23" s="8"/>
      <c r="ROB23" s="8"/>
      <c r="ROC23" s="8"/>
      <c r="ROD23" s="8"/>
      <c r="ROE23" s="8"/>
      <c r="ROF23" s="8"/>
      <c r="ROG23" s="8"/>
      <c r="ROH23" s="8"/>
      <c r="ROI23" s="8"/>
      <c r="ROJ23" s="8"/>
      <c r="ROK23" s="8"/>
      <c r="ROL23" s="8"/>
      <c r="ROM23" s="8"/>
      <c r="RON23" s="8"/>
      <c r="ROO23" s="8"/>
      <c r="ROP23" s="8"/>
      <c r="ROQ23" s="8"/>
      <c r="ROR23" s="8"/>
      <c r="ROS23" s="8"/>
      <c r="ROT23" s="8"/>
      <c r="ROU23" s="8"/>
      <c r="ROV23" s="8"/>
      <c r="ROW23" s="8"/>
      <c r="ROX23" s="8"/>
      <c r="ROY23" s="8"/>
      <c r="ROZ23" s="8"/>
      <c r="RPA23" s="8"/>
      <c r="RPB23" s="8"/>
      <c r="RPC23" s="8"/>
      <c r="RPD23" s="8"/>
      <c r="RPE23" s="8"/>
      <c r="RPF23" s="8"/>
      <c r="RPG23" s="8"/>
      <c r="RPH23" s="8"/>
      <c r="RPI23" s="8"/>
      <c r="RPJ23" s="8"/>
      <c r="RPK23" s="8"/>
      <c r="RPL23" s="8"/>
      <c r="RPM23" s="8"/>
      <c r="RPN23" s="8"/>
      <c r="RPO23" s="8"/>
      <c r="RPP23" s="8"/>
      <c r="RPQ23" s="8"/>
      <c r="RPR23" s="8"/>
      <c r="RPS23" s="8"/>
      <c r="RPT23" s="8"/>
      <c r="RPU23" s="8"/>
      <c r="RPV23" s="8"/>
      <c r="RPW23" s="8"/>
      <c r="RPX23" s="8"/>
      <c r="RPY23" s="8"/>
      <c r="RPZ23" s="8"/>
      <c r="RQA23" s="8"/>
      <c r="RQB23" s="8"/>
      <c r="RQC23" s="8"/>
      <c r="RQD23" s="8"/>
      <c r="RQE23" s="8"/>
      <c r="RQF23" s="8"/>
      <c r="RQG23" s="8"/>
      <c r="RQH23" s="8"/>
      <c r="RQI23" s="8"/>
      <c r="RQJ23" s="8"/>
      <c r="RQK23" s="8"/>
      <c r="RQL23" s="8"/>
      <c r="RQM23" s="8"/>
      <c r="RQN23" s="8"/>
      <c r="RQO23" s="8"/>
      <c r="RQP23" s="8"/>
      <c r="RQQ23" s="8"/>
      <c r="RQR23" s="8"/>
      <c r="RQS23" s="8"/>
      <c r="RQT23" s="8"/>
      <c r="RQU23" s="8"/>
      <c r="RQV23" s="8"/>
      <c r="RQW23" s="8"/>
      <c r="RQX23" s="8"/>
      <c r="RQY23" s="8"/>
      <c r="RQZ23" s="8"/>
      <c r="RRA23" s="8"/>
      <c r="RRB23" s="8"/>
      <c r="RRC23" s="8"/>
      <c r="RRD23" s="8"/>
      <c r="RRE23" s="8"/>
      <c r="RRF23" s="8"/>
      <c r="RRG23" s="8"/>
      <c r="RRH23" s="8"/>
      <c r="RRI23" s="8"/>
      <c r="RRJ23" s="8"/>
      <c r="RRK23" s="8"/>
      <c r="RRL23" s="8"/>
      <c r="RRM23" s="8"/>
      <c r="RRN23" s="8"/>
      <c r="RRO23" s="8"/>
      <c r="RRP23" s="8"/>
      <c r="RRQ23" s="8"/>
      <c r="RRR23" s="8"/>
      <c r="RRS23" s="8"/>
      <c r="RRT23" s="8"/>
      <c r="RRU23" s="8"/>
      <c r="RRV23" s="8"/>
      <c r="RRW23" s="8"/>
      <c r="RRX23" s="8"/>
      <c r="RRY23" s="8"/>
      <c r="RRZ23" s="8"/>
      <c r="RSA23" s="8"/>
      <c r="RSB23" s="8"/>
      <c r="RSC23" s="8"/>
      <c r="RSD23" s="8"/>
      <c r="RSE23" s="8"/>
      <c r="RSF23" s="8"/>
      <c r="RSG23" s="8"/>
      <c r="RSH23" s="8"/>
      <c r="RSI23" s="8"/>
      <c r="RSJ23" s="8"/>
      <c r="RSK23" s="8"/>
      <c r="RSL23" s="8"/>
      <c r="RSM23" s="8"/>
      <c r="RSN23" s="8"/>
      <c r="RSO23" s="8"/>
      <c r="RSP23" s="8"/>
      <c r="RSQ23" s="8"/>
      <c r="RSR23" s="8"/>
      <c r="RSS23" s="8"/>
      <c r="RST23" s="8"/>
      <c r="RSU23" s="8"/>
      <c r="RSV23" s="8"/>
      <c r="RSW23" s="8"/>
      <c r="RSX23" s="8"/>
      <c r="RSY23" s="8"/>
      <c r="RSZ23" s="8"/>
      <c r="RTA23" s="8"/>
      <c r="RTB23" s="8"/>
      <c r="RTC23" s="8"/>
      <c r="RTD23" s="8"/>
      <c r="RTE23" s="8"/>
      <c r="RTF23" s="8"/>
      <c r="RTG23" s="8"/>
      <c r="RTH23" s="8"/>
      <c r="RTI23" s="8"/>
      <c r="RTJ23" s="8"/>
      <c r="RTK23" s="8"/>
      <c r="RTL23" s="8"/>
      <c r="RTM23" s="8"/>
      <c r="RTN23" s="8"/>
      <c r="RTO23" s="8"/>
      <c r="RTP23" s="8"/>
      <c r="RTQ23" s="8"/>
      <c r="RTR23" s="8"/>
      <c r="RTS23" s="8"/>
      <c r="RTT23" s="8"/>
      <c r="RTU23" s="8"/>
      <c r="RTV23" s="8"/>
      <c r="RTW23" s="8"/>
      <c r="RTX23" s="8"/>
      <c r="RTY23" s="8"/>
      <c r="RTZ23" s="8"/>
      <c r="RUA23" s="8"/>
      <c r="RUB23" s="8"/>
      <c r="RUC23" s="8"/>
      <c r="RUD23" s="8"/>
      <c r="RUE23" s="8"/>
      <c r="RUF23" s="8"/>
      <c r="RUG23" s="8"/>
      <c r="RUH23" s="8"/>
      <c r="RUI23" s="8"/>
      <c r="RUJ23" s="8"/>
      <c r="RUK23" s="8"/>
      <c r="RUL23" s="8"/>
      <c r="RUM23" s="8"/>
      <c r="RUN23" s="8"/>
      <c r="RUO23" s="8"/>
      <c r="RUP23" s="8"/>
      <c r="RUQ23" s="8"/>
      <c r="RUR23" s="8"/>
      <c r="RUS23" s="8"/>
      <c r="RUT23" s="8"/>
      <c r="RUU23" s="8"/>
      <c r="RUV23" s="8"/>
      <c r="RUW23" s="8"/>
      <c r="RUX23" s="8"/>
      <c r="RUY23" s="8"/>
      <c r="RUZ23" s="8"/>
      <c r="RVA23" s="8"/>
      <c r="RVB23" s="8"/>
      <c r="RVC23" s="8"/>
      <c r="RVD23" s="8"/>
      <c r="RVE23" s="8"/>
      <c r="RVF23" s="8"/>
      <c r="RVG23" s="8"/>
      <c r="RVH23" s="8"/>
      <c r="RVI23" s="8"/>
      <c r="RVJ23" s="8"/>
      <c r="RVK23" s="8"/>
      <c r="RVL23" s="8"/>
      <c r="RVM23" s="8"/>
      <c r="RVN23" s="8"/>
      <c r="RVO23" s="8"/>
      <c r="RVP23" s="8"/>
      <c r="RVQ23" s="8"/>
      <c r="RVR23" s="8"/>
      <c r="RVS23" s="8"/>
      <c r="RVT23" s="8"/>
      <c r="RVU23" s="8"/>
      <c r="RVV23" s="8"/>
      <c r="RVW23" s="8"/>
      <c r="RVX23" s="8"/>
      <c r="RVY23" s="8"/>
      <c r="RVZ23" s="8"/>
      <c r="RWA23" s="8"/>
      <c r="RWB23" s="8"/>
      <c r="RWC23" s="8"/>
      <c r="RWD23" s="8"/>
      <c r="RWE23" s="8"/>
      <c r="RWF23" s="8"/>
      <c r="RWG23" s="8"/>
      <c r="RWH23" s="8"/>
      <c r="RWI23" s="8"/>
      <c r="RWJ23" s="8"/>
      <c r="RWK23" s="8"/>
      <c r="RWL23" s="8"/>
      <c r="RWM23" s="8"/>
      <c r="RWN23" s="8"/>
      <c r="RWO23" s="8"/>
      <c r="RWP23" s="8"/>
      <c r="RWQ23" s="8"/>
      <c r="RWR23" s="8"/>
      <c r="RWS23" s="8"/>
      <c r="RWT23" s="8"/>
      <c r="RWU23" s="8"/>
      <c r="RWV23" s="8"/>
      <c r="RWW23" s="8"/>
      <c r="RWX23" s="8"/>
      <c r="RWY23" s="8"/>
      <c r="RWZ23" s="8"/>
      <c r="RXA23" s="8"/>
      <c r="RXB23" s="8"/>
      <c r="RXC23" s="8"/>
      <c r="RXD23" s="8"/>
      <c r="RXE23" s="8"/>
      <c r="RXF23" s="8"/>
      <c r="RXG23" s="8"/>
      <c r="RXH23" s="8"/>
      <c r="RXI23" s="8"/>
      <c r="RXJ23" s="8"/>
      <c r="RXK23" s="8"/>
      <c r="RXL23" s="8"/>
      <c r="RXM23" s="8"/>
      <c r="RXN23" s="8"/>
      <c r="RXO23" s="8"/>
      <c r="RXP23" s="8"/>
      <c r="RXQ23" s="8"/>
      <c r="RXR23" s="8"/>
      <c r="RXS23" s="8"/>
      <c r="RXT23" s="8"/>
      <c r="RXU23" s="8"/>
      <c r="RXV23" s="8"/>
      <c r="RXW23" s="8"/>
      <c r="RXX23" s="8"/>
      <c r="RXY23" s="8"/>
      <c r="RXZ23" s="8"/>
      <c r="RYA23" s="8"/>
      <c r="RYB23" s="8"/>
      <c r="RYC23" s="8"/>
      <c r="RYD23" s="8"/>
      <c r="RYE23" s="8"/>
      <c r="RYF23" s="8"/>
      <c r="RYG23" s="8"/>
      <c r="RYH23" s="8"/>
      <c r="RYI23" s="8"/>
      <c r="RYJ23" s="8"/>
      <c r="RYK23" s="8"/>
      <c r="RYL23" s="8"/>
      <c r="RYM23" s="8"/>
      <c r="RYN23" s="8"/>
      <c r="RYO23" s="8"/>
      <c r="RYP23" s="8"/>
      <c r="RYQ23" s="8"/>
      <c r="RYR23" s="8"/>
      <c r="RYS23" s="8"/>
      <c r="RYT23" s="8"/>
      <c r="RYU23" s="8"/>
      <c r="RYV23" s="8"/>
      <c r="RYW23" s="8"/>
      <c r="RYX23" s="8"/>
      <c r="RYY23" s="8"/>
      <c r="RYZ23" s="8"/>
      <c r="RZA23" s="8"/>
      <c r="RZB23" s="8"/>
      <c r="RZC23" s="8"/>
      <c r="RZD23" s="8"/>
      <c r="RZE23" s="8"/>
      <c r="RZF23" s="8"/>
      <c r="RZG23" s="8"/>
      <c r="RZH23" s="8"/>
      <c r="RZI23" s="8"/>
      <c r="RZJ23" s="8"/>
      <c r="RZK23" s="8"/>
      <c r="RZL23" s="8"/>
      <c r="RZM23" s="8"/>
      <c r="RZN23" s="8"/>
      <c r="RZO23" s="8"/>
      <c r="RZP23" s="8"/>
      <c r="RZQ23" s="8"/>
      <c r="RZR23" s="8"/>
      <c r="RZS23" s="8"/>
      <c r="RZT23" s="8"/>
      <c r="RZU23" s="8"/>
      <c r="RZV23" s="8"/>
      <c r="RZW23" s="8"/>
      <c r="RZX23" s="8"/>
      <c r="RZY23" s="8"/>
      <c r="RZZ23" s="8"/>
      <c r="SAA23" s="8"/>
      <c r="SAB23" s="8"/>
      <c r="SAC23" s="8"/>
      <c r="SAD23" s="8"/>
      <c r="SAE23" s="8"/>
      <c r="SAF23" s="8"/>
      <c r="SAG23" s="8"/>
      <c r="SAH23" s="8"/>
      <c r="SAI23" s="8"/>
      <c r="SAJ23" s="8"/>
      <c r="SAK23" s="8"/>
      <c r="SAL23" s="8"/>
      <c r="SAM23" s="8"/>
      <c r="SAN23" s="8"/>
      <c r="SAO23" s="8"/>
      <c r="SAP23" s="8"/>
      <c r="SAQ23" s="8"/>
      <c r="SAR23" s="8"/>
      <c r="SAS23" s="8"/>
      <c r="SAT23" s="8"/>
      <c r="SAU23" s="8"/>
      <c r="SAV23" s="8"/>
      <c r="SAW23" s="8"/>
      <c r="SAX23" s="8"/>
      <c r="SAY23" s="8"/>
      <c r="SAZ23" s="8"/>
      <c r="SBA23" s="8"/>
      <c r="SBB23" s="8"/>
      <c r="SBC23" s="8"/>
      <c r="SBD23" s="8"/>
      <c r="SBE23" s="8"/>
      <c r="SBF23" s="8"/>
      <c r="SBG23" s="8"/>
      <c r="SBH23" s="8"/>
      <c r="SBI23" s="8"/>
      <c r="SBJ23" s="8"/>
      <c r="SBK23" s="8"/>
      <c r="SBL23" s="8"/>
      <c r="SBM23" s="8"/>
      <c r="SBN23" s="8"/>
      <c r="SBO23" s="8"/>
      <c r="SBP23" s="8"/>
      <c r="SBQ23" s="8"/>
      <c r="SBR23" s="8"/>
      <c r="SBS23" s="8"/>
      <c r="SBT23" s="8"/>
      <c r="SBU23" s="8"/>
      <c r="SBV23" s="8"/>
      <c r="SBW23" s="8"/>
      <c r="SBX23" s="8"/>
      <c r="SBY23" s="8"/>
      <c r="SBZ23" s="8"/>
      <c r="SCA23" s="8"/>
      <c r="SCB23" s="8"/>
      <c r="SCC23" s="8"/>
      <c r="SCD23" s="8"/>
      <c r="SCE23" s="8"/>
      <c r="SCF23" s="8"/>
      <c r="SCG23" s="8"/>
      <c r="SCH23" s="8"/>
      <c r="SCI23" s="8"/>
      <c r="SCJ23" s="8"/>
      <c r="SCK23" s="8"/>
      <c r="SCL23" s="8"/>
      <c r="SCM23" s="8"/>
      <c r="SCN23" s="8"/>
      <c r="SCO23" s="8"/>
      <c r="SCP23" s="8"/>
      <c r="SCQ23" s="8"/>
      <c r="SCR23" s="8"/>
      <c r="SCS23" s="8"/>
      <c r="SCT23" s="8"/>
      <c r="SCU23" s="8"/>
      <c r="SCV23" s="8"/>
      <c r="SCW23" s="8"/>
      <c r="SCX23" s="8"/>
      <c r="SCY23" s="8"/>
      <c r="SCZ23" s="8"/>
      <c r="SDA23" s="8"/>
      <c r="SDB23" s="8"/>
      <c r="SDC23" s="8"/>
      <c r="SDD23" s="8"/>
      <c r="SDE23" s="8"/>
      <c r="SDF23" s="8"/>
      <c r="SDG23" s="8"/>
      <c r="SDH23" s="8"/>
      <c r="SDI23" s="8"/>
      <c r="SDJ23" s="8"/>
      <c r="SDK23" s="8"/>
      <c r="SDL23" s="8"/>
      <c r="SDM23" s="8"/>
      <c r="SDN23" s="8"/>
      <c r="SDO23" s="8"/>
      <c r="SDP23" s="8"/>
      <c r="SDQ23" s="8"/>
      <c r="SDR23" s="8"/>
      <c r="SDS23" s="8"/>
      <c r="SDT23" s="8"/>
      <c r="SDU23" s="8"/>
      <c r="SDV23" s="8"/>
      <c r="SDW23" s="8"/>
      <c r="SDX23" s="8"/>
      <c r="SDY23" s="8"/>
      <c r="SDZ23" s="8"/>
      <c r="SEA23" s="8"/>
      <c r="SEB23" s="8"/>
      <c r="SEC23" s="8"/>
      <c r="SED23" s="8"/>
      <c r="SEE23" s="8"/>
      <c r="SEF23" s="8"/>
      <c r="SEG23" s="8"/>
      <c r="SEH23" s="8"/>
      <c r="SEI23" s="8"/>
      <c r="SEJ23" s="8"/>
      <c r="SEK23" s="8"/>
      <c r="SEL23" s="8"/>
      <c r="SEM23" s="8"/>
      <c r="SEN23" s="8"/>
      <c r="SEO23" s="8"/>
      <c r="SEP23" s="8"/>
      <c r="SEQ23" s="8"/>
      <c r="SER23" s="8"/>
      <c r="SES23" s="8"/>
      <c r="SET23" s="8"/>
      <c r="SEU23" s="8"/>
      <c r="SEV23" s="8"/>
      <c r="SEW23" s="8"/>
      <c r="SEX23" s="8"/>
      <c r="SEY23" s="8"/>
      <c r="SEZ23" s="8"/>
      <c r="SFA23" s="8"/>
      <c r="SFB23" s="8"/>
      <c r="SFC23" s="8"/>
      <c r="SFD23" s="8"/>
      <c r="SFE23" s="8"/>
      <c r="SFF23" s="8"/>
      <c r="SFG23" s="8"/>
      <c r="SFH23" s="8"/>
      <c r="SFI23" s="8"/>
      <c r="SFJ23" s="8"/>
      <c r="SFK23" s="8"/>
      <c r="SFL23" s="8"/>
      <c r="SFM23" s="8"/>
      <c r="SFN23" s="8"/>
      <c r="SFO23" s="8"/>
      <c r="SFP23" s="8"/>
      <c r="SFQ23" s="8"/>
      <c r="SFR23" s="8"/>
      <c r="SFS23" s="8"/>
      <c r="SFT23" s="8"/>
      <c r="SFU23" s="8"/>
      <c r="SFV23" s="8"/>
      <c r="SFW23" s="8"/>
      <c r="SFX23" s="8"/>
      <c r="SFY23" s="8"/>
      <c r="SFZ23" s="8"/>
      <c r="SGA23" s="8"/>
      <c r="SGB23" s="8"/>
      <c r="SGC23" s="8"/>
      <c r="SGD23" s="8"/>
      <c r="SGE23" s="8"/>
      <c r="SGF23" s="8"/>
      <c r="SGG23" s="8"/>
      <c r="SGH23" s="8"/>
      <c r="SGI23" s="8"/>
      <c r="SGJ23" s="8"/>
      <c r="SGK23" s="8"/>
      <c r="SGL23" s="8"/>
      <c r="SGM23" s="8"/>
      <c r="SGN23" s="8"/>
      <c r="SGO23" s="8"/>
      <c r="SGP23" s="8"/>
      <c r="SGQ23" s="8"/>
      <c r="SGR23" s="8"/>
      <c r="SGS23" s="8"/>
      <c r="SGT23" s="8"/>
      <c r="SGU23" s="8"/>
      <c r="SGV23" s="8"/>
      <c r="SGW23" s="8"/>
      <c r="SGX23" s="8"/>
      <c r="SGY23" s="8"/>
      <c r="SGZ23" s="8"/>
      <c r="SHA23" s="8"/>
      <c r="SHB23" s="8"/>
      <c r="SHC23" s="8"/>
      <c r="SHD23" s="8"/>
      <c r="SHE23" s="8"/>
      <c r="SHF23" s="8"/>
      <c r="SHG23" s="8"/>
      <c r="SHH23" s="8"/>
      <c r="SHI23" s="8"/>
      <c r="SHJ23" s="8"/>
      <c r="SHK23" s="8"/>
      <c r="SHL23" s="8"/>
      <c r="SHM23" s="8"/>
      <c r="SHN23" s="8"/>
      <c r="SHO23" s="8"/>
      <c r="SHP23" s="8"/>
      <c r="SHQ23" s="8"/>
      <c r="SHR23" s="8"/>
      <c r="SHS23" s="8"/>
      <c r="SHT23" s="8"/>
      <c r="SHU23" s="8"/>
      <c r="SHV23" s="8"/>
      <c r="SHW23" s="8"/>
      <c r="SHX23" s="8"/>
      <c r="SHY23" s="8"/>
      <c r="SHZ23" s="8"/>
      <c r="SIA23" s="8"/>
      <c r="SIB23" s="8"/>
      <c r="SIC23" s="8"/>
      <c r="SID23" s="8"/>
      <c r="SIE23" s="8"/>
      <c r="SIF23" s="8"/>
      <c r="SIG23" s="8"/>
      <c r="SIH23" s="8"/>
      <c r="SII23" s="8"/>
      <c r="SIJ23" s="8"/>
      <c r="SIK23" s="8"/>
      <c r="SIL23" s="8"/>
      <c r="SIM23" s="8"/>
      <c r="SIN23" s="8"/>
      <c r="SIO23" s="8"/>
      <c r="SIP23" s="8"/>
      <c r="SIQ23" s="8"/>
      <c r="SIR23" s="8"/>
      <c r="SIS23" s="8"/>
      <c r="SIT23" s="8"/>
      <c r="SIU23" s="8"/>
      <c r="SIV23" s="8"/>
      <c r="SIW23" s="8"/>
      <c r="SIX23" s="8"/>
      <c r="SIY23" s="8"/>
      <c r="SIZ23" s="8"/>
      <c r="SJA23" s="8"/>
      <c r="SJB23" s="8"/>
      <c r="SJC23" s="8"/>
      <c r="SJD23" s="8"/>
      <c r="SJE23" s="8"/>
      <c r="SJF23" s="8"/>
      <c r="SJG23" s="8"/>
      <c r="SJH23" s="8"/>
      <c r="SJI23" s="8"/>
      <c r="SJJ23" s="8"/>
      <c r="SJK23" s="8"/>
      <c r="SJL23" s="8"/>
      <c r="SJM23" s="8"/>
      <c r="SJN23" s="8"/>
      <c r="SJO23" s="8"/>
      <c r="SJP23" s="8"/>
      <c r="SJQ23" s="8"/>
      <c r="SJR23" s="8"/>
      <c r="SJS23" s="8"/>
      <c r="SJT23" s="8"/>
      <c r="SJU23" s="8"/>
      <c r="SJV23" s="8"/>
      <c r="SJW23" s="8"/>
      <c r="SJX23" s="8"/>
      <c r="SJY23" s="8"/>
      <c r="SJZ23" s="8"/>
      <c r="SKA23" s="8"/>
      <c r="SKB23" s="8"/>
      <c r="SKC23" s="8"/>
      <c r="SKD23" s="8"/>
      <c r="SKE23" s="8"/>
      <c r="SKF23" s="8"/>
      <c r="SKG23" s="8"/>
      <c r="SKH23" s="8"/>
      <c r="SKI23" s="8"/>
      <c r="SKJ23" s="8"/>
      <c r="SKK23" s="8"/>
      <c r="SKL23" s="8"/>
      <c r="SKM23" s="8"/>
      <c r="SKN23" s="8"/>
      <c r="SKO23" s="8"/>
      <c r="SKP23" s="8"/>
      <c r="SKQ23" s="8"/>
      <c r="SKR23" s="8"/>
      <c r="SKS23" s="8"/>
      <c r="SKT23" s="8"/>
      <c r="SKU23" s="8"/>
      <c r="SKV23" s="8"/>
      <c r="SKW23" s="8"/>
      <c r="SKX23" s="8"/>
      <c r="SKY23" s="8"/>
      <c r="SKZ23" s="8"/>
      <c r="SLA23" s="8"/>
      <c r="SLB23" s="8"/>
      <c r="SLC23" s="8"/>
      <c r="SLD23" s="8"/>
      <c r="SLE23" s="8"/>
      <c r="SLF23" s="8"/>
      <c r="SLG23" s="8"/>
      <c r="SLH23" s="8"/>
      <c r="SLI23" s="8"/>
      <c r="SLJ23" s="8"/>
      <c r="SLK23" s="8"/>
      <c r="SLL23" s="8"/>
      <c r="SLM23" s="8"/>
      <c r="SLN23" s="8"/>
      <c r="SLO23" s="8"/>
      <c r="SLP23" s="8"/>
      <c r="SLQ23" s="8"/>
      <c r="SLR23" s="8"/>
      <c r="SLS23" s="8"/>
      <c r="SLT23" s="8"/>
      <c r="SLU23" s="8"/>
      <c r="SLV23" s="8"/>
      <c r="SLW23" s="8"/>
      <c r="SLX23" s="8"/>
      <c r="SLY23" s="8"/>
      <c r="SLZ23" s="8"/>
      <c r="SMA23" s="8"/>
      <c r="SMB23" s="8"/>
      <c r="SMC23" s="8"/>
      <c r="SMD23" s="8"/>
      <c r="SME23" s="8"/>
      <c r="SMF23" s="8"/>
      <c r="SMG23" s="8"/>
      <c r="SMH23" s="8"/>
      <c r="SMI23" s="8"/>
      <c r="SMJ23" s="8"/>
      <c r="SMK23" s="8"/>
      <c r="SML23" s="8"/>
      <c r="SMM23" s="8"/>
      <c r="SMN23" s="8"/>
      <c r="SMO23" s="8"/>
      <c r="SMP23" s="8"/>
      <c r="SMQ23" s="8"/>
      <c r="SMR23" s="8"/>
      <c r="SMS23" s="8"/>
      <c r="SMT23" s="8"/>
      <c r="SMU23" s="8"/>
      <c r="SMV23" s="8"/>
      <c r="SMW23" s="8"/>
      <c r="SMX23" s="8"/>
      <c r="SMY23" s="8"/>
      <c r="SMZ23" s="8"/>
      <c r="SNA23" s="8"/>
      <c r="SNB23" s="8"/>
      <c r="SNC23" s="8"/>
      <c r="SND23" s="8"/>
      <c r="SNE23" s="8"/>
      <c r="SNF23" s="8"/>
      <c r="SNG23" s="8"/>
      <c r="SNH23" s="8"/>
      <c r="SNI23" s="8"/>
      <c r="SNJ23" s="8"/>
      <c r="SNK23" s="8"/>
      <c r="SNL23" s="8"/>
      <c r="SNM23" s="8"/>
      <c r="SNN23" s="8"/>
      <c r="SNO23" s="8"/>
      <c r="SNP23" s="8"/>
      <c r="SNQ23" s="8"/>
      <c r="SNR23" s="8"/>
      <c r="SNS23" s="8"/>
      <c r="SNT23" s="8"/>
      <c r="SNU23" s="8"/>
      <c r="SNV23" s="8"/>
      <c r="SNW23" s="8"/>
      <c r="SNX23" s="8"/>
      <c r="SNY23" s="8"/>
      <c r="SNZ23" s="8"/>
      <c r="SOA23" s="8"/>
      <c r="SOB23" s="8"/>
      <c r="SOC23" s="8"/>
      <c r="SOD23" s="8"/>
      <c r="SOE23" s="8"/>
      <c r="SOF23" s="8"/>
      <c r="SOG23" s="8"/>
      <c r="SOH23" s="8"/>
      <c r="SOI23" s="8"/>
      <c r="SOJ23" s="8"/>
      <c r="SOK23" s="8"/>
      <c r="SOL23" s="8"/>
      <c r="SOM23" s="8"/>
      <c r="SON23" s="8"/>
      <c r="SOO23" s="8"/>
      <c r="SOP23" s="8"/>
      <c r="SOQ23" s="8"/>
      <c r="SOR23" s="8"/>
      <c r="SOS23" s="8"/>
      <c r="SOT23" s="8"/>
      <c r="SOU23" s="8"/>
      <c r="SOV23" s="8"/>
      <c r="SOW23" s="8"/>
      <c r="SOX23" s="8"/>
      <c r="SOY23" s="8"/>
      <c r="SOZ23" s="8"/>
      <c r="SPA23" s="8"/>
      <c r="SPB23" s="8"/>
      <c r="SPC23" s="8"/>
      <c r="SPD23" s="8"/>
      <c r="SPE23" s="8"/>
      <c r="SPF23" s="8"/>
      <c r="SPG23" s="8"/>
      <c r="SPH23" s="8"/>
      <c r="SPI23" s="8"/>
      <c r="SPJ23" s="8"/>
      <c r="SPK23" s="8"/>
      <c r="SPL23" s="8"/>
      <c r="SPM23" s="8"/>
      <c r="SPN23" s="8"/>
      <c r="SPO23" s="8"/>
      <c r="SPP23" s="8"/>
      <c r="SPQ23" s="8"/>
      <c r="SPR23" s="8"/>
      <c r="SPS23" s="8"/>
      <c r="SPT23" s="8"/>
      <c r="SPU23" s="8"/>
      <c r="SPV23" s="8"/>
      <c r="SPW23" s="8"/>
      <c r="SPX23" s="8"/>
      <c r="SPY23" s="8"/>
      <c r="SPZ23" s="8"/>
      <c r="SQA23" s="8"/>
      <c r="SQB23" s="8"/>
      <c r="SQC23" s="8"/>
      <c r="SQD23" s="8"/>
      <c r="SQE23" s="8"/>
      <c r="SQF23" s="8"/>
      <c r="SQG23" s="8"/>
      <c r="SQH23" s="8"/>
      <c r="SQI23" s="8"/>
      <c r="SQJ23" s="8"/>
      <c r="SQK23" s="8"/>
      <c r="SQL23" s="8"/>
      <c r="SQM23" s="8"/>
      <c r="SQN23" s="8"/>
      <c r="SQO23" s="8"/>
      <c r="SQP23" s="8"/>
      <c r="SQQ23" s="8"/>
      <c r="SQR23" s="8"/>
      <c r="SQS23" s="8"/>
      <c r="SQT23" s="8"/>
      <c r="SQU23" s="8"/>
      <c r="SQV23" s="8"/>
      <c r="SQW23" s="8"/>
      <c r="SQX23" s="8"/>
      <c r="SQY23" s="8"/>
      <c r="SQZ23" s="8"/>
      <c r="SRA23" s="8"/>
      <c r="SRB23" s="8"/>
      <c r="SRC23" s="8"/>
      <c r="SRD23" s="8"/>
      <c r="SRE23" s="8"/>
      <c r="SRF23" s="8"/>
      <c r="SRG23" s="8"/>
      <c r="SRH23" s="8"/>
      <c r="SRI23" s="8"/>
      <c r="SRJ23" s="8"/>
      <c r="SRK23" s="8"/>
      <c r="SRL23" s="8"/>
      <c r="SRM23" s="8"/>
      <c r="SRN23" s="8"/>
      <c r="SRO23" s="8"/>
      <c r="SRP23" s="8"/>
      <c r="SRQ23" s="8"/>
      <c r="SRR23" s="8"/>
      <c r="SRS23" s="8"/>
      <c r="SRT23" s="8"/>
      <c r="SRU23" s="8"/>
      <c r="SRV23" s="8"/>
      <c r="SRW23" s="8"/>
      <c r="SRX23" s="8"/>
      <c r="SRY23" s="8"/>
      <c r="SRZ23" s="8"/>
      <c r="SSA23" s="8"/>
      <c r="SSB23" s="8"/>
      <c r="SSC23" s="8"/>
      <c r="SSD23" s="8"/>
      <c r="SSE23" s="8"/>
      <c r="SSF23" s="8"/>
      <c r="SSG23" s="8"/>
      <c r="SSH23" s="8"/>
      <c r="SSI23" s="8"/>
      <c r="SSJ23" s="8"/>
      <c r="SSK23" s="8"/>
      <c r="SSL23" s="8"/>
      <c r="SSM23" s="8"/>
      <c r="SSN23" s="8"/>
      <c r="SSO23" s="8"/>
      <c r="SSP23" s="8"/>
      <c r="SSQ23" s="8"/>
      <c r="SSR23" s="8"/>
      <c r="SSS23" s="8"/>
      <c r="SST23" s="8"/>
      <c r="SSU23" s="8"/>
      <c r="SSV23" s="8"/>
      <c r="SSW23" s="8"/>
      <c r="SSX23" s="8"/>
      <c r="SSY23" s="8"/>
      <c r="SSZ23" s="8"/>
      <c r="STA23" s="8"/>
      <c r="STB23" s="8"/>
      <c r="STC23" s="8"/>
      <c r="STD23" s="8"/>
      <c r="STE23" s="8"/>
      <c r="STF23" s="8"/>
      <c r="STG23" s="8"/>
      <c r="STH23" s="8"/>
      <c r="STI23" s="8"/>
      <c r="STJ23" s="8"/>
      <c r="STK23" s="8"/>
      <c r="STL23" s="8"/>
      <c r="STM23" s="8"/>
      <c r="STN23" s="8"/>
      <c r="STO23" s="8"/>
      <c r="STP23" s="8"/>
      <c r="STQ23" s="8"/>
      <c r="STR23" s="8"/>
      <c r="STS23" s="8"/>
      <c r="STT23" s="8"/>
      <c r="STU23" s="8"/>
      <c r="STV23" s="8"/>
      <c r="STW23" s="8"/>
      <c r="STX23" s="8"/>
      <c r="STY23" s="8"/>
      <c r="STZ23" s="8"/>
      <c r="SUA23" s="8"/>
      <c r="SUB23" s="8"/>
      <c r="SUC23" s="8"/>
      <c r="SUD23" s="8"/>
      <c r="SUE23" s="8"/>
      <c r="SUF23" s="8"/>
      <c r="SUG23" s="8"/>
      <c r="SUH23" s="8"/>
      <c r="SUI23" s="8"/>
      <c r="SUJ23" s="8"/>
      <c r="SUK23" s="8"/>
      <c r="SUL23" s="8"/>
      <c r="SUM23" s="8"/>
      <c r="SUN23" s="8"/>
      <c r="SUO23" s="8"/>
      <c r="SUP23" s="8"/>
      <c r="SUQ23" s="8"/>
      <c r="SUR23" s="8"/>
      <c r="SUS23" s="8"/>
      <c r="SUT23" s="8"/>
      <c r="SUU23" s="8"/>
      <c r="SUV23" s="8"/>
      <c r="SUW23" s="8"/>
      <c r="SUX23" s="8"/>
      <c r="SUY23" s="8"/>
      <c r="SUZ23" s="8"/>
      <c r="SVA23" s="8"/>
      <c r="SVB23" s="8"/>
      <c r="SVC23" s="8"/>
      <c r="SVD23" s="8"/>
      <c r="SVE23" s="8"/>
      <c r="SVF23" s="8"/>
      <c r="SVG23" s="8"/>
      <c r="SVH23" s="8"/>
      <c r="SVI23" s="8"/>
      <c r="SVJ23" s="8"/>
      <c r="SVK23" s="8"/>
      <c r="SVL23" s="8"/>
      <c r="SVM23" s="8"/>
      <c r="SVN23" s="8"/>
      <c r="SVO23" s="8"/>
      <c r="SVP23" s="8"/>
      <c r="SVQ23" s="8"/>
      <c r="SVR23" s="8"/>
      <c r="SVS23" s="8"/>
      <c r="SVT23" s="8"/>
      <c r="SVU23" s="8"/>
      <c r="SVV23" s="8"/>
      <c r="SVW23" s="8"/>
      <c r="SVX23" s="8"/>
      <c r="SVY23" s="8"/>
      <c r="SVZ23" s="8"/>
      <c r="SWA23" s="8"/>
      <c r="SWB23" s="8"/>
      <c r="SWC23" s="8"/>
      <c r="SWD23" s="8"/>
      <c r="SWE23" s="8"/>
      <c r="SWF23" s="8"/>
      <c r="SWG23" s="8"/>
      <c r="SWH23" s="8"/>
      <c r="SWI23" s="8"/>
      <c r="SWJ23" s="8"/>
      <c r="SWK23" s="8"/>
      <c r="SWL23" s="8"/>
      <c r="SWM23" s="8"/>
      <c r="SWN23" s="8"/>
      <c r="SWO23" s="8"/>
      <c r="SWP23" s="8"/>
      <c r="SWQ23" s="8"/>
      <c r="SWR23" s="8"/>
      <c r="SWS23" s="8"/>
      <c r="SWT23" s="8"/>
      <c r="SWU23" s="8"/>
      <c r="SWV23" s="8"/>
      <c r="SWW23" s="8"/>
      <c r="SWX23" s="8"/>
      <c r="SWY23" s="8"/>
      <c r="SWZ23" s="8"/>
      <c r="SXA23" s="8"/>
      <c r="SXB23" s="8"/>
      <c r="SXC23" s="8"/>
      <c r="SXD23" s="8"/>
      <c r="SXE23" s="8"/>
      <c r="SXF23" s="8"/>
      <c r="SXG23" s="8"/>
      <c r="SXH23" s="8"/>
      <c r="SXI23" s="8"/>
      <c r="SXJ23" s="8"/>
      <c r="SXK23" s="8"/>
      <c r="SXL23" s="8"/>
      <c r="SXM23" s="8"/>
      <c r="SXN23" s="8"/>
      <c r="SXO23" s="8"/>
      <c r="SXP23" s="8"/>
      <c r="SXQ23" s="8"/>
      <c r="SXR23" s="8"/>
      <c r="SXS23" s="8"/>
      <c r="SXT23" s="8"/>
      <c r="SXU23" s="8"/>
      <c r="SXV23" s="8"/>
      <c r="SXW23" s="8"/>
      <c r="SXX23" s="8"/>
      <c r="SXY23" s="8"/>
      <c r="SXZ23" s="8"/>
      <c r="SYA23" s="8"/>
      <c r="SYB23" s="8"/>
      <c r="SYC23" s="8"/>
      <c r="SYD23" s="8"/>
      <c r="SYE23" s="8"/>
      <c r="SYF23" s="8"/>
      <c r="SYG23" s="8"/>
      <c r="SYH23" s="8"/>
      <c r="SYI23" s="8"/>
      <c r="SYJ23" s="8"/>
      <c r="SYK23" s="8"/>
      <c r="SYL23" s="8"/>
      <c r="SYM23" s="8"/>
      <c r="SYN23" s="8"/>
      <c r="SYO23" s="8"/>
      <c r="SYP23" s="8"/>
      <c r="SYQ23" s="8"/>
      <c r="SYR23" s="8"/>
      <c r="SYS23" s="8"/>
      <c r="SYT23" s="8"/>
      <c r="SYU23" s="8"/>
      <c r="SYV23" s="8"/>
      <c r="SYW23" s="8"/>
      <c r="SYX23" s="8"/>
      <c r="SYY23" s="8"/>
      <c r="SYZ23" s="8"/>
      <c r="SZA23" s="8"/>
      <c r="SZB23" s="8"/>
      <c r="SZC23" s="8"/>
      <c r="SZD23" s="8"/>
      <c r="SZE23" s="8"/>
      <c r="SZF23" s="8"/>
      <c r="SZG23" s="8"/>
      <c r="SZH23" s="8"/>
      <c r="SZI23" s="8"/>
      <c r="SZJ23" s="8"/>
      <c r="SZK23" s="8"/>
      <c r="SZL23" s="8"/>
      <c r="SZM23" s="8"/>
      <c r="SZN23" s="8"/>
      <c r="SZO23" s="8"/>
      <c r="SZP23" s="8"/>
      <c r="SZQ23" s="8"/>
      <c r="SZR23" s="8"/>
      <c r="SZS23" s="8"/>
      <c r="SZT23" s="8"/>
      <c r="SZU23" s="8"/>
      <c r="SZV23" s="8"/>
      <c r="SZW23" s="8"/>
      <c r="SZX23" s="8"/>
      <c r="SZY23" s="8"/>
      <c r="SZZ23" s="8"/>
      <c r="TAA23" s="8"/>
      <c r="TAB23" s="8"/>
      <c r="TAC23" s="8"/>
      <c r="TAD23" s="8"/>
      <c r="TAE23" s="8"/>
      <c r="TAF23" s="8"/>
      <c r="TAG23" s="8"/>
      <c r="TAH23" s="8"/>
      <c r="TAI23" s="8"/>
      <c r="TAJ23" s="8"/>
      <c r="TAK23" s="8"/>
      <c r="TAL23" s="8"/>
      <c r="TAM23" s="8"/>
      <c r="TAN23" s="8"/>
      <c r="TAO23" s="8"/>
      <c r="TAP23" s="8"/>
      <c r="TAQ23" s="8"/>
      <c r="TAR23" s="8"/>
      <c r="TAS23" s="8"/>
      <c r="TAT23" s="8"/>
      <c r="TAU23" s="8"/>
      <c r="TAV23" s="8"/>
      <c r="TAW23" s="8"/>
      <c r="TAX23" s="8"/>
      <c r="TAY23" s="8"/>
      <c r="TAZ23" s="8"/>
      <c r="TBA23" s="8"/>
      <c r="TBB23" s="8"/>
      <c r="TBC23" s="8"/>
      <c r="TBD23" s="8"/>
      <c r="TBE23" s="8"/>
      <c r="TBF23" s="8"/>
      <c r="TBG23" s="8"/>
      <c r="TBH23" s="8"/>
      <c r="TBI23" s="8"/>
      <c r="TBJ23" s="8"/>
      <c r="TBK23" s="8"/>
      <c r="TBL23" s="8"/>
      <c r="TBM23" s="8"/>
      <c r="TBN23" s="8"/>
      <c r="TBO23" s="8"/>
      <c r="TBP23" s="8"/>
      <c r="TBQ23" s="8"/>
      <c r="TBR23" s="8"/>
      <c r="TBS23" s="8"/>
      <c r="TBT23" s="8"/>
      <c r="TBU23" s="8"/>
      <c r="TBV23" s="8"/>
      <c r="TBW23" s="8"/>
      <c r="TBX23" s="8"/>
      <c r="TBY23" s="8"/>
      <c r="TBZ23" s="8"/>
      <c r="TCA23" s="8"/>
      <c r="TCB23" s="8"/>
      <c r="TCC23" s="8"/>
      <c r="TCD23" s="8"/>
      <c r="TCE23" s="8"/>
      <c r="TCF23" s="8"/>
      <c r="TCG23" s="8"/>
      <c r="TCH23" s="8"/>
      <c r="TCI23" s="8"/>
      <c r="TCJ23" s="8"/>
      <c r="TCK23" s="8"/>
      <c r="TCL23" s="8"/>
      <c r="TCM23" s="8"/>
      <c r="TCN23" s="8"/>
      <c r="TCO23" s="8"/>
      <c r="TCP23" s="8"/>
      <c r="TCQ23" s="8"/>
      <c r="TCR23" s="8"/>
      <c r="TCS23" s="8"/>
      <c r="TCT23" s="8"/>
      <c r="TCU23" s="8"/>
      <c r="TCV23" s="8"/>
      <c r="TCW23" s="8"/>
      <c r="TCX23" s="8"/>
      <c r="TCY23" s="8"/>
      <c r="TCZ23" s="8"/>
      <c r="TDA23" s="8"/>
      <c r="TDB23" s="8"/>
      <c r="TDC23" s="8"/>
      <c r="TDD23" s="8"/>
      <c r="TDE23" s="8"/>
      <c r="TDF23" s="8"/>
      <c r="TDG23" s="8"/>
      <c r="TDH23" s="8"/>
      <c r="TDI23" s="8"/>
      <c r="TDJ23" s="8"/>
      <c r="TDK23" s="8"/>
      <c r="TDL23" s="8"/>
      <c r="TDM23" s="8"/>
      <c r="TDN23" s="8"/>
      <c r="TDO23" s="8"/>
      <c r="TDP23" s="8"/>
      <c r="TDQ23" s="8"/>
      <c r="TDR23" s="8"/>
      <c r="TDS23" s="8"/>
      <c r="TDT23" s="8"/>
      <c r="TDU23" s="8"/>
      <c r="TDV23" s="8"/>
      <c r="TDW23" s="8"/>
      <c r="TDX23" s="8"/>
      <c r="TDY23" s="8"/>
      <c r="TDZ23" s="8"/>
      <c r="TEA23" s="8"/>
      <c r="TEB23" s="8"/>
      <c r="TEC23" s="8"/>
      <c r="TED23" s="8"/>
      <c r="TEE23" s="8"/>
      <c r="TEF23" s="8"/>
      <c r="TEG23" s="8"/>
      <c r="TEH23" s="8"/>
      <c r="TEI23" s="8"/>
      <c r="TEJ23" s="8"/>
      <c r="TEK23" s="8"/>
      <c r="TEL23" s="8"/>
      <c r="TEM23" s="8"/>
      <c r="TEN23" s="8"/>
      <c r="TEO23" s="8"/>
      <c r="TEP23" s="8"/>
      <c r="TEQ23" s="8"/>
      <c r="TER23" s="8"/>
      <c r="TES23" s="8"/>
      <c r="TET23" s="8"/>
      <c r="TEU23" s="8"/>
      <c r="TEV23" s="8"/>
      <c r="TEW23" s="8"/>
      <c r="TEX23" s="8"/>
      <c r="TEY23" s="8"/>
      <c r="TEZ23" s="8"/>
      <c r="TFA23" s="8"/>
      <c r="TFB23" s="8"/>
      <c r="TFC23" s="8"/>
      <c r="TFD23" s="8"/>
      <c r="TFE23" s="8"/>
      <c r="TFF23" s="8"/>
      <c r="TFG23" s="8"/>
      <c r="TFH23" s="8"/>
      <c r="TFI23" s="8"/>
      <c r="TFJ23" s="8"/>
      <c r="TFK23" s="8"/>
      <c r="TFL23" s="8"/>
      <c r="TFM23" s="8"/>
      <c r="TFN23" s="8"/>
      <c r="TFO23" s="8"/>
      <c r="TFP23" s="8"/>
      <c r="TFQ23" s="8"/>
      <c r="TFR23" s="8"/>
      <c r="TFS23" s="8"/>
      <c r="TFT23" s="8"/>
      <c r="TFU23" s="8"/>
      <c r="TFV23" s="8"/>
      <c r="TFW23" s="8"/>
      <c r="TFX23" s="8"/>
      <c r="TFY23" s="8"/>
      <c r="TFZ23" s="8"/>
      <c r="TGA23" s="8"/>
      <c r="TGB23" s="8"/>
      <c r="TGC23" s="8"/>
      <c r="TGD23" s="8"/>
      <c r="TGE23" s="8"/>
      <c r="TGF23" s="8"/>
      <c r="TGG23" s="8"/>
      <c r="TGH23" s="8"/>
      <c r="TGI23" s="8"/>
      <c r="TGJ23" s="8"/>
      <c r="TGK23" s="8"/>
      <c r="TGL23" s="8"/>
      <c r="TGM23" s="8"/>
      <c r="TGN23" s="8"/>
      <c r="TGO23" s="8"/>
      <c r="TGP23" s="8"/>
      <c r="TGQ23" s="8"/>
      <c r="TGR23" s="8"/>
      <c r="TGS23" s="8"/>
      <c r="TGT23" s="8"/>
      <c r="TGU23" s="8"/>
      <c r="TGV23" s="8"/>
      <c r="TGW23" s="8"/>
      <c r="TGX23" s="8"/>
      <c r="TGY23" s="8"/>
      <c r="TGZ23" s="8"/>
      <c r="THA23" s="8"/>
      <c r="THB23" s="8"/>
      <c r="THC23" s="8"/>
      <c r="THD23" s="8"/>
      <c r="THE23" s="8"/>
      <c r="THF23" s="8"/>
      <c r="THG23" s="8"/>
      <c r="THH23" s="8"/>
      <c r="THI23" s="8"/>
      <c r="THJ23" s="8"/>
      <c r="THK23" s="8"/>
      <c r="THL23" s="8"/>
      <c r="THM23" s="8"/>
      <c r="THN23" s="8"/>
      <c r="THO23" s="8"/>
      <c r="THP23" s="8"/>
      <c r="THQ23" s="8"/>
      <c r="THR23" s="8"/>
      <c r="THS23" s="8"/>
      <c r="THT23" s="8"/>
      <c r="THU23" s="8"/>
      <c r="THV23" s="8"/>
      <c r="THW23" s="8"/>
      <c r="THX23" s="8"/>
      <c r="THY23" s="8"/>
      <c r="THZ23" s="8"/>
      <c r="TIA23" s="8"/>
      <c r="TIB23" s="8"/>
      <c r="TIC23" s="8"/>
      <c r="TID23" s="8"/>
      <c r="TIE23" s="8"/>
      <c r="TIF23" s="8"/>
      <c r="TIG23" s="8"/>
      <c r="TIH23" s="8"/>
      <c r="TII23" s="8"/>
      <c r="TIJ23" s="8"/>
      <c r="TIK23" s="8"/>
      <c r="TIL23" s="8"/>
      <c r="TIM23" s="8"/>
      <c r="TIN23" s="8"/>
      <c r="TIO23" s="8"/>
      <c r="TIP23" s="8"/>
      <c r="TIQ23" s="8"/>
      <c r="TIR23" s="8"/>
      <c r="TIS23" s="8"/>
      <c r="TIT23" s="8"/>
      <c r="TIU23" s="8"/>
      <c r="TIV23" s="8"/>
      <c r="TIW23" s="8"/>
      <c r="TIX23" s="8"/>
      <c r="TIY23" s="8"/>
      <c r="TIZ23" s="8"/>
      <c r="TJA23" s="8"/>
      <c r="TJB23" s="8"/>
      <c r="TJC23" s="8"/>
      <c r="TJD23" s="8"/>
      <c r="TJE23" s="8"/>
      <c r="TJF23" s="8"/>
      <c r="TJG23" s="8"/>
      <c r="TJH23" s="8"/>
      <c r="TJI23" s="8"/>
      <c r="TJJ23" s="8"/>
      <c r="TJK23" s="8"/>
      <c r="TJL23" s="8"/>
      <c r="TJM23" s="8"/>
      <c r="TJN23" s="8"/>
      <c r="TJO23" s="8"/>
      <c r="TJP23" s="8"/>
      <c r="TJQ23" s="8"/>
      <c r="TJR23" s="8"/>
      <c r="TJS23" s="8"/>
      <c r="TJT23" s="8"/>
      <c r="TJU23" s="8"/>
      <c r="TJV23" s="8"/>
      <c r="TJW23" s="8"/>
      <c r="TJX23" s="8"/>
      <c r="TJY23" s="8"/>
      <c r="TJZ23" s="8"/>
      <c r="TKA23" s="8"/>
      <c r="TKB23" s="8"/>
      <c r="TKC23" s="8"/>
      <c r="TKD23" s="8"/>
      <c r="TKE23" s="8"/>
      <c r="TKF23" s="8"/>
      <c r="TKG23" s="8"/>
      <c r="TKH23" s="8"/>
      <c r="TKI23" s="8"/>
      <c r="TKJ23" s="8"/>
      <c r="TKK23" s="8"/>
      <c r="TKL23" s="8"/>
      <c r="TKM23" s="8"/>
      <c r="TKN23" s="8"/>
      <c r="TKO23" s="8"/>
      <c r="TKP23" s="8"/>
      <c r="TKQ23" s="8"/>
      <c r="TKR23" s="8"/>
      <c r="TKS23" s="8"/>
      <c r="TKT23" s="8"/>
      <c r="TKU23" s="8"/>
      <c r="TKV23" s="8"/>
      <c r="TKW23" s="8"/>
      <c r="TKX23" s="8"/>
      <c r="TKY23" s="8"/>
      <c r="TKZ23" s="8"/>
      <c r="TLA23" s="8"/>
      <c r="TLB23" s="8"/>
      <c r="TLC23" s="8"/>
      <c r="TLD23" s="8"/>
      <c r="TLE23" s="8"/>
      <c r="TLF23" s="8"/>
      <c r="TLG23" s="8"/>
      <c r="TLH23" s="8"/>
      <c r="TLI23" s="8"/>
      <c r="TLJ23" s="8"/>
      <c r="TLK23" s="8"/>
      <c r="TLL23" s="8"/>
      <c r="TLM23" s="8"/>
      <c r="TLN23" s="8"/>
      <c r="TLO23" s="8"/>
      <c r="TLP23" s="8"/>
      <c r="TLQ23" s="8"/>
      <c r="TLR23" s="8"/>
      <c r="TLS23" s="8"/>
      <c r="TLT23" s="8"/>
      <c r="TLU23" s="8"/>
      <c r="TLV23" s="8"/>
      <c r="TLW23" s="8"/>
      <c r="TLX23" s="8"/>
      <c r="TLY23" s="8"/>
      <c r="TLZ23" s="8"/>
      <c r="TMA23" s="8"/>
      <c r="TMB23" s="8"/>
      <c r="TMC23" s="8"/>
      <c r="TMD23" s="8"/>
      <c r="TME23" s="8"/>
      <c r="TMF23" s="8"/>
      <c r="TMG23" s="8"/>
      <c r="TMH23" s="8"/>
      <c r="TMI23" s="8"/>
      <c r="TMJ23" s="8"/>
      <c r="TMK23" s="8"/>
      <c r="TML23" s="8"/>
      <c r="TMM23" s="8"/>
      <c r="TMN23" s="8"/>
      <c r="TMO23" s="8"/>
      <c r="TMP23" s="8"/>
      <c r="TMQ23" s="8"/>
      <c r="TMR23" s="8"/>
      <c r="TMS23" s="8"/>
      <c r="TMT23" s="8"/>
      <c r="TMU23" s="8"/>
      <c r="TMV23" s="8"/>
      <c r="TMW23" s="8"/>
      <c r="TMX23" s="8"/>
      <c r="TMY23" s="8"/>
      <c r="TMZ23" s="8"/>
      <c r="TNA23" s="8"/>
      <c r="TNB23" s="8"/>
      <c r="TNC23" s="8"/>
      <c r="TND23" s="8"/>
      <c r="TNE23" s="8"/>
      <c r="TNF23" s="8"/>
      <c r="TNG23" s="8"/>
      <c r="TNH23" s="8"/>
      <c r="TNI23" s="8"/>
      <c r="TNJ23" s="8"/>
      <c r="TNK23" s="8"/>
      <c r="TNL23" s="8"/>
      <c r="TNM23" s="8"/>
      <c r="TNN23" s="8"/>
      <c r="TNO23" s="8"/>
      <c r="TNP23" s="8"/>
      <c r="TNQ23" s="8"/>
      <c r="TNR23" s="8"/>
      <c r="TNS23" s="8"/>
      <c r="TNT23" s="8"/>
      <c r="TNU23" s="8"/>
      <c r="TNV23" s="8"/>
      <c r="TNW23" s="8"/>
      <c r="TNX23" s="8"/>
      <c r="TNY23" s="8"/>
      <c r="TNZ23" s="8"/>
      <c r="TOA23" s="8"/>
      <c r="TOB23" s="8"/>
      <c r="TOC23" s="8"/>
      <c r="TOD23" s="8"/>
      <c r="TOE23" s="8"/>
      <c r="TOF23" s="8"/>
      <c r="TOG23" s="8"/>
      <c r="TOH23" s="8"/>
      <c r="TOI23" s="8"/>
      <c r="TOJ23" s="8"/>
      <c r="TOK23" s="8"/>
      <c r="TOL23" s="8"/>
      <c r="TOM23" s="8"/>
      <c r="TON23" s="8"/>
      <c r="TOO23" s="8"/>
      <c r="TOP23" s="8"/>
      <c r="TOQ23" s="8"/>
      <c r="TOR23" s="8"/>
      <c r="TOS23" s="8"/>
      <c r="TOT23" s="8"/>
      <c r="TOU23" s="8"/>
      <c r="TOV23" s="8"/>
      <c r="TOW23" s="8"/>
      <c r="TOX23" s="8"/>
      <c r="TOY23" s="8"/>
      <c r="TOZ23" s="8"/>
      <c r="TPA23" s="8"/>
      <c r="TPB23" s="8"/>
      <c r="TPC23" s="8"/>
      <c r="TPD23" s="8"/>
      <c r="TPE23" s="8"/>
      <c r="TPF23" s="8"/>
      <c r="TPG23" s="8"/>
      <c r="TPH23" s="8"/>
      <c r="TPI23" s="8"/>
      <c r="TPJ23" s="8"/>
      <c r="TPK23" s="8"/>
      <c r="TPL23" s="8"/>
      <c r="TPM23" s="8"/>
      <c r="TPN23" s="8"/>
      <c r="TPO23" s="8"/>
      <c r="TPP23" s="8"/>
      <c r="TPQ23" s="8"/>
      <c r="TPR23" s="8"/>
      <c r="TPS23" s="8"/>
      <c r="TPT23" s="8"/>
      <c r="TPU23" s="8"/>
      <c r="TPV23" s="8"/>
      <c r="TPW23" s="8"/>
      <c r="TPX23" s="8"/>
      <c r="TPY23" s="8"/>
      <c r="TPZ23" s="8"/>
      <c r="TQA23" s="8"/>
      <c r="TQB23" s="8"/>
      <c r="TQC23" s="8"/>
      <c r="TQD23" s="8"/>
      <c r="TQE23" s="8"/>
      <c r="TQF23" s="8"/>
      <c r="TQG23" s="8"/>
      <c r="TQH23" s="8"/>
      <c r="TQI23" s="8"/>
      <c r="TQJ23" s="8"/>
      <c r="TQK23" s="8"/>
      <c r="TQL23" s="8"/>
      <c r="TQM23" s="8"/>
      <c r="TQN23" s="8"/>
      <c r="TQO23" s="8"/>
      <c r="TQP23" s="8"/>
      <c r="TQQ23" s="8"/>
      <c r="TQR23" s="8"/>
      <c r="TQS23" s="8"/>
      <c r="TQT23" s="8"/>
      <c r="TQU23" s="8"/>
      <c r="TQV23" s="8"/>
      <c r="TQW23" s="8"/>
      <c r="TQX23" s="8"/>
      <c r="TQY23" s="8"/>
      <c r="TQZ23" s="8"/>
      <c r="TRA23" s="8"/>
      <c r="TRB23" s="8"/>
      <c r="TRC23" s="8"/>
      <c r="TRD23" s="8"/>
      <c r="TRE23" s="8"/>
      <c r="TRF23" s="8"/>
      <c r="TRG23" s="8"/>
      <c r="TRH23" s="8"/>
      <c r="TRI23" s="8"/>
      <c r="TRJ23" s="8"/>
      <c r="TRK23" s="8"/>
      <c r="TRL23" s="8"/>
      <c r="TRM23" s="8"/>
      <c r="TRN23" s="8"/>
      <c r="TRO23" s="8"/>
      <c r="TRP23" s="8"/>
      <c r="TRQ23" s="8"/>
      <c r="TRR23" s="8"/>
      <c r="TRS23" s="8"/>
      <c r="TRT23" s="8"/>
      <c r="TRU23" s="8"/>
      <c r="TRV23" s="8"/>
      <c r="TRW23" s="8"/>
      <c r="TRX23" s="8"/>
      <c r="TRY23" s="8"/>
      <c r="TRZ23" s="8"/>
      <c r="TSA23" s="8"/>
      <c r="TSB23" s="8"/>
      <c r="TSC23" s="8"/>
      <c r="TSD23" s="8"/>
      <c r="TSE23" s="8"/>
      <c r="TSF23" s="8"/>
      <c r="TSG23" s="8"/>
      <c r="TSH23" s="8"/>
      <c r="TSI23" s="8"/>
      <c r="TSJ23" s="8"/>
      <c r="TSK23" s="8"/>
      <c r="TSL23" s="8"/>
      <c r="TSM23" s="8"/>
      <c r="TSN23" s="8"/>
      <c r="TSO23" s="8"/>
      <c r="TSP23" s="8"/>
      <c r="TSQ23" s="8"/>
      <c r="TSR23" s="8"/>
      <c r="TSS23" s="8"/>
      <c r="TST23" s="8"/>
      <c r="TSU23" s="8"/>
      <c r="TSV23" s="8"/>
      <c r="TSW23" s="8"/>
      <c r="TSX23" s="8"/>
      <c r="TSY23" s="8"/>
      <c r="TSZ23" s="8"/>
      <c r="TTA23" s="8"/>
      <c r="TTB23" s="8"/>
      <c r="TTC23" s="8"/>
      <c r="TTD23" s="8"/>
      <c r="TTE23" s="8"/>
      <c r="TTF23" s="8"/>
      <c r="TTG23" s="8"/>
      <c r="TTH23" s="8"/>
      <c r="TTI23" s="8"/>
      <c r="TTJ23" s="8"/>
      <c r="TTK23" s="8"/>
      <c r="TTL23" s="8"/>
      <c r="TTM23" s="8"/>
      <c r="TTN23" s="8"/>
      <c r="TTO23" s="8"/>
      <c r="TTP23" s="8"/>
      <c r="TTQ23" s="8"/>
      <c r="TTR23" s="8"/>
      <c r="TTS23" s="8"/>
      <c r="TTT23" s="8"/>
      <c r="TTU23" s="8"/>
      <c r="TTV23" s="8"/>
      <c r="TTW23" s="8"/>
      <c r="TTX23" s="8"/>
      <c r="TTY23" s="8"/>
      <c r="TTZ23" s="8"/>
      <c r="TUA23" s="8"/>
      <c r="TUB23" s="8"/>
      <c r="TUC23" s="8"/>
      <c r="TUD23" s="8"/>
      <c r="TUE23" s="8"/>
      <c r="TUF23" s="8"/>
      <c r="TUG23" s="8"/>
      <c r="TUH23" s="8"/>
      <c r="TUI23" s="8"/>
      <c r="TUJ23" s="8"/>
      <c r="TUK23" s="8"/>
      <c r="TUL23" s="8"/>
      <c r="TUM23" s="8"/>
      <c r="TUN23" s="8"/>
      <c r="TUO23" s="8"/>
      <c r="TUP23" s="8"/>
      <c r="TUQ23" s="8"/>
      <c r="TUR23" s="8"/>
      <c r="TUS23" s="8"/>
      <c r="TUT23" s="8"/>
      <c r="TUU23" s="8"/>
      <c r="TUV23" s="8"/>
      <c r="TUW23" s="8"/>
      <c r="TUX23" s="8"/>
      <c r="TUY23" s="8"/>
      <c r="TUZ23" s="8"/>
      <c r="TVA23" s="8"/>
      <c r="TVB23" s="8"/>
      <c r="TVC23" s="8"/>
      <c r="TVD23" s="8"/>
      <c r="TVE23" s="8"/>
      <c r="TVF23" s="8"/>
      <c r="TVG23" s="8"/>
      <c r="TVH23" s="8"/>
      <c r="TVI23" s="8"/>
      <c r="TVJ23" s="8"/>
      <c r="TVK23" s="8"/>
      <c r="TVL23" s="8"/>
      <c r="TVM23" s="8"/>
      <c r="TVN23" s="8"/>
      <c r="TVO23" s="8"/>
      <c r="TVP23" s="8"/>
      <c r="TVQ23" s="8"/>
      <c r="TVR23" s="8"/>
      <c r="TVS23" s="8"/>
      <c r="TVT23" s="8"/>
      <c r="TVU23" s="8"/>
      <c r="TVV23" s="8"/>
      <c r="TVW23" s="8"/>
      <c r="TVX23" s="8"/>
      <c r="TVY23" s="8"/>
      <c r="TVZ23" s="8"/>
      <c r="TWA23" s="8"/>
      <c r="TWB23" s="8"/>
      <c r="TWC23" s="8"/>
      <c r="TWD23" s="8"/>
      <c r="TWE23" s="8"/>
      <c r="TWF23" s="8"/>
      <c r="TWG23" s="8"/>
      <c r="TWH23" s="8"/>
      <c r="TWI23" s="8"/>
      <c r="TWJ23" s="8"/>
      <c r="TWK23" s="8"/>
      <c r="TWL23" s="8"/>
      <c r="TWM23" s="8"/>
      <c r="TWN23" s="8"/>
      <c r="TWO23" s="8"/>
      <c r="TWP23" s="8"/>
      <c r="TWQ23" s="8"/>
      <c r="TWR23" s="8"/>
      <c r="TWS23" s="8"/>
      <c r="TWT23" s="8"/>
      <c r="TWU23" s="8"/>
      <c r="TWV23" s="8"/>
      <c r="TWW23" s="8"/>
      <c r="TWX23" s="8"/>
      <c r="TWY23" s="8"/>
      <c r="TWZ23" s="8"/>
      <c r="TXA23" s="8"/>
      <c r="TXB23" s="8"/>
      <c r="TXC23" s="8"/>
      <c r="TXD23" s="8"/>
      <c r="TXE23" s="8"/>
      <c r="TXF23" s="8"/>
      <c r="TXG23" s="8"/>
      <c r="TXH23" s="8"/>
      <c r="TXI23" s="8"/>
      <c r="TXJ23" s="8"/>
      <c r="TXK23" s="8"/>
      <c r="TXL23" s="8"/>
      <c r="TXM23" s="8"/>
      <c r="TXN23" s="8"/>
      <c r="TXO23" s="8"/>
      <c r="TXP23" s="8"/>
      <c r="TXQ23" s="8"/>
      <c r="TXR23" s="8"/>
      <c r="TXS23" s="8"/>
      <c r="TXT23" s="8"/>
      <c r="TXU23" s="8"/>
      <c r="TXV23" s="8"/>
      <c r="TXW23" s="8"/>
      <c r="TXX23" s="8"/>
      <c r="TXY23" s="8"/>
      <c r="TXZ23" s="8"/>
      <c r="TYA23" s="8"/>
      <c r="TYB23" s="8"/>
      <c r="TYC23" s="8"/>
      <c r="TYD23" s="8"/>
      <c r="TYE23" s="8"/>
      <c r="TYF23" s="8"/>
      <c r="TYG23" s="8"/>
      <c r="TYH23" s="8"/>
      <c r="TYI23" s="8"/>
      <c r="TYJ23" s="8"/>
      <c r="TYK23" s="8"/>
      <c r="TYL23" s="8"/>
      <c r="TYM23" s="8"/>
      <c r="TYN23" s="8"/>
      <c r="TYO23" s="8"/>
      <c r="TYP23" s="8"/>
      <c r="TYQ23" s="8"/>
      <c r="TYR23" s="8"/>
      <c r="TYS23" s="8"/>
      <c r="TYT23" s="8"/>
      <c r="TYU23" s="8"/>
      <c r="TYV23" s="8"/>
      <c r="TYW23" s="8"/>
      <c r="TYX23" s="8"/>
      <c r="TYY23" s="8"/>
      <c r="TYZ23" s="8"/>
      <c r="TZA23" s="8"/>
      <c r="TZB23" s="8"/>
      <c r="TZC23" s="8"/>
      <c r="TZD23" s="8"/>
      <c r="TZE23" s="8"/>
      <c r="TZF23" s="8"/>
      <c r="TZG23" s="8"/>
      <c r="TZH23" s="8"/>
      <c r="TZI23" s="8"/>
      <c r="TZJ23" s="8"/>
      <c r="TZK23" s="8"/>
      <c r="TZL23" s="8"/>
      <c r="TZM23" s="8"/>
      <c r="TZN23" s="8"/>
      <c r="TZO23" s="8"/>
      <c r="TZP23" s="8"/>
      <c r="TZQ23" s="8"/>
      <c r="TZR23" s="8"/>
      <c r="TZS23" s="8"/>
      <c r="TZT23" s="8"/>
      <c r="TZU23" s="8"/>
      <c r="TZV23" s="8"/>
      <c r="TZW23" s="8"/>
      <c r="TZX23" s="8"/>
      <c r="TZY23" s="8"/>
      <c r="TZZ23" s="8"/>
      <c r="UAA23" s="8"/>
      <c r="UAB23" s="8"/>
      <c r="UAC23" s="8"/>
      <c r="UAD23" s="8"/>
      <c r="UAE23" s="8"/>
      <c r="UAF23" s="8"/>
      <c r="UAG23" s="8"/>
      <c r="UAH23" s="8"/>
      <c r="UAI23" s="8"/>
      <c r="UAJ23" s="8"/>
      <c r="UAK23" s="8"/>
      <c r="UAL23" s="8"/>
      <c r="UAM23" s="8"/>
      <c r="UAN23" s="8"/>
      <c r="UAO23" s="8"/>
      <c r="UAP23" s="8"/>
      <c r="UAQ23" s="8"/>
      <c r="UAR23" s="8"/>
      <c r="UAS23" s="8"/>
      <c r="UAT23" s="8"/>
      <c r="UAU23" s="8"/>
      <c r="UAV23" s="8"/>
      <c r="UAW23" s="8"/>
      <c r="UAX23" s="8"/>
      <c r="UAY23" s="8"/>
      <c r="UAZ23" s="8"/>
      <c r="UBA23" s="8"/>
      <c r="UBB23" s="8"/>
      <c r="UBC23" s="8"/>
      <c r="UBD23" s="8"/>
      <c r="UBE23" s="8"/>
      <c r="UBF23" s="8"/>
      <c r="UBG23" s="8"/>
      <c r="UBH23" s="8"/>
      <c r="UBI23" s="8"/>
      <c r="UBJ23" s="8"/>
      <c r="UBK23" s="8"/>
      <c r="UBL23" s="8"/>
      <c r="UBM23" s="8"/>
      <c r="UBN23" s="8"/>
      <c r="UBO23" s="8"/>
      <c r="UBP23" s="8"/>
      <c r="UBQ23" s="8"/>
      <c r="UBR23" s="8"/>
      <c r="UBS23" s="8"/>
      <c r="UBT23" s="8"/>
      <c r="UBU23" s="8"/>
      <c r="UBV23" s="8"/>
      <c r="UBW23" s="8"/>
      <c r="UBX23" s="8"/>
      <c r="UBY23" s="8"/>
      <c r="UBZ23" s="8"/>
      <c r="UCA23" s="8"/>
      <c r="UCB23" s="8"/>
      <c r="UCC23" s="8"/>
      <c r="UCD23" s="8"/>
      <c r="UCE23" s="8"/>
      <c r="UCF23" s="8"/>
      <c r="UCG23" s="8"/>
      <c r="UCH23" s="8"/>
      <c r="UCI23" s="8"/>
      <c r="UCJ23" s="8"/>
      <c r="UCK23" s="8"/>
      <c r="UCL23" s="8"/>
      <c r="UCM23" s="8"/>
      <c r="UCN23" s="8"/>
      <c r="UCO23" s="8"/>
      <c r="UCP23" s="8"/>
      <c r="UCQ23" s="8"/>
      <c r="UCR23" s="8"/>
      <c r="UCS23" s="8"/>
      <c r="UCT23" s="8"/>
      <c r="UCU23" s="8"/>
      <c r="UCV23" s="8"/>
      <c r="UCW23" s="8"/>
      <c r="UCX23" s="8"/>
      <c r="UCY23" s="8"/>
      <c r="UCZ23" s="8"/>
      <c r="UDA23" s="8"/>
      <c r="UDB23" s="8"/>
      <c r="UDC23" s="8"/>
      <c r="UDD23" s="8"/>
      <c r="UDE23" s="8"/>
      <c r="UDF23" s="8"/>
      <c r="UDG23" s="8"/>
      <c r="UDH23" s="8"/>
      <c r="UDI23" s="8"/>
      <c r="UDJ23" s="8"/>
      <c r="UDK23" s="8"/>
      <c r="UDL23" s="8"/>
      <c r="UDM23" s="8"/>
      <c r="UDN23" s="8"/>
      <c r="UDO23" s="8"/>
      <c r="UDP23" s="8"/>
      <c r="UDQ23" s="8"/>
      <c r="UDR23" s="8"/>
      <c r="UDS23" s="8"/>
      <c r="UDT23" s="8"/>
      <c r="UDU23" s="8"/>
      <c r="UDV23" s="8"/>
      <c r="UDW23" s="8"/>
      <c r="UDX23" s="8"/>
      <c r="UDY23" s="8"/>
      <c r="UDZ23" s="8"/>
      <c r="UEA23" s="8"/>
      <c r="UEB23" s="8"/>
      <c r="UEC23" s="8"/>
      <c r="UED23" s="8"/>
      <c r="UEE23" s="8"/>
      <c r="UEF23" s="8"/>
      <c r="UEG23" s="8"/>
      <c r="UEH23" s="8"/>
      <c r="UEI23" s="8"/>
      <c r="UEJ23" s="8"/>
      <c r="UEK23" s="8"/>
      <c r="UEL23" s="8"/>
      <c r="UEM23" s="8"/>
      <c r="UEN23" s="8"/>
      <c r="UEO23" s="8"/>
      <c r="UEP23" s="8"/>
      <c r="UEQ23" s="8"/>
      <c r="UER23" s="8"/>
      <c r="UES23" s="8"/>
      <c r="UET23" s="8"/>
      <c r="UEU23" s="8"/>
      <c r="UEV23" s="8"/>
      <c r="UEW23" s="8"/>
      <c r="UEX23" s="8"/>
      <c r="UEY23" s="8"/>
      <c r="UEZ23" s="8"/>
      <c r="UFA23" s="8"/>
      <c r="UFB23" s="8"/>
      <c r="UFC23" s="8"/>
      <c r="UFD23" s="8"/>
      <c r="UFE23" s="8"/>
      <c r="UFF23" s="8"/>
      <c r="UFG23" s="8"/>
      <c r="UFH23" s="8"/>
      <c r="UFI23" s="8"/>
      <c r="UFJ23" s="8"/>
      <c r="UFK23" s="8"/>
      <c r="UFL23" s="8"/>
      <c r="UFM23" s="8"/>
      <c r="UFN23" s="8"/>
      <c r="UFO23" s="8"/>
      <c r="UFP23" s="8"/>
      <c r="UFQ23" s="8"/>
      <c r="UFR23" s="8"/>
      <c r="UFS23" s="8"/>
      <c r="UFT23" s="8"/>
      <c r="UFU23" s="8"/>
      <c r="UFV23" s="8"/>
      <c r="UFW23" s="8"/>
      <c r="UFX23" s="8"/>
      <c r="UFY23" s="8"/>
      <c r="UFZ23" s="8"/>
      <c r="UGA23" s="8"/>
      <c r="UGB23" s="8"/>
      <c r="UGC23" s="8"/>
      <c r="UGD23" s="8"/>
      <c r="UGE23" s="8"/>
      <c r="UGF23" s="8"/>
      <c r="UGG23" s="8"/>
      <c r="UGH23" s="8"/>
      <c r="UGI23" s="8"/>
      <c r="UGJ23" s="8"/>
      <c r="UGK23" s="8"/>
      <c r="UGL23" s="8"/>
      <c r="UGM23" s="8"/>
      <c r="UGN23" s="8"/>
      <c r="UGO23" s="8"/>
      <c r="UGP23" s="8"/>
      <c r="UGQ23" s="8"/>
      <c r="UGR23" s="8"/>
      <c r="UGS23" s="8"/>
      <c r="UGT23" s="8"/>
      <c r="UGU23" s="8"/>
      <c r="UGV23" s="8"/>
      <c r="UGW23" s="8"/>
      <c r="UGX23" s="8"/>
      <c r="UGY23" s="8"/>
      <c r="UGZ23" s="8"/>
      <c r="UHA23" s="8"/>
      <c r="UHB23" s="8"/>
      <c r="UHC23" s="8"/>
      <c r="UHD23" s="8"/>
      <c r="UHE23" s="8"/>
      <c r="UHF23" s="8"/>
      <c r="UHG23" s="8"/>
      <c r="UHH23" s="8"/>
      <c r="UHI23" s="8"/>
      <c r="UHJ23" s="8"/>
      <c r="UHK23" s="8"/>
      <c r="UHL23" s="8"/>
      <c r="UHM23" s="8"/>
      <c r="UHN23" s="8"/>
      <c r="UHO23" s="8"/>
      <c r="UHP23" s="8"/>
      <c r="UHQ23" s="8"/>
      <c r="UHR23" s="8"/>
      <c r="UHS23" s="8"/>
      <c r="UHT23" s="8"/>
      <c r="UHU23" s="8"/>
      <c r="UHV23" s="8"/>
      <c r="UHW23" s="8"/>
      <c r="UHX23" s="8"/>
      <c r="UHY23" s="8"/>
      <c r="UHZ23" s="8"/>
      <c r="UIA23" s="8"/>
      <c r="UIB23" s="8"/>
      <c r="UIC23" s="8"/>
      <c r="UID23" s="8"/>
      <c r="UIE23" s="8"/>
      <c r="UIF23" s="8"/>
      <c r="UIG23" s="8"/>
      <c r="UIH23" s="8"/>
      <c r="UII23" s="8"/>
      <c r="UIJ23" s="8"/>
      <c r="UIK23" s="8"/>
      <c r="UIL23" s="8"/>
      <c r="UIM23" s="8"/>
      <c r="UIN23" s="8"/>
      <c r="UIO23" s="8"/>
      <c r="UIP23" s="8"/>
      <c r="UIQ23" s="8"/>
      <c r="UIR23" s="8"/>
      <c r="UIS23" s="8"/>
      <c r="UIT23" s="8"/>
      <c r="UIU23" s="8"/>
      <c r="UIV23" s="8"/>
      <c r="UIW23" s="8"/>
      <c r="UIX23" s="8"/>
      <c r="UIY23" s="8"/>
      <c r="UIZ23" s="8"/>
      <c r="UJA23" s="8"/>
      <c r="UJB23" s="8"/>
      <c r="UJC23" s="8"/>
      <c r="UJD23" s="8"/>
      <c r="UJE23" s="8"/>
      <c r="UJF23" s="8"/>
      <c r="UJG23" s="8"/>
      <c r="UJH23" s="8"/>
      <c r="UJI23" s="8"/>
      <c r="UJJ23" s="8"/>
      <c r="UJK23" s="8"/>
      <c r="UJL23" s="8"/>
      <c r="UJM23" s="8"/>
      <c r="UJN23" s="8"/>
      <c r="UJO23" s="8"/>
      <c r="UJP23" s="8"/>
      <c r="UJQ23" s="8"/>
      <c r="UJR23" s="8"/>
      <c r="UJS23" s="8"/>
      <c r="UJT23" s="8"/>
      <c r="UJU23" s="8"/>
      <c r="UJV23" s="8"/>
      <c r="UJW23" s="8"/>
      <c r="UJX23" s="8"/>
      <c r="UJY23" s="8"/>
      <c r="UJZ23" s="8"/>
      <c r="UKA23" s="8"/>
      <c r="UKB23" s="8"/>
      <c r="UKC23" s="8"/>
      <c r="UKD23" s="8"/>
      <c r="UKE23" s="8"/>
      <c r="UKF23" s="8"/>
      <c r="UKG23" s="8"/>
      <c r="UKH23" s="8"/>
      <c r="UKI23" s="8"/>
      <c r="UKJ23" s="8"/>
      <c r="UKK23" s="8"/>
      <c r="UKL23" s="8"/>
      <c r="UKM23" s="8"/>
      <c r="UKN23" s="8"/>
      <c r="UKO23" s="8"/>
      <c r="UKP23" s="8"/>
      <c r="UKQ23" s="8"/>
      <c r="UKR23" s="8"/>
      <c r="UKS23" s="8"/>
      <c r="UKT23" s="8"/>
      <c r="UKU23" s="8"/>
      <c r="UKV23" s="8"/>
      <c r="UKW23" s="8"/>
      <c r="UKX23" s="8"/>
      <c r="UKY23" s="8"/>
      <c r="UKZ23" s="8"/>
      <c r="ULA23" s="8"/>
      <c r="ULB23" s="8"/>
      <c r="ULC23" s="8"/>
      <c r="ULD23" s="8"/>
      <c r="ULE23" s="8"/>
      <c r="ULF23" s="8"/>
      <c r="ULG23" s="8"/>
      <c r="ULH23" s="8"/>
      <c r="ULI23" s="8"/>
      <c r="ULJ23" s="8"/>
      <c r="ULK23" s="8"/>
      <c r="ULL23" s="8"/>
      <c r="ULM23" s="8"/>
      <c r="ULN23" s="8"/>
      <c r="ULO23" s="8"/>
      <c r="ULP23" s="8"/>
      <c r="ULQ23" s="8"/>
      <c r="ULR23" s="8"/>
      <c r="ULS23" s="8"/>
      <c r="ULT23" s="8"/>
      <c r="ULU23" s="8"/>
      <c r="ULV23" s="8"/>
      <c r="ULW23" s="8"/>
      <c r="ULX23" s="8"/>
      <c r="ULY23" s="8"/>
      <c r="ULZ23" s="8"/>
      <c r="UMA23" s="8"/>
      <c r="UMB23" s="8"/>
      <c r="UMC23" s="8"/>
      <c r="UMD23" s="8"/>
      <c r="UME23" s="8"/>
      <c r="UMF23" s="8"/>
      <c r="UMG23" s="8"/>
      <c r="UMH23" s="8"/>
      <c r="UMI23" s="8"/>
      <c r="UMJ23" s="8"/>
      <c r="UMK23" s="8"/>
      <c r="UML23" s="8"/>
      <c r="UMM23" s="8"/>
      <c r="UMN23" s="8"/>
      <c r="UMO23" s="8"/>
      <c r="UMP23" s="8"/>
      <c r="UMQ23" s="8"/>
      <c r="UMR23" s="8"/>
      <c r="UMS23" s="8"/>
      <c r="UMT23" s="8"/>
      <c r="UMU23" s="8"/>
      <c r="UMV23" s="8"/>
      <c r="UMW23" s="8"/>
      <c r="UMX23" s="8"/>
      <c r="UMY23" s="8"/>
      <c r="UMZ23" s="8"/>
      <c r="UNA23" s="8"/>
      <c r="UNB23" s="8"/>
      <c r="UNC23" s="8"/>
      <c r="UND23" s="8"/>
      <c r="UNE23" s="8"/>
      <c r="UNF23" s="8"/>
      <c r="UNG23" s="8"/>
      <c r="UNH23" s="8"/>
      <c r="UNI23" s="8"/>
      <c r="UNJ23" s="8"/>
      <c r="UNK23" s="8"/>
      <c r="UNL23" s="8"/>
      <c r="UNM23" s="8"/>
      <c r="UNN23" s="8"/>
      <c r="UNO23" s="8"/>
      <c r="UNP23" s="8"/>
      <c r="UNQ23" s="8"/>
      <c r="UNR23" s="8"/>
      <c r="UNS23" s="8"/>
      <c r="UNT23" s="8"/>
      <c r="UNU23" s="8"/>
      <c r="UNV23" s="8"/>
      <c r="UNW23" s="8"/>
      <c r="UNX23" s="8"/>
      <c r="UNY23" s="8"/>
      <c r="UNZ23" s="8"/>
      <c r="UOA23" s="8"/>
      <c r="UOB23" s="8"/>
      <c r="UOC23" s="8"/>
      <c r="UOD23" s="8"/>
      <c r="UOE23" s="8"/>
      <c r="UOF23" s="8"/>
      <c r="UOG23" s="8"/>
      <c r="UOH23" s="8"/>
      <c r="UOI23" s="8"/>
      <c r="UOJ23" s="8"/>
      <c r="UOK23" s="8"/>
      <c r="UOL23" s="8"/>
      <c r="UOM23" s="8"/>
      <c r="UON23" s="8"/>
      <c r="UOO23" s="8"/>
      <c r="UOP23" s="8"/>
      <c r="UOQ23" s="8"/>
      <c r="UOR23" s="8"/>
      <c r="UOS23" s="8"/>
      <c r="UOT23" s="8"/>
      <c r="UOU23" s="8"/>
      <c r="UOV23" s="8"/>
      <c r="UOW23" s="8"/>
      <c r="UOX23" s="8"/>
      <c r="UOY23" s="8"/>
      <c r="UOZ23" s="8"/>
      <c r="UPA23" s="8"/>
      <c r="UPB23" s="8"/>
      <c r="UPC23" s="8"/>
      <c r="UPD23" s="8"/>
      <c r="UPE23" s="8"/>
      <c r="UPF23" s="8"/>
      <c r="UPG23" s="8"/>
      <c r="UPH23" s="8"/>
      <c r="UPI23" s="8"/>
      <c r="UPJ23" s="8"/>
      <c r="UPK23" s="8"/>
      <c r="UPL23" s="8"/>
      <c r="UPM23" s="8"/>
      <c r="UPN23" s="8"/>
      <c r="UPO23" s="8"/>
      <c r="UPP23" s="8"/>
      <c r="UPQ23" s="8"/>
      <c r="UPR23" s="8"/>
      <c r="UPS23" s="8"/>
      <c r="UPT23" s="8"/>
      <c r="UPU23" s="8"/>
      <c r="UPV23" s="8"/>
      <c r="UPW23" s="8"/>
      <c r="UPX23" s="8"/>
      <c r="UPY23" s="8"/>
      <c r="UPZ23" s="8"/>
      <c r="UQA23" s="8"/>
      <c r="UQB23" s="8"/>
      <c r="UQC23" s="8"/>
      <c r="UQD23" s="8"/>
      <c r="UQE23" s="8"/>
      <c r="UQF23" s="8"/>
      <c r="UQG23" s="8"/>
      <c r="UQH23" s="8"/>
      <c r="UQI23" s="8"/>
      <c r="UQJ23" s="8"/>
      <c r="UQK23" s="8"/>
      <c r="UQL23" s="8"/>
      <c r="UQM23" s="8"/>
      <c r="UQN23" s="8"/>
      <c r="UQO23" s="8"/>
      <c r="UQP23" s="8"/>
      <c r="UQQ23" s="8"/>
      <c r="UQR23" s="8"/>
      <c r="UQS23" s="8"/>
      <c r="UQT23" s="8"/>
      <c r="UQU23" s="8"/>
      <c r="UQV23" s="8"/>
      <c r="UQW23" s="8"/>
      <c r="UQX23" s="8"/>
      <c r="UQY23" s="8"/>
      <c r="UQZ23" s="8"/>
      <c r="URA23" s="8"/>
      <c r="URB23" s="8"/>
      <c r="URC23" s="8"/>
      <c r="URD23" s="8"/>
      <c r="URE23" s="8"/>
      <c r="URF23" s="8"/>
      <c r="URG23" s="8"/>
      <c r="URH23" s="8"/>
      <c r="URI23" s="8"/>
      <c r="URJ23" s="8"/>
      <c r="URK23" s="8"/>
      <c r="URL23" s="8"/>
      <c r="URM23" s="8"/>
      <c r="URN23" s="8"/>
      <c r="URO23" s="8"/>
      <c r="URP23" s="8"/>
      <c r="URQ23" s="8"/>
      <c r="URR23" s="8"/>
      <c r="URS23" s="8"/>
      <c r="URT23" s="8"/>
      <c r="URU23" s="8"/>
      <c r="URV23" s="8"/>
      <c r="URW23" s="8"/>
      <c r="URX23" s="8"/>
      <c r="URY23" s="8"/>
      <c r="URZ23" s="8"/>
      <c r="USA23" s="8"/>
      <c r="USB23" s="8"/>
      <c r="USC23" s="8"/>
      <c r="USD23" s="8"/>
      <c r="USE23" s="8"/>
      <c r="USF23" s="8"/>
      <c r="USG23" s="8"/>
      <c r="USH23" s="8"/>
      <c r="USI23" s="8"/>
      <c r="USJ23" s="8"/>
      <c r="USK23" s="8"/>
      <c r="USL23" s="8"/>
      <c r="USM23" s="8"/>
      <c r="USN23" s="8"/>
      <c r="USO23" s="8"/>
      <c r="USP23" s="8"/>
      <c r="USQ23" s="8"/>
      <c r="USR23" s="8"/>
      <c r="USS23" s="8"/>
      <c r="UST23" s="8"/>
      <c r="USU23" s="8"/>
      <c r="USV23" s="8"/>
      <c r="USW23" s="8"/>
      <c r="USX23" s="8"/>
      <c r="USY23" s="8"/>
      <c r="USZ23" s="8"/>
      <c r="UTA23" s="8"/>
      <c r="UTB23" s="8"/>
      <c r="UTC23" s="8"/>
      <c r="UTD23" s="8"/>
      <c r="UTE23" s="8"/>
      <c r="UTF23" s="8"/>
      <c r="UTG23" s="8"/>
      <c r="UTH23" s="8"/>
      <c r="UTI23" s="8"/>
      <c r="UTJ23" s="8"/>
      <c r="UTK23" s="8"/>
      <c r="UTL23" s="8"/>
      <c r="UTM23" s="8"/>
      <c r="UTN23" s="8"/>
      <c r="UTO23" s="8"/>
      <c r="UTP23" s="8"/>
      <c r="UTQ23" s="8"/>
      <c r="UTR23" s="8"/>
      <c r="UTS23" s="8"/>
      <c r="UTT23" s="8"/>
      <c r="UTU23" s="8"/>
      <c r="UTV23" s="8"/>
      <c r="UTW23" s="8"/>
      <c r="UTX23" s="8"/>
      <c r="UTY23" s="8"/>
      <c r="UTZ23" s="8"/>
      <c r="UUA23" s="8"/>
      <c r="UUB23" s="8"/>
      <c r="UUC23" s="8"/>
      <c r="UUD23" s="8"/>
      <c r="UUE23" s="8"/>
      <c r="UUF23" s="8"/>
      <c r="UUG23" s="8"/>
      <c r="UUH23" s="8"/>
      <c r="UUI23" s="8"/>
      <c r="UUJ23" s="8"/>
      <c r="UUK23" s="8"/>
      <c r="UUL23" s="8"/>
      <c r="UUM23" s="8"/>
      <c r="UUN23" s="8"/>
      <c r="UUO23" s="8"/>
      <c r="UUP23" s="8"/>
      <c r="UUQ23" s="8"/>
      <c r="UUR23" s="8"/>
      <c r="UUS23" s="8"/>
      <c r="UUT23" s="8"/>
      <c r="UUU23" s="8"/>
      <c r="UUV23" s="8"/>
      <c r="UUW23" s="8"/>
      <c r="UUX23" s="8"/>
      <c r="UUY23" s="8"/>
      <c r="UUZ23" s="8"/>
      <c r="UVA23" s="8"/>
      <c r="UVB23" s="8"/>
      <c r="UVC23" s="8"/>
      <c r="UVD23" s="8"/>
      <c r="UVE23" s="8"/>
      <c r="UVF23" s="8"/>
      <c r="UVG23" s="8"/>
      <c r="UVH23" s="8"/>
      <c r="UVI23" s="8"/>
      <c r="UVJ23" s="8"/>
      <c r="UVK23" s="8"/>
      <c r="UVL23" s="8"/>
      <c r="UVM23" s="8"/>
      <c r="UVN23" s="8"/>
      <c r="UVO23" s="8"/>
      <c r="UVP23" s="8"/>
      <c r="UVQ23" s="8"/>
      <c r="UVR23" s="8"/>
      <c r="UVS23" s="8"/>
      <c r="UVT23" s="8"/>
      <c r="UVU23" s="8"/>
      <c r="UVV23" s="8"/>
      <c r="UVW23" s="8"/>
      <c r="UVX23" s="8"/>
      <c r="UVY23" s="8"/>
      <c r="UVZ23" s="8"/>
      <c r="UWA23" s="8"/>
      <c r="UWB23" s="8"/>
      <c r="UWC23" s="8"/>
      <c r="UWD23" s="8"/>
      <c r="UWE23" s="8"/>
      <c r="UWF23" s="8"/>
      <c r="UWG23" s="8"/>
      <c r="UWH23" s="8"/>
      <c r="UWI23" s="8"/>
      <c r="UWJ23" s="8"/>
      <c r="UWK23" s="8"/>
      <c r="UWL23" s="8"/>
      <c r="UWM23" s="8"/>
      <c r="UWN23" s="8"/>
      <c r="UWO23" s="8"/>
      <c r="UWP23" s="8"/>
      <c r="UWQ23" s="8"/>
      <c r="UWR23" s="8"/>
      <c r="UWS23" s="8"/>
      <c r="UWT23" s="8"/>
      <c r="UWU23" s="8"/>
      <c r="UWV23" s="8"/>
      <c r="UWW23" s="8"/>
      <c r="UWX23" s="8"/>
      <c r="UWY23" s="8"/>
      <c r="UWZ23" s="8"/>
      <c r="UXA23" s="8"/>
      <c r="UXB23" s="8"/>
      <c r="UXC23" s="8"/>
      <c r="UXD23" s="8"/>
      <c r="UXE23" s="8"/>
      <c r="UXF23" s="8"/>
      <c r="UXG23" s="8"/>
      <c r="UXH23" s="8"/>
      <c r="UXI23" s="8"/>
      <c r="UXJ23" s="8"/>
      <c r="UXK23" s="8"/>
      <c r="UXL23" s="8"/>
      <c r="UXM23" s="8"/>
      <c r="UXN23" s="8"/>
      <c r="UXO23" s="8"/>
      <c r="UXP23" s="8"/>
      <c r="UXQ23" s="8"/>
      <c r="UXR23" s="8"/>
      <c r="UXS23" s="8"/>
      <c r="UXT23" s="8"/>
      <c r="UXU23" s="8"/>
      <c r="UXV23" s="8"/>
      <c r="UXW23" s="8"/>
      <c r="UXX23" s="8"/>
      <c r="UXY23" s="8"/>
      <c r="UXZ23" s="8"/>
      <c r="UYA23" s="8"/>
      <c r="UYB23" s="8"/>
      <c r="UYC23" s="8"/>
      <c r="UYD23" s="8"/>
      <c r="UYE23" s="8"/>
      <c r="UYF23" s="8"/>
      <c r="UYG23" s="8"/>
      <c r="UYH23" s="8"/>
      <c r="UYI23" s="8"/>
      <c r="UYJ23" s="8"/>
      <c r="UYK23" s="8"/>
      <c r="UYL23" s="8"/>
      <c r="UYM23" s="8"/>
      <c r="UYN23" s="8"/>
      <c r="UYO23" s="8"/>
      <c r="UYP23" s="8"/>
      <c r="UYQ23" s="8"/>
      <c r="UYR23" s="8"/>
      <c r="UYS23" s="8"/>
      <c r="UYT23" s="8"/>
      <c r="UYU23" s="8"/>
      <c r="UYV23" s="8"/>
      <c r="UYW23" s="8"/>
      <c r="UYX23" s="8"/>
      <c r="UYY23" s="8"/>
      <c r="UYZ23" s="8"/>
      <c r="UZA23" s="8"/>
      <c r="UZB23" s="8"/>
      <c r="UZC23" s="8"/>
      <c r="UZD23" s="8"/>
      <c r="UZE23" s="8"/>
      <c r="UZF23" s="8"/>
      <c r="UZG23" s="8"/>
      <c r="UZH23" s="8"/>
      <c r="UZI23" s="8"/>
      <c r="UZJ23" s="8"/>
      <c r="UZK23" s="8"/>
      <c r="UZL23" s="8"/>
      <c r="UZM23" s="8"/>
      <c r="UZN23" s="8"/>
      <c r="UZO23" s="8"/>
      <c r="UZP23" s="8"/>
      <c r="UZQ23" s="8"/>
      <c r="UZR23" s="8"/>
      <c r="UZS23" s="8"/>
      <c r="UZT23" s="8"/>
      <c r="UZU23" s="8"/>
      <c r="UZV23" s="8"/>
      <c r="UZW23" s="8"/>
      <c r="UZX23" s="8"/>
      <c r="UZY23" s="8"/>
      <c r="UZZ23" s="8"/>
      <c r="VAA23" s="8"/>
      <c r="VAB23" s="8"/>
      <c r="VAC23" s="8"/>
      <c r="VAD23" s="8"/>
      <c r="VAE23" s="8"/>
      <c r="VAF23" s="8"/>
      <c r="VAG23" s="8"/>
      <c r="VAH23" s="8"/>
      <c r="VAI23" s="8"/>
      <c r="VAJ23" s="8"/>
      <c r="VAK23" s="8"/>
      <c r="VAL23" s="8"/>
      <c r="VAM23" s="8"/>
      <c r="VAN23" s="8"/>
      <c r="VAO23" s="8"/>
      <c r="VAP23" s="8"/>
      <c r="VAQ23" s="8"/>
      <c r="VAR23" s="8"/>
      <c r="VAS23" s="8"/>
      <c r="VAT23" s="8"/>
      <c r="VAU23" s="8"/>
      <c r="VAV23" s="8"/>
      <c r="VAW23" s="8"/>
      <c r="VAX23" s="8"/>
      <c r="VAY23" s="8"/>
      <c r="VAZ23" s="8"/>
      <c r="VBA23" s="8"/>
      <c r="VBB23" s="8"/>
      <c r="VBC23" s="8"/>
      <c r="VBD23" s="8"/>
      <c r="VBE23" s="8"/>
      <c r="VBF23" s="8"/>
      <c r="VBG23" s="8"/>
      <c r="VBH23" s="8"/>
      <c r="VBI23" s="8"/>
      <c r="VBJ23" s="8"/>
      <c r="VBK23" s="8"/>
      <c r="VBL23" s="8"/>
      <c r="VBM23" s="8"/>
      <c r="VBN23" s="8"/>
      <c r="VBO23" s="8"/>
      <c r="VBP23" s="8"/>
      <c r="VBQ23" s="8"/>
      <c r="VBR23" s="8"/>
      <c r="VBS23" s="8"/>
      <c r="VBT23" s="8"/>
      <c r="VBU23" s="8"/>
      <c r="VBV23" s="8"/>
      <c r="VBW23" s="8"/>
      <c r="VBX23" s="8"/>
      <c r="VBY23" s="8"/>
      <c r="VBZ23" s="8"/>
      <c r="VCA23" s="8"/>
      <c r="VCB23" s="8"/>
      <c r="VCC23" s="8"/>
      <c r="VCD23" s="8"/>
      <c r="VCE23" s="8"/>
      <c r="VCF23" s="8"/>
      <c r="VCG23" s="8"/>
      <c r="VCH23" s="8"/>
      <c r="VCI23" s="8"/>
      <c r="VCJ23" s="8"/>
      <c r="VCK23" s="8"/>
      <c r="VCL23" s="8"/>
      <c r="VCM23" s="8"/>
      <c r="VCN23" s="8"/>
      <c r="VCO23" s="8"/>
      <c r="VCP23" s="8"/>
      <c r="VCQ23" s="8"/>
      <c r="VCR23" s="8"/>
      <c r="VCS23" s="8"/>
      <c r="VCT23" s="8"/>
      <c r="VCU23" s="8"/>
      <c r="VCV23" s="8"/>
      <c r="VCW23" s="8"/>
      <c r="VCX23" s="8"/>
      <c r="VCY23" s="8"/>
      <c r="VCZ23" s="8"/>
      <c r="VDA23" s="8"/>
      <c r="VDB23" s="8"/>
      <c r="VDC23" s="8"/>
      <c r="VDD23" s="8"/>
      <c r="VDE23" s="8"/>
      <c r="VDF23" s="8"/>
      <c r="VDG23" s="8"/>
      <c r="VDH23" s="8"/>
      <c r="VDI23" s="8"/>
      <c r="VDJ23" s="8"/>
      <c r="VDK23" s="8"/>
      <c r="VDL23" s="8"/>
      <c r="VDM23" s="8"/>
      <c r="VDN23" s="8"/>
      <c r="VDO23" s="8"/>
      <c r="VDP23" s="8"/>
      <c r="VDQ23" s="8"/>
      <c r="VDR23" s="8"/>
      <c r="VDS23" s="8"/>
      <c r="VDT23" s="8"/>
      <c r="VDU23" s="8"/>
      <c r="VDV23" s="8"/>
      <c r="VDW23" s="8"/>
      <c r="VDX23" s="8"/>
      <c r="VDY23" s="8"/>
      <c r="VDZ23" s="8"/>
      <c r="VEA23" s="8"/>
      <c r="VEB23" s="8"/>
      <c r="VEC23" s="8"/>
      <c r="VED23" s="8"/>
      <c r="VEE23" s="8"/>
      <c r="VEF23" s="8"/>
      <c r="VEG23" s="8"/>
      <c r="VEH23" s="8"/>
      <c r="VEI23" s="8"/>
      <c r="VEJ23" s="8"/>
      <c r="VEK23" s="8"/>
      <c r="VEL23" s="8"/>
      <c r="VEM23" s="8"/>
      <c r="VEN23" s="8"/>
      <c r="VEO23" s="8"/>
      <c r="VEP23" s="8"/>
      <c r="VEQ23" s="8"/>
      <c r="VER23" s="8"/>
      <c r="VES23" s="8"/>
      <c r="VET23" s="8"/>
      <c r="VEU23" s="8"/>
      <c r="VEV23" s="8"/>
      <c r="VEW23" s="8"/>
      <c r="VEX23" s="8"/>
      <c r="VEY23" s="8"/>
      <c r="VEZ23" s="8"/>
      <c r="VFA23" s="8"/>
      <c r="VFB23" s="8"/>
      <c r="VFC23" s="8"/>
      <c r="VFD23" s="8"/>
      <c r="VFE23" s="8"/>
      <c r="VFF23" s="8"/>
      <c r="VFG23" s="8"/>
      <c r="VFH23" s="8"/>
      <c r="VFI23" s="8"/>
      <c r="VFJ23" s="8"/>
      <c r="VFK23" s="8"/>
      <c r="VFL23" s="8"/>
      <c r="VFM23" s="8"/>
      <c r="VFN23" s="8"/>
      <c r="VFO23" s="8"/>
      <c r="VFP23" s="8"/>
      <c r="VFQ23" s="8"/>
      <c r="VFR23" s="8"/>
      <c r="VFS23" s="8"/>
      <c r="VFT23" s="8"/>
      <c r="VFU23" s="8"/>
      <c r="VFV23" s="8"/>
      <c r="VFW23" s="8"/>
      <c r="VFX23" s="8"/>
      <c r="VFY23" s="8"/>
      <c r="VFZ23" s="8"/>
      <c r="VGA23" s="8"/>
      <c r="VGB23" s="8"/>
      <c r="VGC23" s="8"/>
      <c r="VGD23" s="8"/>
      <c r="VGE23" s="8"/>
      <c r="VGF23" s="8"/>
      <c r="VGG23" s="8"/>
      <c r="VGH23" s="8"/>
      <c r="VGI23" s="8"/>
      <c r="VGJ23" s="8"/>
      <c r="VGK23" s="8"/>
      <c r="VGL23" s="8"/>
      <c r="VGM23" s="8"/>
      <c r="VGN23" s="8"/>
      <c r="VGO23" s="8"/>
      <c r="VGP23" s="8"/>
      <c r="VGQ23" s="8"/>
      <c r="VGR23" s="8"/>
      <c r="VGS23" s="8"/>
      <c r="VGT23" s="8"/>
      <c r="VGU23" s="8"/>
      <c r="VGV23" s="8"/>
      <c r="VGW23" s="8"/>
      <c r="VGX23" s="8"/>
      <c r="VGY23" s="8"/>
      <c r="VGZ23" s="8"/>
      <c r="VHA23" s="8"/>
      <c r="VHB23" s="8"/>
      <c r="VHC23" s="8"/>
      <c r="VHD23" s="8"/>
      <c r="VHE23" s="8"/>
      <c r="VHF23" s="8"/>
      <c r="VHG23" s="8"/>
      <c r="VHH23" s="8"/>
      <c r="VHI23" s="8"/>
      <c r="VHJ23" s="8"/>
      <c r="VHK23" s="8"/>
      <c r="VHL23" s="8"/>
      <c r="VHM23" s="8"/>
      <c r="VHN23" s="8"/>
      <c r="VHO23" s="8"/>
      <c r="VHP23" s="8"/>
      <c r="VHQ23" s="8"/>
      <c r="VHR23" s="8"/>
      <c r="VHS23" s="8"/>
      <c r="VHT23" s="8"/>
      <c r="VHU23" s="8"/>
      <c r="VHV23" s="8"/>
      <c r="VHW23" s="8"/>
      <c r="VHX23" s="8"/>
      <c r="VHY23" s="8"/>
      <c r="VHZ23" s="8"/>
      <c r="VIA23" s="8"/>
      <c r="VIB23" s="8"/>
      <c r="VIC23" s="8"/>
      <c r="VID23" s="8"/>
      <c r="VIE23" s="8"/>
      <c r="VIF23" s="8"/>
      <c r="VIG23" s="8"/>
      <c r="VIH23" s="8"/>
      <c r="VII23" s="8"/>
      <c r="VIJ23" s="8"/>
      <c r="VIK23" s="8"/>
      <c r="VIL23" s="8"/>
      <c r="VIM23" s="8"/>
      <c r="VIN23" s="8"/>
      <c r="VIO23" s="8"/>
      <c r="VIP23" s="8"/>
      <c r="VIQ23" s="8"/>
      <c r="VIR23" s="8"/>
      <c r="VIS23" s="8"/>
      <c r="VIT23" s="8"/>
      <c r="VIU23" s="8"/>
      <c r="VIV23" s="8"/>
      <c r="VIW23" s="8"/>
      <c r="VIX23" s="8"/>
      <c r="VIY23" s="8"/>
      <c r="VIZ23" s="8"/>
      <c r="VJA23" s="8"/>
      <c r="VJB23" s="8"/>
      <c r="VJC23" s="8"/>
      <c r="VJD23" s="8"/>
      <c r="VJE23" s="8"/>
      <c r="VJF23" s="8"/>
      <c r="VJG23" s="8"/>
      <c r="VJH23" s="8"/>
      <c r="VJI23" s="8"/>
      <c r="VJJ23" s="8"/>
      <c r="VJK23" s="8"/>
      <c r="VJL23" s="8"/>
      <c r="VJM23" s="8"/>
      <c r="VJN23" s="8"/>
      <c r="VJO23" s="8"/>
      <c r="VJP23" s="8"/>
      <c r="VJQ23" s="8"/>
      <c r="VJR23" s="8"/>
      <c r="VJS23" s="8"/>
      <c r="VJT23" s="8"/>
      <c r="VJU23" s="8"/>
      <c r="VJV23" s="8"/>
      <c r="VJW23" s="8"/>
      <c r="VJX23" s="8"/>
      <c r="VJY23" s="8"/>
      <c r="VJZ23" s="8"/>
      <c r="VKA23" s="8"/>
      <c r="VKB23" s="8"/>
      <c r="VKC23" s="8"/>
      <c r="VKD23" s="8"/>
      <c r="VKE23" s="8"/>
      <c r="VKF23" s="8"/>
      <c r="VKG23" s="8"/>
      <c r="VKH23" s="8"/>
      <c r="VKI23" s="8"/>
      <c r="VKJ23" s="8"/>
      <c r="VKK23" s="8"/>
      <c r="VKL23" s="8"/>
      <c r="VKM23" s="8"/>
      <c r="VKN23" s="8"/>
      <c r="VKO23" s="8"/>
      <c r="VKP23" s="8"/>
      <c r="VKQ23" s="8"/>
      <c r="VKR23" s="8"/>
      <c r="VKS23" s="8"/>
      <c r="VKT23" s="8"/>
      <c r="VKU23" s="8"/>
      <c r="VKV23" s="8"/>
      <c r="VKW23" s="8"/>
      <c r="VKX23" s="8"/>
      <c r="VKY23" s="8"/>
      <c r="VKZ23" s="8"/>
      <c r="VLA23" s="8"/>
      <c r="VLB23" s="8"/>
      <c r="VLC23" s="8"/>
      <c r="VLD23" s="8"/>
      <c r="VLE23" s="8"/>
      <c r="VLF23" s="8"/>
      <c r="VLG23" s="8"/>
      <c r="VLH23" s="8"/>
      <c r="VLI23" s="8"/>
      <c r="VLJ23" s="8"/>
      <c r="VLK23" s="8"/>
      <c r="VLL23" s="8"/>
      <c r="VLM23" s="8"/>
      <c r="VLN23" s="8"/>
      <c r="VLO23" s="8"/>
      <c r="VLP23" s="8"/>
      <c r="VLQ23" s="8"/>
      <c r="VLR23" s="8"/>
      <c r="VLS23" s="8"/>
      <c r="VLT23" s="8"/>
      <c r="VLU23" s="8"/>
      <c r="VLV23" s="8"/>
      <c r="VLW23" s="8"/>
      <c r="VLX23" s="8"/>
      <c r="VLY23" s="8"/>
      <c r="VLZ23" s="8"/>
      <c r="VMA23" s="8"/>
      <c r="VMB23" s="8"/>
      <c r="VMC23" s="8"/>
      <c r="VMD23" s="8"/>
      <c r="VME23" s="8"/>
      <c r="VMF23" s="8"/>
      <c r="VMG23" s="8"/>
      <c r="VMH23" s="8"/>
      <c r="VMI23" s="8"/>
      <c r="VMJ23" s="8"/>
      <c r="VMK23" s="8"/>
      <c r="VML23" s="8"/>
      <c r="VMM23" s="8"/>
      <c r="VMN23" s="8"/>
      <c r="VMO23" s="8"/>
      <c r="VMP23" s="8"/>
      <c r="VMQ23" s="8"/>
      <c r="VMR23" s="8"/>
      <c r="VMS23" s="8"/>
      <c r="VMT23" s="8"/>
      <c r="VMU23" s="8"/>
      <c r="VMV23" s="8"/>
      <c r="VMW23" s="8"/>
      <c r="VMX23" s="8"/>
      <c r="VMY23" s="8"/>
      <c r="VMZ23" s="8"/>
      <c r="VNA23" s="8"/>
      <c r="VNB23" s="8"/>
      <c r="VNC23" s="8"/>
      <c r="VND23" s="8"/>
      <c r="VNE23" s="8"/>
      <c r="VNF23" s="8"/>
      <c r="VNG23" s="8"/>
      <c r="VNH23" s="8"/>
      <c r="VNI23" s="8"/>
      <c r="VNJ23" s="8"/>
      <c r="VNK23" s="8"/>
      <c r="VNL23" s="8"/>
      <c r="VNM23" s="8"/>
      <c r="VNN23" s="8"/>
      <c r="VNO23" s="8"/>
      <c r="VNP23" s="8"/>
      <c r="VNQ23" s="8"/>
      <c r="VNR23" s="8"/>
      <c r="VNS23" s="8"/>
      <c r="VNT23" s="8"/>
      <c r="VNU23" s="8"/>
      <c r="VNV23" s="8"/>
      <c r="VNW23" s="8"/>
      <c r="VNX23" s="8"/>
      <c r="VNY23" s="8"/>
      <c r="VNZ23" s="8"/>
      <c r="VOA23" s="8"/>
      <c r="VOB23" s="8"/>
      <c r="VOC23" s="8"/>
      <c r="VOD23" s="8"/>
      <c r="VOE23" s="8"/>
      <c r="VOF23" s="8"/>
      <c r="VOG23" s="8"/>
      <c r="VOH23" s="8"/>
      <c r="VOI23" s="8"/>
      <c r="VOJ23" s="8"/>
      <c r="VOK23" s="8"/>
      <c r="VOL23" s="8"/>
      <c r="VOM23" s="8"/>
      <c r="VON23" s="8"/>
      <c r="VOO23" s="8"/>
      <c r="VOP23" s="8"/>
      <c r="VOQ23" s="8"/>
      <c r="VOR23" s="8"/>
      <c r="VOS23" s="8"/>
      <c r="VOT23" s="8"/>
      <c r="VOU23" s="8"/>
      <c r="VOV23" s="8"/>
      <c r="VOW23" s="8"/>
      <c r="VOX23" s="8"/>
      <c r="VOY23" s="8"/>
      <c r="VOZ23" s="8"/>
      <c r="VPA23" s="8"/>
      <c r="VPB23" s="8"/>
      <c r="VPC23" s="8"/>
      <c r="VPD23" s="8"/>
      <c r="VPE23" s="8"/>
      <c r="VPF23" s="8"/>
      <c r="VPG23" s="8"/>
      <c r="VPH23" s="8"/>
      <c r="VPI23" s="8"/>
      <c r="VPJ23" s="8"/>
      <c r="VPK23" s="8"/>
      <c r="VPL23" s="8"/>
      <c r="VPM23" s="8"/>
      <c r="VPN23" s="8"/>
      <c r="VPO23" s="8"/>
      <c r="VPP23" s="8"/>
      <c r="VPQ23" s="8"/>
      <c r="VPR23" s="8"/>
      <c r="VPS23" s="8"/>
      <c r="VPT23" s="8"/>
      <c r="VPU23" s="8"/>
      <c r="VPV23" s="8"/>
      <c r="VPW23" s="8"/>
      <c r="VPX23" s="8"/>
      <c r="VPY23" s="8"/>
      <c r="VPZ23" s="8"/>
      <c r="VQA23" s="8"/>
      <c r="VQB23" s="8"/>
      <c r="VQC23" s="8"/>
      <c r="VQD23" s="8"/>
      <c r="VQE23" s="8"/>
      <c r="VQF23" s="8"/>
      <c r="VQG23" s="8"/>
      <c r="VQH23" s="8"/>
      <c r="VQI23" s="8"/>
      <c r="VQJ23" s="8"/>
      <c r="VQK23" s="8"/>
      <c r="VQL23" s="8"/>
      <c r="VQM23" s="8"/>
      <c r="VQN23" s="8"/>
      <c r="VQO23" s="8"/>
      <c r="VQP23" s="8"/>
      <c r="VQQ23" s="8"/>
      <c r="VQR23" s="8"/>
      <c r="VQS23" s="8"/>
      <c r="VQT23" s="8"/>
      <c r="VQU23" s="8"/>
      <c r="VQV23" s="8"/>
      <c r="VQW23" s="8"/>
      <c r="VQX23" s="8"/>
      <c r="VQY23" s="8"/>
      <c r="VQZ23" s="8"/>
      <c r="VRA23" s="8"/>
      <c r="VRB23" s="8"/>
      <c r="VRC23" s="8"/>
      <c r="VRD23" s="8"/>
      <c r="VRE23" s="8"/>
      <c r="VRF23" s="8"/>
      <c r="VRG23" s="8"/>
      <c r="VRH23" s="8"/>
      <c r="VRI23" s="8"/>
      <c r="VRJ23" s="8"/>
      <c r="VRK23" s="8"/>
      <c r="VRL23" s="8"/>
      <c r="VRM23" s="8"/>
      <c r="VRN23" s="8"/>
      <c r="VRO23" s="8"/>
      <c r="VRP23" s="8"/>
      <c r="VRQ23" s="8"/>
      <c r="VRR23" s="8"/>
      <c r="VRS23" s="8"/>
      <c r="VRT23" s="8"/>
      <c r="VRU23" s="8"/>
      <c r="VRV23" s="8"/>
      <c r="VRW23" s="8"/>
      <c r="VRX23" s="8"/>
      <c r="VRY23" s="8"/>
      <c r="VRZ23" s="8"/>
      <c r="VSA23" s="8"/>
      <c r="VSB23" s="8"/>
      <c r="VSC23" s="8"/>
      <c r="VSD23" s="8"/>
      <c r="VSE23" s="8"/>
      <c r="VSF23" s="8"/>
      <c r="VSG23" s="8"/>
      <c r="VSH23" s="8"/>
      <c r="VSI23" s="8"/>
      <c r="VSJ23" s="8"/>
      <c r="VSK23" s="8"/>
      <c r="VSL23" s="8"/>
      <c r="VSM23" s="8"/>
      <c r="VSN23" s="8"/>
      <c r="VSO23" s="8"/>
      <c r="VSP23" s="8"/>
      <c r="VSQ23" s="8"/>
      <c r="VSR23" s="8"/>
      <c r="VSS23" s="8"/>
      <c r="VST23" s="8"/>
      <c r="VSU23" s="8"/>
      <c r="VSV23" s="8"/>
      <c r="VSW23" s="8"/>
      <c r="VSX23" s="8"/>
      <c r="VSY23" s="8"/>
      <c r="VSZ23" s="8"/>
      <c r="VTA23" s="8"/>
      <c r="VTB23" s="8"/>
      <c r="VTC23" s="8"/>
      <c r="VTD23" s="8"/>
      <c r="VTE23" s="8"/>
      <c r="VTF23" s="8"/>
      <c r="VTG23" s="8"/>
      <c r="VTH23" s="8"/>
      <c r="VTI23" s="8"/>
      <c r="VTJ23" s="8"/>
      <c r="VTK23" s="8"/>
      <c r="VTL23" s="8"/>
      <c r="VTM23" s="8"/>
      <c r="VTN23" s="8"/>
      <c r="VTO23" s="8"/>
      <c r="VTP23" s="8"/>
      <c r="VTQ23" s="8"/>
      <c r="VTR23" s="8"/>
      <c r="VTS23" s="8"/>
      <c r="VTT23" s="8"/>
      <c r="VTU23" s="8"/>
      <c r="VTV23" s="8"/>
      <c r="VTW23" s="8"/>
      <c r="VTX23" s="8"/>
      <c r="VTY23" s="8"/>
      <c r="VTZ23" s="8"/>
      <c r="VUA23" s="8"/>
      <c r="VUB23" s="8"/>
      <c r="VUC23" s="8"/>
      <c r="VUD23" s="8"/>
      <c r="VUE23" s="8"/>
      <c r="VUF23" s="8"/>
      <c r="VUG23" s="8"/>
      <c r="VUH23" s="8"/>
      <c r="VUI23" s="8"/>
      <c r="VUJ23" s="8"/>
      <c r="VUK23" s="8"/>
      <c r="VUL23" s="8"/>
      <c r="VUM23" s="8"/>
      <c r="VUN23" s="8"/>
      <c r="VUO23" s="8"/>
      <c r="VUP23" s="8"/>
      <c r="VUQ23" s="8"/>
      <c r="VUR23" s="8"/>
      <c r="VUS23" s="8"/>
      <c r="VUT23" s="8"/>
      <c r="VUU23" s="8"/>
      <c r="VUV23" s="8"/>
      <c r="VUW23" s="8"/>
      <c r="VUX23" s="8"/>
      <c r="VUY23" s="8"/>
      <c r="VUZ23" s="8"/>
      <c r="VVA23" s="8"/>
      <c r="VVB23" s="8"/>
      <c r="VVC23" s="8"/>
      <c r="VVD23" s="8"/>
      <c r="VVE23" s="8"/>
      <c r="VVF23" s="8"/>
      <c r="VVG23" s="8"/>
      <c r="VVH23" s="8"/>
      <c r="VVI23" s="8"/>
      <c r="VVJ23" s="8"/>
      <c r="VVK23" s="8"/>
      <c r="VVL23" s="8"/>
      <c r="VVM23" s="8"/>
      <c r="VVN23" s="8"/>
      <c r="VVO23" s="8"/>
      <c r="VVP23" s="8"/>
      <c r="VVQ23" s="8"/>
      <c r="VVR23" s="8"/>
      <c r="VVS23" s="8"/>
      <c r="VVT23" s="8"/>
      <c r="VVU23" s="8"/>
      <c r="VVV23" s="8"/>
      <c r="VVW23" s="8"/>
      <c r="VVX23" s="8"/>
      <c r="VVY23" s="8"/>
      <c r="VVZ23" s="8"/>
      <c r="VWA23" s="8"/>
      <c r="VWB23" s="8"/>
      <c r="VWC23" s="8"/>
      <c r="VWD23" s="8"/>
      <c r="VWE23" s="8"/>
      <c r="VWF23" s="8"/>
      <c r="VWG23" s="8"/>
      <c r="VWH23" s="8"/>
      <c r="VWI23" s="8"/>
      <c r="VWJ23" s="8"/>
      <c r="VWK23" s="8"/>
      <c r="VWL23" s="8"/>
      <c r="VWM23" s="8"/>
      <c r="VWN23" s="8"/>
      <c r="VWO23" s="8"/>
      <c r="VWP23" s="8"/>
      <c r="VWQ23" s="8"/>
      <c r="VWR23" s="8"/>
      <c r="VWS23" s="8"/>
      <c r="VWT23" s="8"/>
      <c r="VWU23" s="8"/>
      <c r="VWV23" s="8"/>
      <c r="VWW23" s="8"/>
      <c r="VWX23" s="8"/>
      <c r="VWY23" s="8"/>
      <c r="VWZ23" s="8"/>
      <c r="VXA23" s="8"/>
      <c r="VXB23" s="8"/>
      <c r="VXC23" s="8"/>
      <c r="VXD23" s="8"/>
      <c r="VXE23" s="8"/>
      <c r="VXF23" s="8"/>
      <c r="VXG23" s="8"/>
      <c r="VXH23" s="8"/>
      <c r="VXI23" s="8"/>
      <c r="VXJ23" s="8"/>
      <c r="VXK23" s="8"/>
      <c r="VXL23" s="8"/>
      <c r="VXM23" s="8"/>
      <c r="VXN23" s="8"/>
      <c r="VXO23" s="8"/>
      <c r="VXP23" s="8"/>
      <c r="VXQ23" s="8"/>
      <c r="VXR23" s="8"/>
      <c r="VXS23" s="8"/>
      <c r="VXT23" s="8"/>
      <c r="VXU23" s="8"/>
      <c r="VXV23" s="8"/>
      <c r="VXW23" s="8"/>
      <c r="VXX23" s="8"/>
      <c r="VXY23" s="8"/>
      <c r="VXZ23" s="8"/>
      <c r="VYA23" s="8"/>
      <c r="VYB23" s="8"/>
      <c r="VYC23" s="8"/>
      <c r="VYD23" s="8"/>
      <c r="VYE23" s="8"/>
      <c r="VYF23" s="8"/>
      <c r="VYG23" s="8"/>
      <c r="VYH23" s="8"/>
      <c r="VYI23" s="8"/>
      <c r="VYJ23" s="8"/>
      <c r="VYK23" s="8"/>
      <c r="VYL23" s="8"/>
      <c r="VYM23" s="8"/>
      <c r="VYN23" s="8"/>
      <c r="VYO23" s="8"/>
      <c r="VYP23" s="8"/>
      <c r="VYQ23" s="8"/>
      <c r="VYR23" s="8"/>
      <c r="VYS23" s="8"/>
      <c r="VYT23" s="8"/>
      <c r="VYU23" s="8"/>
      <c r="VYV23" s="8"/>
      <c r="VYW23" s="8"/>
      <c r="VYX23" s="8"/>
      <c r="VYY23" s="8"/>
      <c r="VYZ23" s="8"/>
      <c r="VZA23" s="8"/>
      <c r="VZB23" s="8"/>
      <c r="VZC23" s="8"/>
      <c r="VZD23" s="8"/>
      <c r="VZE23" s="8"/>
      <c r="VZF23" s="8"/>
      <c r="VZG23" s="8"/>
      <c r="VZH23" s="8"/>
      <c r="VZI23" s="8"/>
      <c r="VZJ23" s="8"/>
      <c r="VZK23" s="8"/>
      <c r="VZL23" s="8"/>
      <c r="VZM23" s="8"/>
      <c r="VZN23" s="8"/>
      <c r="VZO23" s="8"/>
      <c r="VZP23" s="8"/>
      <c r="VZQ23" s="8"/>
      <c r="VZR23" s="8"/>
      <c r="VZS23" s="8"/>
      <c r="VZT23" s="8"/>
      <c r="VZU23" s="8"/>
      <c r="VZV23" s="8"/>
      <c r="VZW23" s="8"/>
      <c r="VZX23" s="8"/>
      <c r="VZY23" s="8"/>
      <c r="VZZ23" s="8"/>
      <c r="WAA23" s="8"/>
      <c r="WAB23" s="8"/>
      <c r="WAC23" s="8"/>
      <c r="WAD23" s="8"/>
      <c r="WAE23" s="8"/>
      <c r="WAF23" s="8"/>
      <c r="WAG23" s="8"/>
      <c r="WAH23" s="8"/>
      <c r="WAI23" s="8"/>
      <c r="WAJ23" s="8"/>
      <c r="WAK23" s="8"/>
      <c r="WAL23" s="8"/>
      <c r="WAM23" s="8"/>
      <c r="WAN23" s="8"/>
      <c r="WAO23" s="8"/>
      <c r="WAP23" s="8"/>
      <c r="WAQ23" s="8"/>
      <c r="WAR23" s="8"/>
      <c r="WAS23" s="8"/>
      <c r="WAT23" s="8"/>
      <c r="WAU23" s="8"/>
      <c r="WAV23" s="8"/>
      <c r="WAW23" s="8"/>
      <c r="WAX23" s="8"/>
      <c r="WAY23" s="8"/>
      <c r="WAZ23" s="8"/>
      <c r="WBA23" s="8"/>
      <c r="WBB23" s="8"/>
      <c r="WBC23" s="8"/>
      <c r="WBD23" s="8"/>
      <c r="WBE23" s="8"/>
      <c r="WBF23" s="8"/>
      <c r="WBG23" s="8"/>
      <c r="WBH23" s="8"/>
      <c r="WBI23" s="8"/>
      <c r="WBJ23" s="8"/>
      <c r="WBK23" s="8"/>
      <c r="WBL23" s="8"/>
      <c r="WBM23" s="8"/>
      <c r="WBN23" s="8"/>
      <c r="WBO23" s="8"/>
      <c r="WBP23" s="8"/>
      <c r="WBQ23" s="8"/>
      <c r="WBR23" s="8"/>
      <c r="WBS23" s="8"/>
      <c r="WBT23" s="8"/>
      <c r="WBU23" s="8"/>
      <c r="WBV23" s="8"/>
      <c r="WBW23" s="8"/>
      <c r="WBX23" s="8"/>
      <c r="WBY23" s="8"/>
      <c r="WBZ23" s="8"/>
      <c r="WCA23" s="8"/>
      <c r="WCB23" s="8"/>
      <c r="WCC23" s="8"/>
      <c r="WCD23" s="8"/>
      <c r="WCE23" s="8"/>
      <c r="WCF23" s="8"/>
      <c r="WCG23" s="8"/>
      <c r="WCH23" s="8"/>
      <c r="WCI23" s="8"/>
      <c r="WCJ23" s="8"/>
      <c r="WCK23" s="8"/>
      <c r="WCL23" s="8"/>
      <c r="WCM23" s="8"/>
      <c r="WCN23" s="8"/>
      <c r="WCO23" s="8"/>
      <c r="WCP23" s="8"/>
      <c r="WCQ23" s="8"/>
      <c r="WCR23" s="8"/>
      <c r="WCS23" s="8"/>
      <c r="WCT23" s="8"/>
      <c r="WCU23" s="8"/>
      <c r="WCV23" s="8"/>
      <c r="WCW23" s="8"/>
      <c r="WCX23" s="8"/>
      <c r="WCY23" s="8"/>
      <c r="WCZ23" s="8"/>
      <c r="WDA23" s="8"/>
      <c r="WDB23" s="8"/>
      <c r="WDC23" s="8"/>
      <c r="WDD23" s="8"/>
      <c r="WDE23" s="8"/>
      <c r="WDF23" s="8"/>
      <c r="WDG23" s="8"/>
      <c r="WDH23" s="8"/>
      <c r="WDI23" s="8"/>
      <c r="WDJ23" s="8"/>
      <c r="WDK23" s="8"/>
      <c r="WDL23" s="8"/>
      <c r="WDM23" s="8"/>
      <c r="WDN23" s="8"/>
      <c r="WDO23" s="8"/>
      <c r="WDP23" s="8"/>
      <c r="WDQ23" s="8"/>
      <c r="WDR23" s="8"/>
      <c r="WDS23" s="8"/>
      <c r="WDT23" s="8"/>
      <c r="WDU23" s="8"/>
      <c r="WDV23" s="8"/>
      <c r="WDW23" s="8"/>
      <c r="WDX23" s="8"/>
      <c r="WDY23" s="8"/>
      <c r="WDZ23" s="8"/>
      <c r="WEA23" s="8"/>
      <c r="WEB23" s="8"/>
      <c r="WEC23" s="8"/>
      <c r="WED23" s="8"/>
      <c r="WEE23" s="8"/>
      <c r="WEF23" s="8"/>
      <c r="WEG23" s="8"/>
      <c r="WEH23" s="8"/>
      <c r="WEI23" s="8"/>
      <c r="WEJ23" s="8"/>
      <c r="WEK23" s="8"/>
      <c r="WEL23" s="8"/>
      <c r="WEM23" s="8"/>
      <c r="WEN23" s="8"/>
      <c r="WEO23" s="8"/>
      <c r="WEP23" s="8"/>
      <c r="WEQ23" s="8"/>
      <c r="WER23" s="8"/>
      <c r="WES23" s="8"/>
      <c r="WET23" s="8"/>
      <c r="WEU23" s="8"/>
      <c r="WEV23" s="8"/>
      <c r="WEW23" s="8"/>
      <c r="WEX23" s="8"/>
      <c r="WEY23" s="8"/>
      <c r="WEZ23" s="8"/>
      <c r="WFA23" s="8"/>
      <c r="WFB23" s="8"/>
      <c r="WFC23" s="8"/>
      <c r="WFD23" s="8"/>
      <c r="WFE23" s="8"/>
      <c r="WFF23" s="8"/>
      <c r="WFG23" s="8"/>
      <c r="WFH23" s="8"/>
      <c r="WFI23" s="8"/>
      <c r="WFJ23" s="8"/>
      <c r="WFK23" s="8"/>
      <c r="WFL23" s="8"/>
      <c r="WFM23" s="8"/>
      <c r="WFN23" s="8"/>
      <c r="WFO23" s="8"/>
      <c r="WFP23" s="8"/>
      <c r="WFQ23" s="8"/>
      <c r="WFR23" s="8"/>
      <c r="WFS23" s="8"/>
      <c r="WFT23" s="8"/>
      <c r="WFU23" s="8"/>
      <c r="WFV23" s="8"/>
      <c r="WFW23" s="8"/>
      <c r="WFX23" s="8"/>
      <c r="WFY23" s="8"/>
      <c r="WFZ23" s="8"/>
      <c r="WGA23" s="8"/>
      <c r="WGB23" s="8"/>
      <c r="WGC23" s="8"/>
      <c r="WGD23" s="8"/>
      <c r="WGE23" s="8"/>
      <c r="WGF23" s="8"/>
      <c r="WGG23" s="8"/>
      <c r="WGH23" s="8"/>
      <c r="WGI23" s="8"/>
      <c r="WGJ23" s="8"/>
      <c r="WGK23" s="8"/>
      <c r="WGL23" s="8"/>
      <c r="WGM23" s="8"/>
      <c r="WGN23" s="8"/>
      <c r="WGO23" s="8"/>
      <c r="WGP23" s="8"/>
      <c r="WGQ23" s="8"/>
      <c r="WGR23" s="8"/>
      <c r="WGS23" s="8"/>
      <c r="WGT23" s="8"/>
      <c r="WGU23" s="8"/>
      <c r="WGV23" s="8"/>
      <c r="WGW23" s="8"/>
      <c r="WGX23" s="8"/>
      <c r="WGY23" s="8"/>
      <c r="WGZ23" s="8"/>
      <c r="WHA23" s="8"/>
      <c r="WHB23" s="8"/>
      <c r="WHC23" s="8"/>
      <c r="WHD23" s="8"/>
      <c r="WHE23" s="8"/>
      <c r="WHF23" s="8"/>
      <c r="WHG23" s="8"/>
      <c r="WHH23" s="8"/>
      <c r="WHI23" s="8"/>
      <c r="WHJ23" s="8"/>
      <c r="WHK23" s="8"/>
      <c r="WHL23" s="8"/>
      <c r="WHM23" s="8"/>
      <c r="WHN23" s="8"/>
      <c r="WHO23" s="8"/>
      <c r="WHP23" s="8"/>
      <c r="WHQ23" s="8"/>
      <c r="WHR23" s="8"/>
      <c r="WHS23" s="8"/>
      <c r="WHT23" s="8"/>
      <c r="WHU23" s="8"/>
      <c r="WHV23" s="8"/>
      <c r="WHW23" s="8"/>
      <c r="WHX23" s="8"/>
      <c r="WHY23" s="8"/>
      <c r="WHZ23" s="8"/>
      <c r="WIA23" s="8"/>
      <c r="WIB23" s="8"/>
      <c r="WIC23" s="8"/>
      <c r="WID23" s="8"/>
      <c r="WIE23" s="8"/>
      <c r="WIF23" s="8"/>
      <c r="WIG23" s="8"/>
      <c r="WIH23" s="8"/>
      <c r="WII23" s="8"/>
      <c r="WIJ23" s="8"/>
      <c r="WIK23" s="8"/>
      <c r="WIL23" s="8"/>
      <c r="WIM23" s="8"/>
      <c r="WIN23" s="8"/>
      <c r="WIO23" s="8"/>
      <c r="WIP23" s="8"/>
      <c r="WIQ23" s="8"/>
      <c r="WIR23" s="8"/>
      <c r="WIS23" s="8"/>
      <c r="WIT23" s="8"/>
      <c r="WIU23" s="8"/>
      <c r="WIV23" s="8"/>
      <c r="WIW23" s="8"/>
      <c r="WIX23" s="8"/>
      <c r="WIY23" s="8"/>
      <c r="WIZ23" s="8"/>
      <c r="WJA23" s="8"/>
      <c r="WJB23" s="8"/>
      <c r="WJC23" s="8"/>
      <c r="WJD23" s="8"/>
      <c r="WJE23" s="8"/>
      <c r="WJF23" s="8"/>
      <c r="WJG23" s="8"/>
      <c r="WJH23" s="8"/>
      <c r="WJI23" s="8"/>
      <c r="WJJ23" s="8"/>
      <c r="WJK23" s="8"/>
      <c r="WJL23" s="8"/>
      <c r="WJM23" s="8"/>
      <c r="WJN23" s="8"/>
      <c r="WJO23" s="8"/>
      <c r="WJP23" s="8"/>
      <c r="WJQ23" s="8"/>
      <c r="WJR23" s="8"/>
      <c r="WJS23" s="8"/>
      <c r="WJT23" s="8"/>
      <c r="WJU23" s="8"/>
      <c r="WJV23" s="8"/>
      <c r="WJW23" s="8"/>
      <c r="WJX23" s="8"/>
      <c r="WJY23" s="8"/>
      <c r="WJZ23" s="8"/>
      <c r="WKA23" s="8"/>
      <c r="WKB23" s="8"/>
      <c r="WKC23" s="8"/>
      <c r="WKD23" s="8"/>
      <c r="WKE23" s="8"/>
      <c r="WKF23" s="8"/>
      <c r="WKG23" s="8"/>
      <c r="WKH23" s="8"/>
      <c r="WKI23" s="8"/>
      <c r="WKJ23" s="8"/>
      <c r="WKK23" s="8"/>
      <c r="WKL23" s="8"/>
      <c r="WKM23" s="8"/>
      <c r="WKN23" s="8"/>
      <c r="WKO23" s="8"/>
      <c r="WKP23" s="8"/>
      <c r="WKQ23" s="8"/>
      <c r="WKR23" s="8"/>
      <c r="WKS23" s="8"/>
      <c r="WKT23" s="8"/>
      <c r="WKU23" s="8"/>
      <c r="WKV23" s="8"/>
      <c r="WKW23" s="8"/>
      <c r="WKX23" s="8"/>
      <c r="WKY23" s="8"/>
      <c r="WKZ23" s="8"/>
      <c r="WLA23" s="8"/>
      <c r="WLB23" s="8"/>
      <c r="WLC23" s="8"/>
      <c r="WLD23" s="8"/>
      <c r="WLE23" s="8"/>
      <c r="WLF23" s="8"/>
      <c r="WLG23" s="8"/>
      <c r="WLH23" s="8"/>
      <c r="WLI23" s="8"/>
      <c r="WLJ23" s="8"/>
      <c r="WLK23" s="8"/>
      <c r="WLL23" s="8"/>
      <c r="WLM23" s="8"/>
      <c r="WLN23" s="8"/>
      <c r="WLO23" s="8"/>
      <c r="WLP23" s="8"/>
      <c r="WLQ23" s="8"/>
      <c r="WLR23" s="8"/>
      <c r="WLS23" s="8"/>
      <c r="WLT23" s="8"/>
      <c r="WLU23" s="8"/>
      <c r="WLV23" s="8"/>
      <c r="WLW23" s="8"/>
      <c r="WLX23" s="8"/>
      <c r="WLY23" s="8"/>
      <c r="WLZ23" s="8"/>
      <c r="WMA23" s="8"/>
      <c r="WMB23" s="8"/>
      <c r="WMC23" s="8"/>
      <c r="WMD23" s="8"/>
      <c r="WME23" s="8"/>
      <c r="WMF23" s="8"/>
      <c r="WMG23" s="8"/>
      <c r="WMH23" s="8"/>
      <c r="WMI23" s="8"/>
      <c r="WMJ23" s="8"/>
      <c r="WMK23" s="8"/>
      <c r="WML23" s="8"/>
      <c r="WMM23" s="8"/>
      <c r="WMN23" s="8"/>
      <c r="WMO23" s="8"/>
      <c r="WMP23" s="8"/>
      <c r="WMQ23" s="8"/>
      <c r="WMR23" s="8"/>
      <c r="WMS23" s="8"/>
      <c r="WMT23" s="8"/>
      <c r="WMU23" s="8"/>
      <c r="WMV23" s="8"/>
      <c r="WMW23" s="8"/>
      <c r="WMX23" s="8"/>
      <c r="WMY23" s="8"/>
      <c r="WMZ23" s="8"/>
      <c r="WNA23" s="8"/>
      <c r="WNB23" s="8"/>
      <c r="WNC23" s="8"/>
      <c r="WND23" s="8"/>
      <c r="WNE23" s="8"/>
      <c r="WNF23" s="8"/>
      <c r="WNG23" s="8"/>
      <c r="WNH23" s="8"/>
      <c r="WNI23" s="8"/>
      <c r="WNJ23" s="8"/>
      <c r="WNK23" s="8"/>
      <c r="WNL23" s="8"/>
      <c r="WNM23" s="8"/>
      <c r="WNN23" s="8"/>
      <c r="WNO23" s="8"/>
      <c r="WNP23" s="8"/>
      <c r="WNQ23" s="8"/>
      <c r="WNR23" s="8"/>
      <c r="WNS23" s="8"/>
      <c r="WNT23" s="8"/>
      <c r="WNU23" s="8"/>
      <c r="WNV23" s="8"/>
      <c r="WNW23" s="8"/>
      <c r="WNX23" s="8"/>
      <c r="WNY23" s="8"/>
      <c r="WNZ23" s="8"/>
      <c r="WOA23" s="8"/>
      <c r="WOB23" s="8"/>
      <c r="WOC23" s="8"/>
      <c r="WOD23" s="8"/>
      <c r="WOE23" s="8"/>
      <c r="WOF23" s="8"/>
      <c r="WOG23" s="8"/>
      <c r="WOH23" s="8"/>
      <c r="WOI23" s="8"/>
      <c r="WOJ23" s="8"/>
      <c r="WOK23" s="8"/>
      <c r="WOL23" s="8"/>
      <c r="WOM23" s="8"/>
      <c r="WON23" s="8"/>
      <c r="WOO23" s="8"/>
      <c r="WOP23" s="8"/>
      <c r="WOQ23" s="8"/>
      <c r="WOR23" s="8"/>
      <c r="WOS23" s="8"/>
      <c r="WOT23" s="8"/>
      <c r="WOU23" s="8"/>
      <c r="WOV23" s="8"/>
      <c r="WOW23" s="8"/>
      <c r="WOX23" s="8"/>
      <c r="WOY23" s="8"/>
      <c r="WOZ23" s="8"/>
      <c r="WPA23" s="8"/>
      <c r="WPB23" s="8"/>
      <c r="WPC23" s="8"/>
      <c r="WPD23" s="8"/>
      <c r="WPE23" s="8"/>
      <c r="WPF23" s="8"/>
      <c r="WPG23" s="8"/>
      <c r="WPH23" s="8"/>
      <c r="WPI23" s="8"/>
      <c r="WPJ23" s="8"/>
      <c r="WPK23" s="8"/>
      <c r="WPL23" s="8"/>
      <c r="WPM23" s="8"/>
      <c r="WPN23" s="8"/>
      <c r="WPO23" s="8"/>
      <c r="WPP23" s="8"/>
      <c r="WPQ23" s="8"/>
      <c r="WPR23" s="8"/>
      <c r="WPS23" s="8"/>
      <c r="WPT23" s="8"/>
      <c r="WPU23" s="8"/>
      <c r="WPV23" s="8"/>
      <c r="WPW23" s="8"/>
      <c r="WPX23" s="8"/>
      <c r="WPY23" s="8"/>
      <c r="WPZ23" s="8"/>
      <c r="WQA23" s="8"/>
      <c r="WQB23" s="8"/>
      <c r="WQC23" s="8"/>
      <c r="WQD23" s="8"/>
      <c r="WQE23" s="8"/>
      <c r="WQF23" s="8"/>
      <c r="WQG23" s="8"/>
      <c r="WQH23" s="8"/>
      <c r="WQI23" s="8"/>
      <c r="WQJ23" s="8"/>
      <c r="WQK23" s="8"/>
      <c r="WQL23" s="8"/>
      <c r="WQM23" s="8"/>
      <c r="WQN23" s="8"/>
      <c r="WQO23" s="8"/>
      <c r="WQP23" s="8"/>
      <c r="WQQ23" s="8"/>
      <c r="WQR23" s="8"/>
      <c r="WQS23" s="8"/>
      <c r="WQT23" s="8"/>
      <c r="WQU23" s="8"/>
      <c r="WQV23" s="8"/>
      <c r="WQW23" s="8"/>
      <c r="WQX23" s="8"/>
      <c r="WQY23" s="8"/>
      <c r="WQZ23" s="8"/>
      <c r="WRA23" s="8"/>
      <c r="WRB23" s="8"/>
      <c r="WRC23" s="8"/>
      <c r="WRD23" s="8"/>
      <c r="WRE23" s="8"/>
      <c r="WRF23" s="8"/>
      <c r="WRG23" s="8"/>
      <c r="WRH23" s="8"/>
      <c r="WRI23" s="8"/>
      <c r="WRJ23" s="8"/>
      <c r="WRK23" s="8"/>
      <c r="WRL23" s="8"/>
      <c r="WRM23" s="8"/>
      <c r="WRN23" s="8"/>
      <c r="WRO23" s="8"/>
      <c r="WRP23" s="8"/>
      <c r="WRQ23" s="8"/>
      <c r="WRR23" s="8"/>
      <c r="WRS23" s="8"/>
      <c r="WRT23" s="8"/>
      <c r="WRU23" s="8"/>
      <c r="WRV23" s="8"/>
      <c r="WRW23" s="8"/>
      <c r="WRX23" s="8"/>
      <c r="WRY23" s="8"/>
      <c r="WRZ23" s="8"/>
      <c r="WSA23" s="8"/>
      <c r="WSB23" s="8"/>
      <c r="WSC23" s="8"/>
      <c r="WSD23" s="8"/>
      <c r="WSE23" s="8"/>
      <c r="WSF23" s="8"/>
      <c r="WSG23" s="8"/>
      <c r="WSH23" s="8"/>
      <c r="WSI23" s="8"/>
      <c r="WSJ23" s="8"/>
      <c r="WSK23" s="8"/>
      <c r="WSL23" s="8"/>
      <c r="WSM23" s="8"/>
      <c r="WSN23" s="8"/>
      <c r="WSO23" s="8"/>
      <c r="WSP23" s="8"/>
      <c r="WSQ23" s="8"/>
      <c r="WSR23" s="8"/>
      <c r="WSS23" s="8"/>
      <c r="WST23" s="8"/>
      <c r="WSU23" s="8"/>
      <c r="WSV23" s="8"/>
      <c r="WSW23" s="8"/>
      <c r="WSX23" s="8"/>
      <c r="WSY23" s="8"/>
      <c r="WSZ23" s="8"/>
      <c r="WTA23" s="8"/>
      <c r="WTB23" s="8"/>
      <c r="WTC23" s="8"/>
      <c r="WTD23" s="8"/>
      <c r="WTE23" s="8"/>
      <c r="WTF23" s="8"/>
      <c r="WTG23" s="8"/>
      <c r="WTH23" s="8"/>
      <c r="WTI23" s="8"/>
      <c r="WTJ23" s="8"/>
      <c r="WTK23" s="8"/>
      <c r="WTL23" s="8"/>
      <c r="WTM23" s="8"/>
      <c r="WTN23" s="8"/>
      <c r="WTO23" s="8"/>
      <c r="WTP23" s="8"/>
      <c r="WTQ23" s="8"/>
      <c r="WTR23" s="8"/>
      <c r="WTS23" s="8"/>
      <c r="WTT23" s="8"/>
      <c r="WTU23" s="8"/>
      <c r="WTV23" s="8"/>
      <c r="WTW23" s="8"/>
      <c r="WTX23" s="8"/>
      <c r="WTY23" s="8"/>
      <c r="WTZ23" s="8"/>
      <c r="WUA23" s="8"/>
      <c r="WUB23" s="8"/>
      <c r="WUC23" s="8"/>
      <c r="WUD23" s="8"/>
      <c r="WUE23" s="8"/>
      <c r="WUF23" s="8"/>
      <c r="WUG23" s="8"/>
      <c r="WUH23" s="8"/>
      <c r="WUI23" s="8"/>
      <c r="WUJ23" s="8"/>
      <c r="WUK23" s="8"/>
      <c r="WUL23" s="8"/>
      <c r="WUM23" s="8"/>
      <c r="WUN23" s="8"/>
      <c r="WUO23" s="8"/>
      <c r="WUP23" s="8"/>
      <c r="WUQ23" s="8"/>
      <c r="WUR23" s="8"/>
      <c r="WUS23" s="8"/>
      <c r="WUT23" s="8"/>
      <c r="WUU23" s="8"/>
      <c r="WUV23" s="8"/>
      <c r="WUW23" s="8"/>
      <c r="WUX23" s="8"/>
      <c r="WUY23" s="8"/>
      <c r="WUZ23" s="8"/>
      <c r="WVA23" s="8"/>
      <c r="WVB23" s="8"/>
      <c r="WVC23" s="8"/>
      <c r="WVD23" s="8"/>
      <c r="WVE23" s="8"/>
      <c r="WVF23" s="8"/>
      <c r="WVG23" s="8"/>
      <c r="WVH23" s="8"/>
      <c r="WVI23" s="8"/>
      <c r="WVJ23" s="8"/>
      <c r="WVK23" s="8"/>
      <c r="WVL23" s="8"/>
      <c r="WVM23" s="8"/>
      <c r="WVN23" s="8"/>
      <c r="WVO23" s="8"/>
      <c r="WVP23" s="8"/>
      <c r="WVQ23" s="8"/>
    </row>
    <row r="24" spans="1:16137" ht="36" x14ac:dyDescent="0.25">
      <c r="K24" s="119" t="s">
        <v>209</v>
      </c>
      <c r="L24" s="120">
        <v>101.8</v>
      </c>
    </row>
    <row r="25" spans="1:16137" ht="36" x14ac:dyDescent="0.25">
      <c r="K25" s="119" t="s">
        <v>214</v>
      </c>
      <c r="L25" s="120">
        <v>3190.25</v>
      </c>
    </row>
    <row r="26" spans="1:16137" ht="36" x14ac:dyDescent="0.25">
      <c r="K26" s="119" t="s">
        <v>274</v>
      </c>
      <c r="L26" s="120">
        <v>4963.18</v>
      </c>
    </row>
    <row r="27" spans="1:16137" ht="36" x14ac:dyDescent="0.25">
      <c r="K27" s="119" t="s">
        <v>275</v>
      </c>
      <c r="L27" s="120">
        <v>3026.84</v>
      </c>
    </row>
    <row r="28" spans="1:16137" x14ac:dyDescent="0.25">
      <c r="K28" s="119" t="s">
        <v>277</v>
      </c>
      <c r="L28" s="120">
        <v>27.5519</v>
      </c>
    </row>
  </sheetData>
  <mergeCells count="7">
    <mergeCell ref="A6:E6"/>
    <mergeCell ref="A18:E18"/>
    <mergeCell ref="A1:E1"/>
    <mergeCell ref="B2:E2"/>
    <mergeCell ref="B3:E3"/>
    <mergeCell ref="B4:E4"/>
    <mergeCell ref="A5:E5"/>
  </mergeCells>
  <dataValidations count="3">
    <dataValidation allowBlank="1" promptTitle="Alerta" prompt="Digite somente 'X'" sqref="IQ65520:IQ65521 SM65520:SM65521 ACI65520:ACI65521 AME65520:AME65521 AWA65520:AWA65521 BFW65520:BFW65521 BPS65520:BPS65521 BZO65520:BZO65521 CJK65520:CJK65521 CTG65520:CTG65521 DDC65520:DDC65521 DMY65520:DMY65521 DWU65520:DWU65521 EGQ65520:EGQ65521 EQM65520:EQM65521 FAI65520:FAI65521 FKE65520:FKE65521 FUA65520:FUA65521 GDW65520:GDW65521 GNS65520:GNS65521 GXO65520:GXO65521 HHK65520:HHK65521 HRG65520:HRG65521 IBC65520:IBC65521 IKY65520:IKY65521 IUU65520:IUU65521 JEQ65520:JEQ65521 JOM65520:JOM65521 JYI65520:JYI65521 KIE65520:KIE65521 KSA65520:KSA65521 LBW65520:LBW65521 LLS65520:LLS65521 LVO65520:LVO65521 MFK65520:MFK65521 MPG65520:MPG65521 MZC65520:MZC65521 NIY65520:NIY65521 NSU65520:NSU65521 OCQ65520:OCQ65521 OMM65520:OMM65521 OWI65520:OWI65521 PGE65520:PGE65521 PQA65520:PQA65521 PZW65520:PZW65521 QJS65520:QJS65521 QTO65520:QTO65521 RDK65520:RDK65521 RNG65520:RNG65521 RXC65520:RXC65521 SGY65520:SGY65521 SQU65520:SQU65521 TAQ65520:TAQ65521 TKM65520:TKM65521 TUI65520:TUI65521 UEE65520:UEE65521 UOA65520:UOA65521 UXW65520:UXW65521 VHS65520:VHS65521 VRO65520:VRO65521 WBK65520:WBK65521 WLG65520:WLG65521 WVC65520:WVC65521 IQ131056:IQ131057 SM131056:SM131057 ACI131056:ACI131057 AME131056:AME131057 AWA131056:AWA131057 BFW131056:BFW131057 BPS131056:BPS131057 BZO131056:BZO131057 CJK131056:CJK131057 CTG131056:CTG131057 DDC131056:DDC131057 DMY131056:DMY131057 DWU131056:DWU131057 EGQ131056:EGQ131057 EQM131056:EQM131057 FAI131056:FAI131057 FKE131056:FKE131057 FUA131056:FUA131057 GDW131056:GDW131057 GNS131056:GNS131057 GXO131056:GXO131057 HHK131056:HHK131057 HRG131056:HRG131057 IBC131056:IBC131057 IKY131056:IKY131057 IUU131056:IUU131057 JEQ131056:JEQ131057 JOM131056:JOM131057 JYI131056:JYI131057 KIE131056:KIE131057 KSA131056:KSA131057 LBW131056:LBW131057 LLS131056:LLS131057 LVO131056:LVO131057 MFK131056:MFK131057 MPG131056:MPG131057 MZC131056:MZC131057 NIY131056:NIY131057 NSU131056:NSU131057 OCQ131056:OCQ131057 OMM131056:OMM131057 OWI131056:OWI131057 PGE131056:PGE131057 PQA131056:PQA131057 PZW131056:PZW131057 QJS131056:QJS131057 QTO131056:QTO131057 RDK131056:RDK131057 RNG131056:RNG131057 RXC131056:RXC131057 SGY131056:SGY131057 SQU131056:SQU131057 TAQ131056:TAQ131057 TKM131056:TKM131057 TUI131056:TUI131057 UEE131056:UEE131057 UOA131056:UOA131057 UXW131056:UXW131057 VHS131056:VHS131057 VRO131056:VRO131057 WBK131056:WBK131057 WLG131056:WLG131057 WVC131056:WVC131057 IQ196592:IQ196593 SM196592:SM196593 ACI196592:ACI196593 AME196592:AME196593 AWA196592:AWA196593 BFW196592:BFW196593 BPS196592:BPS196593 BZO196592:BZO196593 CJK196592:CJK196593 CTG196592:CTG196593 DDC196592:DDC196593 DMY196592:DMY196593 DWU196592:DWU196593 EGQ196592:EGQ196593 EQM196592:EQM196593 FAI196592:FAI196593 FKE196592:FKE196593 FUA196592:FUA196593 GDW196592:GDW196593 GNS196592:GNS196593 GXO196592:GXO196593 HHK196592:HHK196593 HRG196592:HRG196593 IBC196592:IBC196593 IKY196592:IKY196593 IUU196592:IUU196593 JEQ196592:JEQ196593 JOM196592:JOM196593 JYI196592:JYI196593 KIE196592:KIE196593 KSA196592:KSA196593 LBW196592:LBW196593 LLS196592:LLS196593 LVO196592:LVO196593 MFK196592:MFK196593 MPG196592:MPG196593 MZC196592:MZC196593 NIY196592:NIY196593 NSU196592:NSU196593 OCQ196592:OCQ196593 OMM196592:OMM196593 OWI196592:OWI196593 PGE196592:PGE196593 PQA196592:PQA196593 PZW196592:PZW196593 QJS196592:QJS196593 QTO196592:QTO196593 RDK196592:RDK196593 RNG196592:RNG196593 RXC196592:RXC196593 SGY196592:SGY196593 SQU196592:SQU196593 TAQ196592:TAQ196593 TKM196592:TKM196593 TUI196592:TUI196593 UEE196592:UEE196593 UOA196592:UOA196593 UXW196592:UXW196593 VHS196592:VHS196593 VRO196592:VRO196593 WBK196592:WBK196593 WLG196592:WLG196593 WVC196592:WVC196593 IQ262128:IQ262129 SM262128:SM262129 ACI262128:ACI262129 AME262128:AME262129 AWA262128:AWA262129 BFW262128:BFW262129 BPS262128:BPS262129 BZO262128:BZO262129 CJK262128:CJK262129 CTG262128:CTG262129 DDC262128:DDC262129 DMY262128:DMY262129 DWU262128:DWU262129 EGQ262128:EGQ262129 EQM262128:EQM262129 FAI262128:FAI262129 FKE262128:FKE262129 FUA262128:FUA262129 GDW262128:GDW262129 GNS262128:GNS262129 GXO262128:GXO262129 HHK262128:HHK262129 HRG262128:HRG262129 IBC262128:IBC262129 IKY262128:IKY262129 IUU262128:IUU262129 JEQ262128:JEQ262129 JOM262128:JOM262129 JYI262128:JYI262129 KIE262128:KIE262129 KSA262128:KSA262129 LBW262128:LBW262129 LLS262128:LLS262129 LVO262128:LVO262129 MFK262128:MFK262129 MPG262128:MPG262129 MZC262128:MZC262129 NIY262128:NIY262129 NSU262128:NSU262129 OCQ262128:OCQ262129 OMM262128:OMM262129 OWI262128:OWI262129 PGE262128:PGE262129 PQA262128:PQA262129 PZW262128:PZW262129 QJS262128:QJS262129 QTO262128:QTO262129 RDK262128:RDK262129 RNG262128:RNG262129 RXC262128:RXC262129 SGY262128:SGY262129 SQU262128:SQU262129 TAQ262128:TAQ262129 TKM262128:TKM262129 TUI262128:TUI262129 UEE262128:UEE262129 UOA262128:UOA262129 UXW262128:UXW262129 VHS262128:VHS262129 VRO262128:VRO262129 WBK262128:WBK262129 WLG262128:WLG262129 WVC262128:WVC262129 IQ327664:IQ327665 SM327664:SM327665 ACI327664:ACI327665 AME327664:AME327665 AWA327664:AWA327665 BFW327664:BFW327665 BPS327664:BPS327665 BZO327664:BZO327665 CJK327664:CJK327665 CTG327664:CTG327665 DDC327664:DDC327665 DMY327664:DMY327665 DWU327664:DWU327665 EGQ327664:EGQ327665 EQM327664:EQM327665 FAI327664:FAI327665 FKE327664:FKE327665 FUA327664:FUA327665 GDW327664:GDW327665 GNS327664:GNS327665 GXO327664:GXO327665 HHK327664:HHK327665 HRG327664:HRG327665 IBC327664:IBC327665 IKY327664:IKY327665 IUU327664:IUU327665 JEQ327664:JEQ327665 JOM327664:JOM327665 JYI327664:JYI327665 KIE327664:KIE327665 KSA327664:KSA327665 LBW327664:LBW327665 LLS327664:LLS327665 LVO327664:LVO327665 MFK327664:MFK327665 MPG327664:MPG327665 MZC327664:MZC327665 NIY327664:NIY327665 NSU327664:NSU327665 OCQ327664:OCQ327665 OMM327664:OMM327665 OWI327664:OWI327665 PGE327664:PGE327665 PQA327664:PQA327665 PZW327664:PZW327665 QJS327664:QJS327665 QTO327664:QTO327665 RDK327664:RDK327665 RNG327664:RNG327665 RXC327664:RXC327665 SGY327664:SGY327665 SQU327664:SQU327665 TAQ327664:TAQ327665 TKM327664:TKM327665 TUI327664:TUI327665 UEE327664:UEE327665 UOA327664:UOA327665 UXW327664:UXW327665 VHS327664:VHS327665 VRO327664:VRO327665 WBK327664:WBK327665 WLG327664:WLG327665 WVC327664:WVC327665 IQ393200:IQ393201 SM393200:SM393201 ACI393200:ACI393201 AME393200:AME393201 AWA393200:AWA393201 BFW393200:BFW393201 BPS393200:BPS393201 BZO393200:BZO393201 CJK393200:CJK393201 CTG393200:CTG393201 DDC393200:DDC393201 DMY393200:DMY393201 DWU393200:DWU393201 EGQ393200:EGQ393201 EQM393200:EQM393201 FAI393200:FAI393201 FKE393200:FKE393201 FUA393200:FUA393201 GDW393200:GDW393201 GNS393200:GNS393201 GXO393200:GXO393201 HHK393200:HHK393201 HRG393200:HRG393201 IBC393200:IBC393201 IKY393200:IKY393201 IUU393200:IUU393201 JEQ393200:JEQ393201 JOM393200:JOM393201 JYI393200:JYI393201 KIE393200:KIE393201 KSA393200:KSA393201 LBW393200:LBW393201 LLS393200:LLS393201 LVO393200:LVO393201 MFK393200:MFK393201 MPG393200:MPG393201 MZC393200:MZC393201 NIY393200:NIY393201 NSU393200:NSU393201 OCQ393200:OCQ393201 OMM393200:OMM393201 OWI393200:OWI393201 PGE393200:PGE393201 PQA393200:PQA393201 PZW393200:PZW393201 QJS393200:QJS393201 QTO393200:QTO393201 RDK393200:RDK393201 RNG393200:RNG393201 RXC393200:RXC393201 SGY393200:SGY393201 SQU393200:SQU393201 TAQ393200:TAQ393201 TKM393200:TKM393201 TUI393200:TUI393201 UEE393200:UEE393201 UOA393200:UOA393201 UXW393200:UXW393201 VHS393200:VHS393201 VRO393200:VRO393201 WBK393200:WBK393201 WLG393200:WLG393201 WVC393200:WVC393201 IQ458736:IQ458737 SM458736:SM458737 ACI458736:ACI458737 AME458736:AME458737 AWA458736:AWA458737 BFW458736:BFW458737 BPS458736:BPS458737 BZO458736:BZO458737 CJK458736:CJK458737 CTG458736:CTG458737 DDC458736:DDC458737 DMY458736:DMY458737 DWU458736:DWU458737 EGQ458736:EGQ458737 EQM458736:EQM458737 FAI458736:FAI458737 FKE458736:FKE458737 FUA458736:FUA458737 GDW458736:GDW458737 GNS458736:GNS458737 GXO458736:GXO458737 HHK458736:HHK458737 HRG458736:HRG458737 IBC458736:IBC458737 IKY458736:IKY458737 IUU458736:IUU458737 JEQ458736:JEQ458737 JOM458736:JOM458737 JYI458736:JYI458737 KIE458736:KIE458737 KSA458736:KSA458737 LBW458736:LBW458737 LLS458736:LLS458737 LVO458736:LVO458737 MFK458736:MFK458737 MPG458736:MPG458737 MZC458736:MZC458737 NIY458736:NIY458737 NSU458736:NSU458737 OCQ458736:OCQ458737 OMM458736:OMM458737 OWI458736:OWI458737 PGE458736:PGE458737 PQA458736:PQA458737 PZW458736:PZW458737 QJS458736:QJS458737 QTO458736:QTO458737 RDK458736:RDK458737 RNG458736:RNG458737 RXC458736:RXC458737 SGY458736:SGY458737 SQU458736:SQU458737 TAQ458736:TAQ458737 TKM458736:TKM458737 TUI458736:TUI458737 UEE458736:UEE458737 UOA458736:UOA458737 UXW458736:UXW458737 VHS458736:VHS458737 VRO458736:VRO458737 WBK458736:WBK458737 WLG458736:WLG458737 WVC458736:WVC458737 IQ524272:IQ524273 SM524272:SM524273 ACI524272:ACI524273 AME524272:AME524273 AWA524272:AWA524273 BFW524272:BFW524273 BPS524272:BPS524273 BZO524272:BZO524273 CJK524272:CJK524273 CTG524272:CTG524273 DDC524272:DDC524273 DMY524272:DMY524273 DWU524272:DWU524273 EGQ524272:EGQ524273 EQM524272:EQM524273 FAI524272:FAI524273 FKE524272:FKE524273 FUA524272:FUA524273 GDW524272:GDW524273 GNS524272:GNS524273 GXO524272:GXO524273 HHK524272:HHK524273 HRG524272:HRG524273 IBC524272:IBC524273 IKY524272:IKY524273 IUU524272:IUU524273 JEQ524272:JEQ524273 JOM524272:JOM524273 JYI524272:JYI524273 KIE524272:KIE524273 KSA524272:KSA524273 LBW524272:LBW524273 LLS524272:LLS524273 LVO524272:LVO524273 MFK524272:MFK524273 MPG524272:MPG524273 MZC524272:MZC524273 NIY524272:NIY524273 NSU524272:NSU524273 OCQ524272:OCQ524273 OMM524272:OMM524273 OWI524272:OWI524273 PGE524272:PGE524273 PQA524272:PQA524273 PZW524272:PZW524273 QJS524272:QJS524273 QTO524272:QTO524273 RDK524272:RDK524273 RNG524272:RNG524273 RXC524272:RXC524273 SGY524272:SGY524273 SQU524272:SQU524273 TAQ524272:TAQ524273 TKM524272:TKM524273 TUI524272:TUI524273 UEE524272:UEE524273 UOA524272:UOA524273 UXW524272:UXW524273 VHS524272:VHS524273 VRO524272:VRO524273 WBK524272:WBK524273 WLG524272:WLG524273 WVC524272:WVC524273 IQ589808:IQ589809 SM589808:SM589809 ACI589808:ACI589809 AME589808:AME589809 AWA589808:AWA589809 BFW589808:BFW589809 BPS589808:BPS589809 BZO589808:BZO589809 CJK589808:CJK589809 CTG589808:CTG589809 DDC589808:DDC589809 DMY589808:DMY589809 DWU589808:DWU589809 EGQ589808:EGQ589809 EQM589808:EQM589809 FAI589808:FAI589809 FKE589808:FKE589809 FUA589808:FUA589809 GDW589808:GDW589809 GNS589808:GNS589809 GXO589808:GXO589809 HHK589808:HHK589809 HRG589808:HRG589809 IBC589808:IBC589809 IKY589808:IKY589809 IUU589808:IUU589809 JEQ589808:JEQ589809 JOM589808:JOM589809 JYI589808:JYI589809 KIE589808:KIE589809 KSA589808:KSA589809 LBW589808:LBW589809 LLS589808:LLS589809 LVO589808:LVO589809 MFK589808:MFK589809 MPG589808:MPG589809 MZC589808:MZC589809 NIY589808:NIY589809 NSU589808:NSU589809 OCQ589808:OCQ589809 OMM589808:OMM589809 OWI589808:OWI589809 PGE589808:PGE589809 PQA589808:PQA589809 PZW589808:PZW589809 QJS589808:QJS589809 QTO589808:QTO589809 RDK589808:RDK589809 RNG589808:RNG589809 RXC589808:RXC589809 SGY589808:SGY589809 SQU589808:SQU589809 TAQ589808:TAQ589809 TKM589808:TKM589809 TUI589808:TUI589809 UEE589808:UEE589809 UOA589808:UOA589809 UXW589808:UXW589809 VHS589808:VHS589809 VRO589808:VRO589809 WBK589808:WBK589809 WLG589808:WLG589809 WVC589808:WVC589809 IQ655344:IQ655345 SM655344:SM655345 ACI655344:ACI655345 AME655344:AME655345 AWA655344:AWA655345 BFW655344:BFW655345 BPS655344:BPS655345 BZO655344:BZO655345 CJK655344:CJK655345 CTG655344:CTG655345 DDC655344:DDC655345 DMY655344:DMY655345 DWU655344:DWU655345 EGQ655344:EGQ655345 EQM655344:EQM655345 FAI655344:FAI655345 FKE655344:FKE655345 FUA655344:FUA655345 GDW655344:GDW655345 GNS655344:GNS655345 GXO655344:GXO655345 HHK655344:HHK655345 HRG655344:HRG655345 IBC655344:IBC655345 IKY655344:IKY655345 IUU655344:IUU655345 JEQ655344:JEQ655345 JOM655344:JOM655345 JYI655344:JYI655345 KIE655344:KIE655345 KSA655344:KSA655345 LBW655344:LBW655345 LLS655344:LLS655345 LVO655344:LVO655345 MFK655344:MFK655345 MPG655344:MPG655345 MZC655344:MZC655345 NIY655344:NIY655345 NSU655344:NSU655345 OCQ655344:OCQ655345 OMM655344:OMM655345 OWI655344:OWI655345 PGE655344:PGE655345 PQA655344:PQA655345 PZW655344:PZW655345 QJS655344:QJS655345 QTO655344:QTO655345 RDK655344:RDK655345 RNG655344:RNG655345 RXC655344:RXC655345 SGY655344:SGY655345 SQU655344:SQU655345 TAQ655344:TAQ655345 TKM655344:TKM655345 TUI655344:TUI655345 UEE655344:UEE655345 UOA655344:UOA655345 UXW655344:UXW655345 VHS655344:VHS655345 VRO655344:VRO655345 WBK655344:WBK655345 WLG655344:WLG655345 WVC655344:WVC655345 IQ720880:IQ720881 SM720880:SM720881 ACI720880:ACI720881 AME720880:AME720881 AWA720880:AWA720881 BFW720880:BFW720881 BPS720880:BPS720881 BZO720880:BZO720881 CJK720880:CJK720881 CTG720880:CTG720881 DDC720880:DDC720881 DMY720880:DMY720881 DWU720880:DWU720881 EGQ720880:EGQ720881 EQM720880:EQM720881 FAI720880:FAI720881 FKE720880:FKE720881 FUA720880:FUA720881 GDW720880:GDW720881 GNS720880:GNS720881 GXO720880:GXO720881 HHK720880:HHK720881 HRG720880:HRG720881 IBC720880:IBC720881 IKY720880:IKY720881 IUU720880:IUU720881 JEQ720880:JEQ720881 JOM720880:JOM720881 JYI720880:JYI720881 KIE720880:KIE720881 KSA720880:KSA720881 LBW720880:LBW720881 LLS720880:LLS720881 LVO720880:LVO720881 MFK720880:MFK720881 MPG720880:MPG720881 MZC720880:MZC720881 NIY720880:NIY720881 NSU720880:NSU720881 OCQ720880:OCQ720881 OMM720880:OMM720881 OWI720880:OWI720881 PGE720880:PGE720881 PQA720880:PQA720881 PZW720880:PZW720881 QJS720880:QJS720881 QTO720880:QTO720881 RDK720880:RDK720881 RNG720880:RNG720881 RXC720880:RXC720881 SGY720880:SGY720881 SQU720880:SQU720881 TAQ720880:TAQ720881 TKM720880:TKM720881 TUI720880:TUI720881 UEE720880:UEE720881 UOA720880:UOA720881 UXW720880:UXW720881 VHS720880:VHS720881 VRO720880:VRO720881 WBK720880:WBK720881 WLG720880:WLG720881 WVC720880:WVC720881 IQ786416:IQ786417 SM786416:SM786417 ACI786416:ACI786417 AME786416:AME786417 AWA786416:AWA786417 BFW786416:BFW786417 BPS786416:BPS786417 BZO786416:BZO786417 CJK786416:CJK786417 CTG786416:CTG786417 DDC786416:DDC786417 DMY786416:DMY786417 DWU786416:DWU786417 EGQ786416:EGQ786417 EQM786416:EQM786417 FAI786416:FAI786417 FKE786416:FKE786417 FUA786416:FUA786417 GDW786416:GDW786417 GNS786416:GNS786417 GXO786416:GXO786417 HHK786416:HHK786417 HRG786416:HRG786417 IBC786416:IBC786417 IKY786416:IKY786417 IUU786416:IUU786417 JEQ786416:JEQ786417 JOM786416:JOM786417 JYI786416:JYI786417 KIE786416:KIE786417 KSA786416:KSA786417 LBW786416:LBW786417 LLS786416:LLS786417 LVO786416:LVO786417 MFK786416:MFK786417 MPG786416:MPG786417 MZC786416:MZC786417 NIY786416:NIY786417 NSU786416:NSU786417 OCQ786416:OCQ786417 OMM786416:OMM786417 OWI786416:OWI786417 PGE786416:PGE786417 PQA786416:PQA786417 PZW786416:PZW786417 QJS786416:QJS786417 QTO786416:QTO786417 RDK786416:RDK786417 RNG786416:RNG786417 RXC786416:RXC786417 SGY786416:SGY786417 SQU786416:SQU786417 TAQ786416:TAQ786417 TKM786416:TKM786417 TUI786416:TUI786417 UEE786416:UEE786417 UOA786416:UOA786417 UXW786416:UXW786417 VHS786416:VHS786417 VRO786416:VRO786417 WBK786416:WBK786417 WLG786416:WLG786417 WVC786416:WVC786417 IQ851952:IQ851953 SM851952:SM851953 ACI851952:ACI851953 AME851952:AME851953 AWA851952:AWA851953 BFW851952:BFW851953 BPS851952:BPS851953 BZO851952:BZO851953 CJK851952:CJK851953 CTG851952:CTG851953 DDC851952:DDC851953 DMY851952:DMY851953 DWU851952:DWU851953 EGQ851952:EGQ851953 EQM851952:EQM851953 FAI851952:FAI851953 FKE851952:FKE851953 FUA851952:FUA851953 GDW851952:GDW851953 GNS851952:GNS851953 GXO851952:GXO851953 HHK851952:HHK851953 HRG851952:HRG851953 IBC851952:IBC851953 IKY851952:IKY851953 IUU851952:IUU851953 JEQ851952:JEQ851953 JOM851952:JOM851953 JYI851952:JYI851953 KIE851952:KIE851953 KSA851952:KSA851953 LBW851952:LBW851953 LLS851952:LLS851953 LVO851952:LVO851953 MFK851952:MFK851953 MPG851952:MPG851953 MZC851952:MZC851953 NIY851952:NIY851953 NSU851952:NSU851953 OCQ851952:OCQ851953 OMM851952:OMM851953 OWI851952:OWI851953 PGE851952:PGE851953 PQA851952:PQA851953 PZW851952:PZW851953 QJS851952:QJS851953 QTO851952:QTO851953 RDK851952:RDK851953 RNG851952:RNG851953 RXC851952:RXC851953 SGY851952:SGY851953 SQU851952:SQU851953 TAQ851952:TAQ851953 TKM851952:TKM851953 TUI851952:TUI851953 UEE851952:UEE851953 UOA851952:UOA851953 UXW851952:UXW851953 VHS851952:VHS851953 VRO851952:VRO851953 WBK851952:WBK851953 WLG851952:WLG851953 WVC851952:WVC851953 IQ917488:IQ917489 SM917488:SM917489 ACI917488:ACI917489 AME917488:AME917489 AWA917488:AWA917489 BFW917488:BFW917489 BPS917488:BPS917489 BZO917488:BZO917489 CJK917488:CJK917489 CTG917488:CTG917489 DDC917488:DDC917489 DMY917488:DMY917489 DWU917488:DWU917489 EGQ917488:EGQ917489 EQM917488:EQM917489 FAI917488:FAI917489 FKE917488:FKE917489 FUA917488:FUA917489 GDW917488:GDW917489 GNS917488:GNS917489 GXO917488:GXO917489 HHK917488:HHK917489 HRG917488:HRG917489 IBC917488:IBC917489 IKY917488:IKY917489 IUU917488:IUU917489 JEQ917488:JEQ917489 JOM917488:JOM917489 JYI917488:JYI917489 KIE917488:KIE917489 KSA917488:KSA917489 LBW917488:LBW917489 LLS917488:LLS917489 LVO917488:LVO917489 MFK917488:MFK917489 MPG917488:MPG917489 MZC917488:MZC917489 NIY917488:NIY917489 NSU917488:NSU917489 OCQ917488:OCQ917489 OMM917488:OMM917489 OWI917488:OWI917489 PGE917488:PGE917489 PQA917488:PQA917489 PZW917488:PZW917489 QJS917488:QJS917489 QTO917488:QTO917489 RDK917488:RDK917489 RNG917488:RNG917489 RXC917488:RXC917489 SGY917488:SGY917489 SQU917488:SQU917489 TAQ917488:TAQ917489 TKM917488:TKM917489 TUI917488:TUI917489 UEE917488:UEE917489 UOA917488:UOA917489 UXW917488:UXW917489 VHS917488:VHS917489 VRO917488:VRO917489 WBK917488:WBK917489 WLG917488:WLG917489 WVC917488:WVC917489 IQ983024:IQ983025 SM983024:SM983025 ACI983024:ACI983025 AME983024:AME983025 AWA983024:AWA983025 BFW983024:BFW983025 BPS983024:BPS983025 BZO983024:BZO983025 CJK983024:CJK983025 CTG983024:CTG983025 DDC983024:DDC983025 DMY983024:DMY983025 DWU983024:DWU983025 EGQ983024:EGQ983025 EQM983024:EQM983025 FAI983024:FAI983025 FKE983024:FKE983025 FUA983024:FUA983025 GDW983024:GDW983025 GNS983024:GNS983025 GXO983024:GXO983025 HHK983024:HHK983025 HRG983024:HRG983025 IBC983024:IBC983025 IKY983024:IKY983025 IUU983024:IUU983025 JEQ983024:JEQ983025 JOM983024:JOM983025 JYI983024:JYI983025 KIE983024:KIE983025 KSA983024:KSA983025 LBW983024:LBW983025 LLS983024:LLS983025 LVO983024:LVO983025 MFK983024:MFK983025 MPG983024:MPG983025 MZC983024:MZC983025 NIY983024:NIY983025 NSU983024:NSU983025 OCQ983024:OCQ983025 OMM983024:OMM983025 OWI983024:OWI983025 PGE983024:PGE983025 PQA983024:PQA983025 PZW983024:PZW983025 QJS983024:QJS983025 QTO983024:QTO983025 RDK983024:RDK983025 RNG983024:RNG983025 RXC983024:RXC983025 SGY983024:SGY983025 SQU983024:SQU983025 TAQ983024:TAQ983025 TKM983024:TKM983025 TUI983024:TUI983025 UEE983024:UEE983025 UOA983024:UOA983025 UXW983024:UXW983025 VHS983024:VHS983025 VRO983024:VRO983025 WBK983024:WBK983025 WLG983024:WLG983025 WVC983024:WVC983025"/>
    <dataValidation type="decimal" allowBlank="1" showInputMessage="1" showErrorMessage="1" sqref="IR65548:IR65551 SN65548:SN65551 ACJ65548:ACJ65551 AMF65548:AMF65551 AWB65548:AWB65551 BFX65548:BFX65551 BPT65548:BPT65551 BZP65548:BZP65551 CJL65548:CJL65551 CTH65548:CTH65551 DDD65548:DDD65551 DMZ65548:DMZ65551 DWV65548:DWV65551 EGR65548:EGR65551 EQN65548:EQN65551 FAJ65548:FAJ65551 FKF65548:FKF65551 FUB65548:FUB65551 GDX65548:GDX65551 GNT65548:GNT65551 GXP65548:GXP65551 HHL65548:HHL65551 HRH65548:HRH65551 IBD65548:IBD65551 IKZ65548:IKZ65551 IUV65548:IUV65551 JER65548:JER65551 JON65548:JON65551 JYJ65548:JYJ65551 KIF65548:KIF65551 KSB65548:KSB65551 LBX65548:LBX65551 LLT65548:LLT65551 LVP65548:LVP65551 MFL65548:MFL65551 MPH65548:MPH65551 MZD65548:MZD65551 NIZ65548:NIZ65551 NSV65548:NSV65551 OCR65548:OCR65551 OMN65548:OMN65551 OWJ65548:OWJ65551 PGF65548:PGF65551 PQB65548:PQB65551 PZX65548:PZX65551 QJT65548:QJT65551 QTP65548:QTP65551 RDL65548:RDL65551 RNH65548:RNH65551 RXD65548:RXD65551 SGZ65548:SGZ65551 SQV65548:SQV65551 TAR65548:TAR65551 TKN65548:TKN65551 TUJ65548:TUJ65551 UEF65548:UEF65551 UOB65548:UOB65551 UXX65548:UXX65551 VHT65548:VHT65551 VRP65548:VRP65551 WBL65548:WBL65551 WLH65548:WLH65551 WVD65548:WVD65551 IR131084:IR131087 SN131084:SN131087 ACJ131084:ACJ131087 AMF131084:AMF131087 AWB131084:AWB131087 BFX131084:BFX131087 BPT131084:BPT131087 BZP131084:BZP131087 CJL131084:CJL131087 CTH131084:CTH131087 DDD131084:DDD131087 DMZ131084:DMZ131087 DWV131084:DWV131087 EGR131084:EGR131087 EQN131084:EQN131087 FAJ131084:FAJ131087 FKF131084:FKF131087 FUB131084:FUB131087 GDX131084:GDX131087 GNT131084:GNT131087 GXP131084:GXP131087 HHL131084:HHL131087 HRH131084:HRH131087 IBD131084:IBD131087 IKZ131084:IKZ131087 IUV131084:IUV131087 JER131084:JER131087 JON131084:JON131087 JYJ131084:JYJ131087 KIF131084:KIF131087 KSB131084:KSB131087 LBX131084:LBX131087 LLT131084:LLT131087 LVP131084:LVP131087 MFL131084:MFL131087 MPH131084:MPH131087 MZD131084:MZD131087 NIZ131084:NIZ131087 NSV131084:NSV131087 OCR131084:OCR131087 OMN131084:OMN131087 OWJ131084:OWJ131087 PGF131084:PGF131087 PQB131084:PQB131087 PZX131084:PZX131087 QJT131084:QJT131087 QTP131084:QTP131087 RDL131084:RDL131087 RNH131084:RNH131087 RXD131084:RXD131087 SGZ131084:SGZ131087 SQV131084:SQV131087 TAR131084:TAR131087 TKN131084:TKN131087 TUJ131084:TUJ131087 UEF131084:UEF131087 UOB131084:UOB131087 UXX131084:UXX131087 VHT131084:VHT131087 VRP131084:VRP131087 WBL131084:WBL131087 WLH131084:WLH131087 WVD131084:WVD131087 IR196620:IR196623 SN196620:SN196623 ACJ196620:ACJ196623 AMF196620:AMF196623 AWB196620:AWB196623 BFX196620:BFX196623 BPT196620:BPT196623 BZP196620:BZP196623 CJL196620:CJL196623 CTH196620:CTH196623 DDD196620:DDD196623 DMZ196620:DMZ196623 DWV196620:DWV196623 EGR196620:EGR196623 EQN196620:EQN196623 FAJ196620:FAJ196623 FKF196620:FKF196623 FUB196620:FUB196623 GDX196620:GDX196623 GNT196620:GNT196623 GXP196620:GXP196623 HHL196620:HHL196623 HRH196620:HRH196623 IBD196620:IBD196623 IKZ196620:IKZ196623 IUV196620:IUV196623 JER196620:JER196623 JON196620:JON196623 JYJ196620:JYJ196623 KIF196620:KIF196623 KSB196620:KSB196623 LBX196620:LBX196623 LLT196620:LLT196623 LVP196620:LVP196623 MFL196620:MFL196623 MPH196620:MPH196623 MZD196620:MZD196623 NIZ196620:NIZ196623 NSV196620:NSV196623 OCR196620:OCR196623 OMN196620:OMN196623 OWJ196620:OWJ196623 PGF196620:PGF196623 PQB196620:PQB196623 PZX196620:PZX196623 QJT196620:QJT196623 QTP196620:QTP196623 RDL196620:RDL196623 RNH196620:RNH196623 RXD196620:RXD196623 SGZ196620:SGZ196623 SQV196620:SQV196623 TAR196620:TAR196623 TKN196620:TKN196623 TUJ196620:TUJ196623 UEF196620:UEF196623 UOB196620:UOB196623 UXX196620:UXX196623 VHT196620:VHT196623 VRP196620:VRP196623 WBL196620:WBL196623 WLH196620:WLH196623 WVD196620:WVD196623 IR262156:IR262159 SN262156:SN262159 ACJ262156:ACJ262159 AMF262156:AMF262159 AWB262156:AWB262159 BFX262156:BFX262159 BPT262156:BPT262159 BZP262156:BZP262159 CJL262156:CJL262159 CTH262156:CTH262159 DDD262156:DDD262159 DMZ262156:DMZ262159 DWV262156:DWV262159 EGR262156:EGR262159 EQN262156:EQN262159 FAJ262156:FAJ262159 FKF262156:FKF262159 FUB262156:FUB262159 GDX262156:GDX262159 GNT262156:GNT262159 GXP262156:GXP262159 HHL262156:HHL262159 HRH262156:HRH262159 IBD262156:IBD262159 IKZ262156:IKZ262159 IUV262156:IUV262159 JER262156:JER262159 JON262156:JON262159 JYJ262156:JYJ262159 KIF262156:KIF262159 KSB262156:KSB262159 LBX262156:LBX262159 LLT262156:LLT262159 LVP262156:LVP262159 MFL262156:MFL262159 MPH262156:MPH262159 MZD262156:MZD262159 NIZ262156:NIZ262159 NSV262156:NSV262159 OCR262156:OCR262159 OMN262156:OMN262159 OWJ262156:OWJ262159 PGF262156:PGF262159 PQB262156:PQB262159 PZX262156:PZX262159 QJT262156:QJT262159 QTP262156:QTP262159 RDL262156:RDL262159 RNH262156:RNH262159 RXD262156:RXD262159 SGZ262156:SGZ262159 SQV262156:SQV262159 TAR262156:TAR262159 TKN262156:TKN262159 TUJ262156:TUJ262159 UEF262156:UEF262159 UOB262156:UOB262159 UXX262156:UXX262159 VHT262156:VHT262159 VRP262156:VRP262159 WBL262156:WBL262159 WLH262156:WLH262159 WVD262156:WVD262159 IR327692:IR327695 SN327692:SN327695 ACJ327692:ACJ327695 AMF327692:AMF327695 AWB327692:AWB327695 BFX327692:BFX327695 BPT327692:BPT327695 BZP327692:BZP327695 CJL327692:CJL327695 CTH327692:CTH327695 DDD327692:DDD327695 DMZ327692:DMZ327695 DWV327692:DWV327695 EGR327692:EGR327695 EQN327692:EQN327695 FAJ327692:FAJ327695 FKF327692:FKF327695 FUB327692:FUB327695 GDX327692:GDX327695 GNT327692:GNT327695 GXP327692:GXP327695 HHL327692:HHL327695 HRH327692:HRH327695 IBD327692:IBD327695 IKZ327692:IKZ327695 IUV327692:IUV327695 JER327692:JER327695 JON327692:JON327695 JYJ327692:JYJ327695 KIF327692:KIF327695 KSB327692:KSB327695 LBX327692:LBX327695 LLT327692:LLT327695 LVP327692:LVP327695 MFL327692:MFL327695 MPH327692:MPH327695 MZD327692:MZD327695 NIZ327692:NIZ327695 NSV327692:NSV327695 OCR327692:OCR327695 OMN327692:OMN327695 OWJ327692:OWJ327695 PGF327692:PGF327695 PQB327692:PQB327695 PZX327692:PZX327695 QJT327692:QJT327695 QTP327692:QTP327695 RDL327692:RDL327695 RNH327692:RNH327695 RXD327692:RXD327695 SGZ327692:SGZ327695 SQV327692:SQV327695 TAR327692:TAR327695 TKN327692:TKN327695 TUJ327692:TUJ327695 UEF327692:UEF327695 UOB327692:UOB327695 UXX327692:UXX327695 VHT327692:VHT327695 VRP327692:VRP327695 WBL327692:WBL327695 WLH327692:WLH327695 WVD327692:WVD327695 IR393228:IR393231 SN393228:SN393231 ACJ393228:ACJ393231 AMF393228:AMF393231 AWB393228:AWB393231 BFX393228:BFX393231 BPT393228:BPT393231 BZP393228:BZP393231 CJL393228:CJL393231 CTH393228:CTH393231 DDD393228:DDD393231 DMZ393228:DMZ393231 DWV393228:DWV393231 EGR393228:EGR393231 EQN393228:EQN393231 FAJ393228:FAJ393231 FKF393228:FKF393231 FUB393228:FUB393231 GDX393228:GDX393231 GNT393228:GNT393231 GXP393228:GXP393231 HHL393228:HHL393231 HRH393228:HRH393231 IBD393228:IBD393231 IKZ393228:IKZ393231 IUV393228:IUV393231 JER393228:JER393231 JON393228:JON393231 JYJ393228:JYJ393231 KIF393228:KIF393231 KSB393228:KSB393231 LBX393228:LBX393231 LLT393228:LLT393231 LVP393228:LVP393231 MFL393228:MFL393231 MPH393228:MPH393231 MZD393228:MZD393231 NIZ393228:NIZ393231 NSV393228:NSV393231 OCR393228:OCR393231 OMN393228:OMN393231 OWJ393228:OWJ393231 PGF393228:PGF393231 PQB393228:PQB393231 PZX393228:PZX393231 QJT393228:QJT393231 QTP393228:QTP393231 RDL393228:RDL393231 RNH393228:RNH393231 RXD393228:RXD393231 SGZ393228:SGZ393231 SQV393228:SQV393231 TAR393228:TAR393231 TKN393228:TKN393231 TUJ393228:TUJ393231 UEF393228:UEF393231 UOB393228:UOB393231 UXX393228:UXX393231 VHT393228:VHT393231 VRP393228:VRP393231 WBL393228:WBL393231 WLH393228:WLH393231 WVD393228:WVD393231 IR458764:IR458767 SN458764:SN458767 ACJ458764:ACJ458767 AMF458764:AMF458767 AWB458764:AWB458767 BFX458764:BFX458767 BPT458764:BPT458767 BZP458764:BZP458767 CJL458764:CJL458767 CTH458764:CTH458767 DDD458764:DDD458767 DMZ458764:DMZ458767 DWV458764:DWV458767 EGR458764:EGR458767 EQN458764:EQN458767 FAJ458764:FAJ458767 FKF458764:FKF458767 FUB458764:FUB458767 GDX458764:GDX458767 GNT458764:GNT458767 GXP458764:GXP458767 HHL458764:HHL458767 HRH458764:HRH458767 IBD458764:IBD458767 IKZ458764:IKZ458767 IUV458764:IUV458767 JER458764:JER458767 JON458764:JON458767 JYJ458764:JYJ458767 KIF458764:KIF458767 KSB458764:KSB458767 LBX458764:LBX458767 LLT458764:LLT458767 LVP458764:LVP458767 MFL458764:MFL458767 MPH458764:MPH458767 MZD458764:MZD458767 NIZ458764:NIZ458767 NSV458764:NSV458767 OCR458764:OCR458767 OMN458764:OMN458767 OWJ458764:OWJ458767 PGF458764:PGF458767 PQB458764:PQB458767 PZX458764:PZX458767 QJT458764:QJT458767 QTP458764:QTP458767 RDL458764:RDL458767 RNH458764:RNH458767 RXD458764:RXD458767 SGZ458764:SGZ458767 SQV458764:SQV458767 TAR458764:TAR458767 TKN458764:TKN458767 TUJ458764:TUJ458767 UEF458764:UEF458767 UOB458764:UOB458767 UXX458764:UXX458767 VHT458764:VHT458767 VRP458764:VRP458767 WBL458764:WBL458767 WLH458764:WLH458767 WVD458764:WVD458767 IR524300:IR524303 SN524300:SN524303 ACJ524300:ACJ524303 AMF524300:AMF524303 AWB524300:AWB524303 BFX524300:BFX524303 BPT524300:BPT524303 BZP524300:BZP524303 CJL524300:CJL524303 CTH524300:CTH524303 DDD524300:DDD524303 DMZ524300:DMZ524303 DWV524300:DWV524303 EGR524300:EGR524303 EQN524300:EQN524303 FAJ524300:FAJ524303 FKF524300:FKF524303 FUB524300:FUB524303 GDX524300:GDX524303 GNT524300:GNT524303 GXP524300:GXP524303 HHL524300:HHL524303 HRH524300:HRH524303 IBD524300:IBD524303 IKZ524300:IKZ524303 IUV524300:IUV524303 JER524300:JER524303 JON524300:JON524303 JYJ524300:JYJ524303 KIF524300:KIF524303 KSB524300:KSB524303 LBX524300:LBX524303 LLT524300:LLT524303 LVP524300:LVP524303 MFL524300:MFL524303 MPH524300:MPH524303 MZD524300:MZD524303 NIZ524300:NIZ524303 NSV524300:NSV524303 OCR524300:OCR524303 OMN524300:OMN524303 OWJ524300:OWJ524303 PGF524300:PGF524303 PQB524300:PQB524303 PZX524300:PZX524303 QJT524300:QJT524303 QTP524300:QTP524303 RDL524300:RDL524303 RNH524300:RNH524303 RXD524300:RXD524303 SGZ524300:SGZ524303 SQV524300:SQV524303 TAR524300:TAR524303 TKN524300:TKN524303 TUJ524300:TUJ524303 UEF524300:UEF524303 UOB524300:UOB524303 UXX524300:UXX524303 VHT524300:VHT524303 VRP524300:VRP524303 WBL524300:WBL524303 WLH524300:WLH524303 WVD524300:WVD524303 IR589836:IR589839 SN589836:SN589839 ACJ589836:ACJ589839 AMF589836:AMF589839 AWB589836:AWB589839 BFX589836:BFX589839 BPT589836:BPT589839 BZP589836:BZP589839 CJL589836:CJL589839 CTH589836:CTH589839 DDD589836:DDD589839 DMZ589836:DMZ589839 DWV589836:DWV589839 EGR589836:EGR589839 EQN589836:EQN589839 FAJ589836:FAJ589839 FKF589836:FKF589839 FUB589836:FUB589839 GDX589836:GDX589839 GNT589836:GNT589839 GXP589836:GXP589839 HHL589836:HHL589839 HRH589836:HRH589839 IBD589836:IBD589839 IKZ589836:IKZ589839 IUV589836:IUV589839 JER589836:JER589839 JON589836:JON589839 JYJ589836:JYJ589839 KIF589836:KIF589839 KSB589836:KSB589839 LBX589836:LBX589839 LLT589836:LLT589839 LVP589836:LVP589839 MFL589836:MFL589839 MPH589836:MPH589839 MZD589836:MZD589839 NIZ589836:NIZ589839 NSV589836:NSV589839 OCR589836:OCR589839 OMN589836:OMN589839 OWJ589836:OWJ589839 PGF589836:PGF589839 PQB589836:PQB589839 PZX589836:PZX589839 QJT589836:QJT589839 QTP589836:QTP589839 RDL589836:RDL589839 RNH589836:RNH589839 RXD589836:RXD589839 SGZ589836:SGZ589839 SQV589836:SQV589839 TAR589836:TAR589839 TKN589836:TKN589839 TUJ589836:TUJ589839 UEF589836:UEF589839 UOB589836:UOB589839 UXX589836:UXX589839 VHT589836:VHT589839 VRP589836:VRP589839 WBL589836:WBL589839 WLH589836:WLH589839 WVD589836:WVD589839 IR655372:IR655375 SN655372:SN655375 ACJ655372:ACJ655375 AMF655372:AMF655375 AWB655372:AWB655375 BFX655372:BFX655375 BPT655372:BPT655375 BZP655372:BZP655375 CJL655372:CJL655375 CTH655372:CTH655375 DDD655372:DDD655375 DMZ655372:DMZ655375 DWV655372:DWV655375 EGR655372:EGR655375 EQN655372:EQN655375 FAJ655372:FAJ655375 FKF655372:FKF655375 FUB655372:FUB655375 GDX655372:GDX655375 GNT655372:GNT655375 GXP655372:GXP655375 HHL655372:HHL655375 HRH655372:HRH655375 IBD655372:IBD655375 IKZ655372:IKZ655375 IUV655372:IUV655375 JER655372:JER655375 JON655372:JON655375 JYJ655372:JYJ655375 KIF655372:KIF655375 KSB655372:KSB655375 LBX655372:LBX655375 LLT655372:LLT655375 LVP655372:LVP655375 MFL655372:MFL655375 MPH655372:MPH655375 MZD655372:MZD655375 NIZ655372:NIZ655375 NSV655372:NSV655375 OCR655372:OCR655375 OMN655372:OMN655375 OWJ655372:OWJ655375 PGF655372:PGF655375 PQB655372:PQB655375 PZX655372:PZX655375 QJT655372:QJT655375 QTP655372:QTP655375 RDL655372:RDL655375 RNH655372:RNH655375 RXD655372:RXD655375 SGZ655372:SGZ655375 SQV655372:SQV655375 TAR655372:TAR655375 TKN655372:TKN655375 TUJ655372:TUJ655375 UEF655372:UEF655375 UOB655372:UOB655375 UXX655372:UXX655375 VHT655372:VHT655375 VRP655372:VRP655375 WBL655372:WBL655375 WLH655372:WLH655375 WVD655372:WVD655375 IR720908:IR720911 SN720908:SN720911 ACJ720908:ACJ720911 AMF720908:AMF720911 AWB720908:AWB720911 BFX720908:BFX720911 BPT720908:BPT720911 BZP720908:BZP720911 CJL720908:CJL720911 CTH720908:CTH720911 DDD720908:DDD720911 DMZ720908:DMZ720911 DWV720908:DWV720911 EGR720908:EGR720911 EQN720908:EQN720911 FAJ720908:FAJ720911 FKF720908:FKF720911 FUB720908:FUB720911 GDX720908:GDX720911 GNT720908:GNT720911 GXP720908:GXP720911 HHL720908:HHL720911 HRH720908:HRH720911 IBD720908:IBD720911 IKZ720908:IKZ720911 IUV720908:IUV720911 JER720908:JER720911 JON720908:JON720911 JYJ720908:JYJ720911 KIF720908:KIF720911 KSB720908:KSB720911 LBX720908:LBX720911 LLT720908:LLT720911 LVP720908:LVP720911 MFL720908:MFL720911 MPH720908:MPH720911 MZD720908:MZD720911 NIZ720908:NIZ720911 NSV720908:NSV720911 OCR720908:OCR720911 OMN720908:OMN720911 OWJ720908:OWJ720911 PGF720908:PGF720911 PQB720908:PQB720911 PZX720908:PZX720911 QJT720908:QJT720911 QTP720908:QTP720911 RDL720908:RDL720911 RNH720908:RNH720911 RXD720908:RXD720911 SGZ720908:SGZ720911 SQV720908:SQV720911 TAR720908:TAR720911 TKN720908:TKN720911 TUJ720908:TUJ720911 UEF720908:UEF720911 UOB720908:UOB720911 UXX720908:UXX720911 VHT720908:VHT720911 VRP720908:VRP720911 WBL720908:WBL720911 WLH720908:WLH720911 WVD720908:WVD720911 IR786444:IR786447 SN786444:SN786447 ACJ786444:ACJ786447 AMF786444:AMF786447 AWB786444:AWB786447 BFX786444:BFX786447 BPT786444:BPT786447 BZP786444:BZP786447 CJL786444:CJL786447 CTH786444:CTH786447 DDD786444:DDD786447 DMZ786444:DMZ786447 DWV786444:DWV786447 EGR786444:EGR786447 EQN786444:EQN786447 FAJ786444:FAJ786447 FKF786444:FKF786447 FUB786444:FUB786447 GDX786444:GDX786447 GNT786444:GNT786447 GXP786444:GXP786447 HHL786444:HHL786447 HRH786444:HRH786447 IBD786444:IBD786447 IKZ786444:IKZ786447 IUV786444:IUV786447 JER786444:JER786447 JON786444:JON786447 JYJ786444:JYJ786447 KIF786444:KIF786447 KSB786444:KSB786447 LBX786444:LBX786447 LLT786444:LLT786447 LVP786444:LVP786447 MFL786444:MFL786447 MPH786444:MPH786447 MZD786444:MZD786447 NIZ786444:NIZ786447 NSV786444:NSV786447 OCR786444:OCR786447 OMN786444:OMN786447 OWJ786444:OWJ786447 PGF786444:PGF786447 PQB786444:PQB786447 PZX786444:PZX786447 QJT786444:QJT786447 QTP786444:QTP786447 RDL786444:RDL786447 RNH786444:RNH786447 RXD786444:RXD786447 SGZ786444:SGZ786447 SQV786444:SQV786447 TAR786444:TAR786447 TKN786444:TKN786447 TUJ786444:TUJ786447 UEF786444:UEF786447 UOB786444:UOB786447 UXX786444:UXX786447 VHT786444:VHT786447 VRP786444:VRP786447 WBL786444:WBL786447 WLH786444:WLH786447 WVD786444:WVD786447 IR851980:IR851983 SN851980:SN851983 ACJ851980:ACJ851983 AMF851980:AMF851983 AWB851980:AWB851983 BFX851980:BFX851983 BPT851980:BPT851983 BZP851980:BZP851983 CJL851980:CJL851983 CTH851980:CTH851983 DDD851980:DDD851983 DMZ851980:DMZ851983 DWV851980:DWV851983 EGR851980:EGR851983 EQN851980:EQN851983 FAJ851980:FAJ851983 FKF851980:FKF851983 FUB851980:FUB851983 GDX851980:GDX851983 GNT851980:GNT851983 GXP851980:GXP851983 HHL851980:HHL851983 HRH851980:HRH851983 IBD851980:IBD851983 IKZ851980:IKZ851983 IUV851980:IUV851983 JER851980:JER851983 JON851980:JON851983 JYJ851980:JYJ851983 KIF851980:KIF851983 KSB851980:KSB851983 LBX851980:LBX851983 LLT851980:LLT851983 LVP851980:LVP851983 MFL851980:MFL851983 MPH851980:MPH851983 MZD851980:MZD851983 NIZ851980:NIZ851983 NSV851980:NSV851983 OCR851980:OCR851983 OMN851980:OMN851983 OWJ851980:OWJ851983 PGF851980:PGF851983 PQB851980:PQB851983 PZX851980:PZX851983 QJT851980:QJT851983 QTP851980:QTP851983 RDL851980:RDL851983 RNH851980:RNH851983 RXD851980:RXD851983 SGZ851980:SGZ851983 SQV851980:SQV851983 TAR851980:TAR851983 TKN851980:TKN851983 TUJ851980:TUJ851983 UEF851980:UEF851983 UOB851980:UOB851983 UXX851980:UXX851983 VHT851980:VHT851983 VRP851980:VRP851983 WBL851980:WBL851983 WLH851980:WLH851983 WVD851980:WVD851983 IR917516:IR917519 SN917516:SN917519 ACJ917516:ACJ917519 AMF917516:AMF917519 AWB917516:AWB917519 BFX917516:BFX917519 BPT917516:BPT917519 BZP917516:BZP917519 CJL917516:CJL917519 CTH917516:CTH917519 DDD917516:DDD917519 DMZ917516:DMZ917519 DWV917516:DWV917519 EGR917516:EGR917519 EQN917516:EQN917519 FAJ917516:FAJ917519 FKF917516:FKF917519 FUB917516:FUB917519 GDX917516:GDX917519 GNT917516:GNT917519 GXP917516:GXP917519 HHL917516:HHL917519 HRH917516:HRH917519 IBD917516:IBD917519 IKZ917516:IKZ917519 IUV917516:IUV917519 JER917516:JER917519 JON917516:JON917519 JYJ917516:JYJ917519 KIF917516:KIF917519 KSB917516:KSB917519 LBX917516:LBX917519 LLT917516:LLT917519 LVP917516:LVP917519 MFL917516:MFL917519 MPH917516:MPH917519 MZD917516:MZD917519 NIZ917516:NIZ917519 NSV917516:NSV917519 OCR917516:OCR917519 OMN917516:OMN917519 OWJ917516:OWJ917519 PGF917516:PGF917519 PQB917516:PQB917519 PZX917516:PZX917519 QJT917516:QJT917519 QTP917516:QTP917519 RDL917516:RDL917519 RNH917516:RNH917519 RXD917516:RXD917519 SGZ917516:SGZ917519 SQV917516:SQV917519 TAR917516:TAR917519 TKN917516:TKN917519 TUJ917516:TUJ917519 UEF917516:UEF917519 UOB917516:UOB917519 UXX917516:UXX917519 VHT917516:VHT917519 VRP917516:VRP917519 WBL917516:WBL917519 WLH917516:WLH917519 WVD917516:WVD917519 IR983052:IR983055 SN983052:SN983055 ACJ983052:ACJ983055 AMF983052:AMF983055 AWB983052:AWB983055 BFX983052:BFX983055 BPT983052:BPT983055 BZP983052:BZP983055 CJL983052:CJL983055 CTH983052:CTH983055 DDD983052:DDD983055 DMZ983052:DMZ983055 DWV983052:DWV983055 EGR983052:EGR983055 EQN983052:EQN983055 FAJ983052:FAJ983055 FKF983052:FKF983055 FUB983052:FUB983055 GDX983052:GDX983055 GNT983052:GNT983055 GXP983052:GXP983055 HHL983052:HHL983055 HRH983052:HRH983055 IBD983052:IBD983055 IKZ983052:IKZ983055 IUV983052:IUV983055 JER983052:JER983055 JON983052:JON983055 JYJ983052:JYJ983055 KIF983052:KIF983055 KSB983052:KSB983055 LBX983052:LBX983055 LLT983052:LLT983055 LVP983052:LVP983055 MFL983052:MFL983055 MPH983052:MPH983055 MZD983052:MZD983055 NIZ983052:NIZ983055 NSV983052:NSV983055 OCR983052:OCR983055 OMN983052:OMN983055 OWJ983052:OWJ983055 PGF983052:PGF983055 PQB983052:PQB983055 PZX983052:PZX983055 QJT983052:QJT983055 QTP983052:QTP983055 RDL983052:RDL983055 RNH983052:RNH983055 RXD983052:RXD983055 SGZ983052:SGZ983055 SQV983052:SQV983055 TAR983052:TAR983055 TKN983052:TKN983055 TUJ983052:TUJ983055 UEF983052:UEF983055 UOB983052:UOB983055 UXX983052:UXX983055 VHT983052:VHT983055 VRP983052:VRP983055 WBL983052:WBL983055 WLH983052:WLH983055 WVD983052:WVD983055 WVD983040:WVD983050 IR65536:IR65546 SN65536:SN65546 ACJ65536:ACJ65546 AMF65536:AMF65546 AWB65536:AWB65546 BFX65536:BFX65546 BPT65536:BPT65546 BZP65536:BZP65546 CJL65536:CJL65546 CTH65536:CTH65546 DDD65536:DDD65546 DMZ65536:DMZ65546 DWV65536:DWV65546 EGR65536:EGR65546 EQN65536:EQN65546 FAJ65536:FAJ65546 FKF65536:FKF65546 FUB65536:FUB65546 GDX65536:GDX65546 GNT65536:GNT65546 GXP65536:GXP65546 HHL65536:HHL65546 HRH65536:HRH65546 IBD65536:IBD65546 IKZ65536:IKZ65546 IUV65536:IUV65546 JER65536:JER65546 JON65536:JON65546 JYJ65536:JYJ65546 KIF65536:KIF65546 KSB65536:KSB65546 LBX65536:LBX65546 LLT65536:LLT65546 LVP65536:LVP65546 MFL65536:MFL65546 MPH65536:MPH65546 MZD65536:MZD65546 NIZ65536:NIZ65546 NSV65536:NSV65546 OCR65536:OCR65546 OMN65536:OMN65546 OWJ65536:OWJ65546 PGF65536:PGF65546 PQB65536:PQB65546 PZX65536:PZX65546 QJT65536:QJT65546 QTP65536:QTP65546 RDL65536:RDL65546 RNH65536:RNH65546 RXD65536:RXD65546 SGZ65536:SGZ65546 SQV65536:SQV65546 TAR65536:TAR65546 TKN65536:TKN65546 TUJ65536:TUJ65546 UEF65536:UEF65546 UOB65536:UOB65546 UXX65536:UXX65546 VHT65536:VHT65546 VRP65536:VRP65546 WBL65536:WBL65546 WLH65536:WLH65546 WVD65536:WVD65546 IR131072:IR131082 SN131072:SN131082 ACJ131072:ACJ131082 AMF131072:AMF131082 AWB131072:AWB131082 BFX131072:BFX131082 BPT131072:BPT131082 BZP131072:BZP131082 CJL131072:CJL131082 CTH131072:CTH131082 DDD131072:DDD131082 DMZ131072:DMZ131082 DWV131072:DWV131082 EGR131072:EGR131082 EQN131072:EQN131082 FAJ131072:FAJ131082 FKF131072:FKF131082 FUB131072:FUB131082 GDX131072:GDX131082 GNT131072:GNT131082 GXP131072:GXP131082 HHL131072:HHL131082 HRH131072:HRH131082 IBD131072:IBD131082 IKZ131072:IKZ131082 IUV131072:IUV131082 JER131072:JER131082 JON131072:JON131082 JYJ131072:JYJ131082 KIF131072:KIF131082 KSB131072:KSB131082 LBX131072:LBX131082 LLT131072:LLT131082 LVP131072:LVP131082 MFL131072:MFL131082 MPH131072:MPH131082 MZD131072:MZD131082 NIZ131072:NIZ131082 NSV131072:NSV131082 OCR131072:OCR131082 OMN131072:OMN131082 OWJ131072:OWJ131082 PGF131072:PGF131082 PQB131072:PQB131082 PZX131072:PZX131082 QJT131072:QJT131082 QTP131072:QTP131082 RDL131072:RDL131082 RNH131072:RNH131082 RXD131072:RXD131082 SGZ131072:SGZ131082 SQV131072:SQV131082 TAR131072:TAR131082 TKN131072:TKN131082 TUJ131072:TUJ131082 UEF131072:UEF131082 UOB131072:UOB131082 UXX131072:UXX131082 VHT131072:VHT131082 VRP131072:VRP131082 WBL131072:WBL131082 WLH131072:WLH131082 WVD131072:WVD131082 IR196608:IR196618 SN196608:SN196618 ACJ196608:ACJ196618 AMF196608:AMF196618 AWB196608:AWB196618 BFX196608:BFX196618 BPT196608:BPT196618 BZP196608:BZP196618 CJL196608:CJL196618 CTH196608:CTH196618 DDD196608:DDD196618 DMZ196608:DMZ196618 DWV196608:DWV196618 EGR196608:EGR196618 EQN196608:EQN196618 FAJ196608:FAJ196618 FKF196608:FKF196618 FUB196608:FUB196618 GDX196608:GDX196618 GNT196608:GNT196618 GXP196608:GXP196618 HHL196608:HHL196618 HRH196608:HRH196618 IBD196608:IBD196618 IKZ196608:IKZ196618 IUV196608:IUV196618 JER196608:JER196618 JON196608:JON196618 JYJ196608:JYJ196618 KIF196608:KIF196618 KSB196608:KSB196618 LBX196608:LBX196618 LLT196608:LLT196618 LVP196608:LVP196618 MFL196608:MFL196618 MPH196608:MPH196618 MZD196608:MZD196618 NIZ196608:NIZ196618 NSV196608:NSV196618 OCR196608:OCR196618 OMN196608:OMN196618 OWJ196608:OWJ196618 PGF196608:PGF196618 PQB196608:PQB196618 PZX196608:PZX196618 QJT196608:QJT196618 QTP196608:QTP196618 RDL196608:RDL196618 RNH196608:RNH196618 RXD196608:RXD196618 SGZ196608:SGZ196618 SQV196608:SQV196618 TAR196608:TAR196618 TKN196608:TKN196618 TUJ196608:TUJ196618 UEF196608:UEF196618 UOB196608:UOB196618 UXX196608:UXX196618 VHT196608:VHT196618 VRP196608:VRP196618 WBL196608:WBL196618 WLH196608:WLH196618 WVD196608:WVD196618 IR262144:IR262154 SN262144:SN262154 ACJ262144:ACJ262154 AMF262144:AMF262154 AWB262144:AWB262154 BFX262144:BFX262154 BPT262144:BPT262154 BZP262144:BZP262154 CJL262144:CJL262154 CTH262144:CTH262154 DDD262144:DDD262154 DMZ262144:DMZ262154 DWV262144:DWV262154 EGR262144:EGR262154 EQN262144:EQN262154 FAJ262144:FAJ262154 FKF262144:FKF262154 FUB262144:FUB262154 GDX262144:GDX262154 GNT262144:GNT262154 GXP262144:GXP262154 HHL262144:HHL262154 HRH262144:HRH262154 IBD262144:IBD262154 IKZ262144:IKZ262154 IUV262144:IUV262154 JER262144:JER262154 JON262144:JON262154 JYJ262144:JYJ262154 KIF262144:KIF262154 KSB262144:KSB262154 LBX262144:LBX262154 LLT262144:LLT262154 LVP262144:LVP262154 MFL262144:MFL262154 MPH262144:MPH262154 MZD262144:MZD262154 NIZ262144:NIZ262154 NSV262144:NSV262154 OCR262144:OCR262154 OMN262144:OMN262154 OWJ262144:OWJ262154 PGF262144:PGF262154 PQB262144:PQB262154 PZX262144:PZX262154 QJT262144:QJT262154 QTP262144:QTP262154 RDL262144:RDL262154 RNH262144:RNH262154 RXD262144:RXD262154 SGZ262144:SGZ262154 SQV262144:SQV262154 TAR262144:TAR262154 TKN262144:TKN262154 TUJ262144:TUJ262154 UEF262144:UEF262154 UOB262144:UOB262154 UXX262144:UXX262154 VHT262144:VHT262154 VRP262144:VRP262154 WBL262144:WBL262154 WLH262144:WLH262154 WVD262144:WVD262154 IR327680:IR327690 SN327680:SN327690 ACJ327680:ACJ327690 AMF327680:AMF327690 AWB327680:AWB327690 BFX327680:BFX327690 BPT327680:BPT327690 BZP327680:BZP327690 CJL327680:CJL327690 CTH327680:CTH327690 DDD327680:DDD327690 DMZ327680:DMZ327690 DWV327680:DWV327690 EGR327680:EGR327690 EQN327680:EQN327690 FAJ327680:FAJ327690 FKF327680:FKF327690 FUB327680:FUB327690 GDX327680:GDX327690 GNT327680:GNT327690 GXP327680:GXP327690 HHL327680:HHL327690 HRH327680:HRH327690 IBD327680:IBD327690 IKZ327680:IKZ327690 IUV327680:IUV327690 JER327680:JER327690 JON327680:JON327690 JYJ327680:JYJ327690 KIF327680:KIF327690 KSB327680:KSB327690 LBX327680:LBX327690 LLT327680:LLT327690 LVP327680:LVP327690 MFL327680:MFL327690 MPH327680:MPH327690 MZD327680:MZD327690 NIZ327680:NIZ327690 NSV327680:NSV327690 OCR327680:OCR327690 OMN327680:OMN327690 OWJ327680:OWJ327690 PGF327680:PGF327690 PQB327680:PQB327690 PZX327680:PZX327690 QJT327680:QJT327690 QTP327680:QTP327690 RDL327680:RDL327690 RNH327680:RNH327690 RXD327680:RXD327690 SGZ327680:SGZ327690 SQV327680:SQV327690 TAR327680:TAR327690 TKN327680:TKN327690 TUJ327680:TUJ327690 UEF327680:UEF327690 UOB327680:UOB327690 UXX327680:UXX327690 VHT327680:VHT327690 VRP327680:VRP327690 WBL327680:WBL327690 WLH327680:WLH327690 WVD327680:WVD327690 IR393216:IR393226 SN393216:SN393226 ACJ393216:ACJ393226 AMF393216:AMF393226 AWB393216:AWB393226 BFX393216:BFX393226 BPT393216:BPT393226 BZP393216:BZP393226 CJL393216:CJL393226 CTH393216:CTH393226 DDD393216:DDD393226 DMZ393216:DMZ393226 DWV393216:DWV393226 EGR393216:EGR393226 EQN393216:EQN393226 FAJ393216:FAJ393226 FKF393216:FKF393226 FUB393216:FUB393226 GDX393216:GDX393226 GNT393216:GNT393226 GXP393216:GXP393226 HHL393216:HHL393226 HRH393216:HRH393226 IBD393216:IBD393226 IKZ393216:IKZ393226 IUV393216:IUV393226 JER393216:JER393226 JON393216:JON393226 JYJ393216:JYJ393226 KIF393216:KIF393226 KSB393216:KSB393226 LBX393216:LBX393226 LLT393216:LLT393226 LVP393216:LVP393226 MFL393216:MFL393226 MPH393216:MPH393226 MZD393216:MZD393226 NIZ393216:NIZ393226 NSV393216:NSV393226 OCR393216:OCR393226 OMN393216:OMN393226 OWJ393216:OWJ393226 PGF393216:PGF393226 PQB393216:PQB393226 PZX393216:PZX393226 QJT393216:QJT393226 QTP393216:QTP393226 RDL393216:RDL393226 RNH393216:RNH393226 RXD393216:RXD393226 SGZ393216:SGZ393226 SQV393216:SQV393226 TAR393216:TAR393226 TKN393216:TKN393226 TUJ393216:TUJ393226 UEF393216:UEF393226 UOB393216:UOB393226 UXX393216:UXX393226 VHT393216:VHT393226 VRP393216:VRP393226 WBL393216:WBL393226 WLH393216:WLH393226 WVD393216:WVD393226 IR458752:IR458762 SN458752:SN458762 ACJ458752:ACJ458762 AMF458752:AMF458762 AWB458752:AWB458762 BFX458752:BFX458762 BPT458752:BPT458762 BZP458752:BZP458762 CJL458752:CJL458762 CTH458752:CTH458762 DDD458752:DDD458762 DMZ458752:DMZ458762 DWV458752:DWV458762 EGR458752:EGR458762 EQN458752:EQN458762 FAJ458752:FAJ458762 FKF458752:FKF458762 FUB458752:FUB458762 GDX458752:GDX458762 GNT458752:GNT458762 GXP458752:GXP458762 HHL458752:HHL458762 HRH458752:HRH458762 IBD458752:IBD458762 IKZ458752:IKZ458762 IUV458752:IUV458762 JER458752:JER458762 JON458752:JON458762 JYJ458752:JYJ458762 KIF458752:KIF458762 KSB458752:KSB458762 LBX458752:LBX458762 LLT458752:LLT458762 LVP458752:LVP458762 MFL458752:MFL458762 MPH458752:MPH458762 MZD458752:MZD458762 NIZ458752:NIZ458762 NSV458752:NSV458762 OCR458752:OCR458762 OMN458752:OMN458762 OWJ458752:OWJ458762 PGF458752:PGF458762 PQB458752:PQB458762 PZX458752:PZX458762 QJT458752:QJT458762 QTP458752:QTP458762 RDL458752:RDL458762 RNH458752:RNH458762 RXD458752:RXD458762 SGZ458752:SGZ458762 SQV458752:SQV458762 TAR458752:TAR458762 TKN458752:TKN458762 TUJ458752:TUJ458762 UEF458752:UEF458762 UOB458752:UOB458762 UXX458752:UXX458762 VHT458752:VHT458762 VRP458752:VRP458762 WBL458752:WBL458762 WLH458752:WLH458762 WVD458752:WVD458762 IR524288:IR524298 SN524288:SN524298 ACJ524288:ACJ524298 AMF524288:AMF524298 AWB524288:AWB524298 BFX524288:BFX524298 BPT524288:BPT524298 BZP524288:BZP524298 CJL524288:CJL524298 CTH524288:CTH524298 DDD524288:DDD524298 DMZ524288:DMZ524298 DWV524288:DWV524298 EGR524288:EGR524298 EQN524288:EQN524298 FAJ524288:FAJ524298 FKF524288:FKF524298 FUB524288:FUB524298 GDX524288:GDX524298 GNT524288:GNT524298 GXP524288:GXP524298 HHL524288:HHL524298 HRH524288:HRH524298 IBD524288:IBD524298 IKZ524288:IKZ524298 IUV524288:IUV524298 JER524288:JER524298 JON524288:JON524298 JYJ524288:JYJ524298 KIF524288:KIF524298 KSB524288:KSB524298 LBX524288:LBX524298 LLT524288:LLT524298 LVP524288:LVP524298 MFL524288:MFL524298 MPH524288:MPH524298 MZD524288:MZD524298 NIZ524288:NIZ524298 NSV524288:NSV524298 OCR524288:OCR524298 OMN524288:OMN524298 OWJ524288:OWJ524298 PGF524288:PGF524298 PQB524288:PQB524298 PZX524288:PZX524298 QJT524288:QJT524298 QTP524288:QTP524298 RDL524288:RDL524298 RNH524288:RNH524298 RXD524288:RXD524298 SGZ524288:SGZ524298 SQV524288:SQV524298 TAR524288:TAR524298 TKN524288:TKN524298 TUJ524288:TUJ524298 UEF524288:UEF524298 UOB524288:UOB524298 UXX524288:UXX524298 VHT524288:VHT524298 VRP524288:VRP524298 WBL524288:WBL524298 WLH524288:WLH524298 WVD524288:WVD524298 IR589824:IR589834 SN589824:SN589834 ACJ589824:ACJ589834 AMF589824:AMF589834 AWB589824:AWB589834 BFX589824:BFX589834 BPT589824:BPT589834 BZP589824:BZP589834 CJL589824:CJL589834 CTH589824:CTH589834 DDD589824:DDD589834 DMZ589824:DMZ589834 DWV589824:DWV589834 EGR589824:EGR589834 EQN589824:EQN589834 FAJ589824:FAJ589834 FKF589824:FKF589834 FUB589824:FUB589834 GDX589824:GDX589834 GNT589824:GNT589834 GXP589824:GXP589834 HHL589824:HHL589834 HRH589824:HRH589834 IBD589824:IBD589834 IKZ589824:IKZ589834 IUV589824:IUV589834 JER589824:JER589834 JON589824:JON589834 JYJ589824:JYJ589834 KIF589824:KIF589834 KSB589824:KSB589834 LBX589824:LBX589834 LLT589824:LLT589834 LVP589824:LVP589834 MFL589824:MFL589834 MPH589824:MPH589834 MZD589824:MZD589834 NIZ589824:NIZ589834 NSV589824:NSV589834 OCR589824:OCR589834 OMN589824:OMN589834 OWJ589824:OWJ589834 PGF589824:PGF589834 PQB589824:PQB589834 PZX589824:PZX589834 QJT589824:QJT589834 QTP589824:QTP589834 RDL589824:RDL589834 RNH589824:RNH589834 RXD589824:RXD589834 SGZ589824:SGZ589834 SQV589824:SQV589834 TAR589824:TAR589834 TKN589824:TKN589834 TUJ589824:TUJ589834 UEF589824:UEF589834 UOB589824:UOB589834 UXX589824:UXX589834 VHT589824:VHT589834 VRP589824:VRP589834 WBL589824:WBL589834 WLH589824:WLH589834 WVD589824:WVD589834 IR655360:IR655370 SN655360:SN655370 ACJ655360:ACJ655370 AMF655360:AMF655370 AWB655360:AWB655370 BFX655360:BFX655370 BPT655360:BPT655370 BZP655360:BZP655370 CJL655360:CJL655370 CTH655360:CTH655370 DDD655360:DDD655370 DMZ655360:DMZ655370 DWV655360:DWV655370 EGR655360:EGR655370 EQN655360:EQN655370 FAJ655360:FAJ655370 FKF655360:FKF655370 FUB655360:FUB655370 GDX655360:GDX655370 GNT655360:GNT655370 GXP655360:GXP655370 HHL655360:HHL655370 HRH655360:HRH655370 IBD655360:IBD655370 IKZ655360:IKZ655370 IUV655360:IUV655370 JER655360:JER655370 JON655360:JON655370 JYJ655360:JYJ655370 KIF655360:KIF655370 KSB655360:KSB655370 LBX655360:LBX655370 LLT655360:LLT655370 LVP655360:LVP655370 MFL655360:MFL655370 MPH655360:MPH655370 MZD655360:MZD655370 NIZ655360:NIZ655370 NSV655360:NSV655370 OCR655360:OCR655370 OMN655360:OMN655370 OWJ655360:OWJ655370 PGF655360:PGF655370 PQB655360:PQB655370 PZX655360:PZX655370 QJT655360:QJT655370 QTP655360:QTP655370 RDL655360:RDL655370 RNH655360:RNH655370 RXD655360:RXD655370 SGZ655360:SGZ655370 SQV655360:SQV655370 TAR655360:TAR655370 TKN655360:TKN655370 TUJ655360:TUJ655370 UEF655360:UEF655370 UOB655360:UOB655370 UXX655360:UXX655370 VHT655360:VHT655370 VRP655360:VRP655370 WBL655360:WBL655370 WLH655360:WLH655370 WVD655360:WVD655370 IR720896:IR720906 SN720896:SN720906 ACJ720896:ACJ720906 AMF720896:AMF720906 AWB720896:AWB720906 BFX720896:BFX720906 BPT720896:BPT720906 BZP720896:BZP720906 CJL720896:CJL720906 CTH720896:CTH720906 DDD720896:DDD720906 DMZ720896:DMZ720906 DWV720896:DWV720906 EGR720896:EGR720906 EQN720896:EQN720906 FAJ720896:FAJ720906 FKF720896:FKF720906 FUB720896:FUB720906 GDX720896:GDX720906 GNT720896:GNT720906 GXP720896:GXP720906 HHL720896:HHL720906 HRH720896:HRH720906 IBD720896:IBD720906 IKZ720896:IKZ720906 IUV720896:IUV720906 JER720896:JER720906 JON720896:JON720906 JYJ720896:JYJ720906 KIF720896:KIF720906 KSB720896:KSB720906 LBX720896:LBX720906 LLT720896:LLT720906 LVP720896:LVP720906 MFL720896:MFL720906 MPH720896:MPH720906 MZD720896:MZD720906 NIZ720896:NIZ720906 NSV720896:NSV720906 OCR720896:OCR720906 OMN720896:OMN720906 OWJ720896:OWJ720906 PGF720896:PGF720906 PQB720896:PQB720906 PZX720896:PZX720906 QJT720896:QJT720906 QTP720896:QTP720906 RDL720896:RDL720906 RNH720896:RNH720906 RXD720896:RXD720906 SGZ720896:SGZ720906 SQV720896:SQV720906 TAR720896:TAR720906 TKN720896:TKN720906 TUJ720896:TUJ720906 UEF720896:UEF720906 UOB720896:UOB720906 UXX720896:UXX720906 VHT720896:VHT720906 VRP720896:VRP720906 WBL720896:WBL720906 WLH720896:WLH720906 WVD720896:WVD720906 IR786432:IR786442 SN786432:SN786442 ACJ786432:ACJ786442 AMF786432:AMF786442 AWB786432:AWB786442 BFX786432:BFX786442 BPT786432:BPT786442 BZP786432:BZP786442 CJL786432:CJL786442 CTH786432:CTH786442 DDD786432:DDD786442 DMZ786432:DMZ786442 DWV786432:DWV786442 EGR786432:EGR786442 EQN786432:EQN786442 FAJ786432:FAJ786442 FKF786432:FKF786442 FUB786432:FUB786442 GDX786432:GDX786442 GNT786432:GNT786442 GXP786432:GXP786442 HHL786432:HHL786442 HRH786432:HRH786442 IBD786432:IBD786442 IKZ786432:IKZ786442 IUV786432:IUV786442 JER786432:JER786442 JON786432:JON786442 JYJ786432:JYJ786442 KIF786432:KIF786442 KSB786432:KSB786442 LBX786432:LBX786442 LLT786432:LLT786442 LVP786432:LVP786442 MFL786432:MFL786442 MPH786432:MPH786442 MZD786432:MZD786442 NIZ786432:NIZ786442 NSV786432:NSV786442 OCR786432:OCR786442 OMN786432:OMN786442 OWJ786432:OWJ786442 PGF786432:PGF786442 PQB786432:PQB786442 PZX786432:PZX786442 QJT786432:QJT786442 QTP786432:QTP786442 RDL786432:RDL786442 RNH786432:RNH786442 RXD786432:RXD786442 SGZ786432:SGZ786442 SQV786432:SQV786442 TAR786432:TAR786442 TKN786432:TKN786442 TUJ786432:TUJ786442 UEF786432:UEF786442 UOB786432:UOB786442 UXX786432:UXX786442 VHT786432:VHT786442 VRP786432:VRP786442 WBL786432:WBL786442 WLH786432:WLH786442 WVD786432:WVD786442 IR851968:IR851978 SN851968:SN851978 ACJ851968:ACJ851978 AMF851968:AMF851978 AWB851968:AWB851978 BFX851968:BFX851978 BPT851968:BPT851978 BZP851968:BZP851978 CJL851968:CJL851978 CTH851968:CTH851978 DDD851968:DDD851978 DMZ851968:DMZ851978 DWV851968:DWV851978 EGR851968:EGR851978 EQN851968:EQN851978 FAJ851968:FAJ851978 FKF851968:FKF851978 FUB851968:FUB851978 GDX851968:GDX851978 GNT851968:GNT851978 GXP851968:GXP851978 HHL851968:HHL851978 HRH851968:HRH851978 IBD851968:IBD851978 IKZ851968:IKZ851978 IUV851968:IUV851978 JER851968:JER851978 JON851968:JON851978 JYJ851968:JYJ851978 KIF851968:KIF851978 KSB851968:KSB851978 LBX851968:LBX851978 LLT851968:LLT851978 LVP851968:LVP851978 MFL851968:MFL851978 MPH851968:MPH851978 MZD851968:MZD851978 NIZ851968:NIZ851978 NSV851968:NSV851978 OCR851968:OCR851978 OMN851968:OMN851978 OWJ851968:OWJ851978 PGF851968:PGF851978 PQB851968:PQB851978 PZX851968:PZX851978 QJT851968:QJT851978 QTP851968:QTP851978 RDL851968:RDL851978 RNH851968:RNH851978 RXD851968:RXD851978 SGZ851968:SGZ851978 SQV851968:SQV851978 TAR851968:TAR851978 TKN851968:TKN851978 TUJ851968:TUJ851978 UEF851968:UEF851978 UOB851968:UOB851978 UXX851968:UXX851978 VHT851968:VHT851978 VRP851968:VRP851978 WBL851968:WBL851978 WLH851968:WLH851978 WVD851968:WVD851978 IR917504:IR917514 SN917504:SN917514 ACJ917504:ACJ917514 AMF917504:AMF917514 AWB917504:AWB917514 BFX917504:BFX917514 BPT917504:BPT917514 BZP917504:BZP917514 CJL917504:CJL917514 CTH917504:CTH917514 DDD917504:DDD917514 DMZ917504:DMZ917514 DWV917504:DWV917514 EGR917504:EGR917514 EQN917504:EQN917514 FAJ917504:FAJ917514 FKF917504:FKF917514 FUB917504:FUB917514 GDX917504:GDX917514 GNT917504:GNT917514 GXP917504:GXP917514 HHL917504:HHL917514 HRH917504:HRH917514 IBD917504:IBD917514 IKZ917504:IKZ917514 IUV917504:IUV917514 JER917504:JER917514 JON917504:JON917514 JYJ917504:JYJ917514 KIF917504:KIF917514 KSB917504:KSB917514 LBX917504:LBX917514 LLT917504:LLT917514 LVP917504:LVP917514 MFL917504:MFL917514 MPH917504:MPH917514 MZD917504:MZD917514 NIZ917504:NIZ917514 NSV917504:NSV917514 OCR917504:OCR917514 OMN917504:OMN917514 OWJ917504:OWJ917514 PGF917504:PGF917514 PQB917504:PQB917514 PZX917504:PZX917514 QJT917504:QJT917514 QTP917504:QTP917514 RDL917504:RDL917514 RNH917504:RNH917514 RXD917504:RXD917514 SGZ917504:SGZ917514 SQV917504:SQV917514 TAR917504:TAR917514 TKN917504:TKN917514 TUJ917504:TUJ917514 UEF917504:UEF917514 UOB917504:UOB917514 UXX917504:UXX917514 VHT917504:VHT917514 VRP917504:VRP917514 WBL917504:WBL917514 WLH917504:WLH917514 WVD917504:WVD917514 IR983040:IR983050 SN983040:SN983050 ACJ983040:ACJ983050 AMF983040:AMF983050 AWB983040:AWB983050 BFX983040:BFX983050 BPT983040:BPT983050 BZP983040:BZP983050 CJL983040:CJL983050 CTH983040:CTH983050 DDD983040:DDD983050 DMZ983040:DMZ983050 DWV983040:DWV983050 EGR983040:EGR983050 EQN983040:EQN983050 FAJ983040:FAJ983050 FKF983040:FKF983050 FUB983040:FUB983050 GDX983040:GDX983050 GNT983040:GNT983050 GXP983040:GXP983050 HHL983040:HHL983050 HRH983040:HRH983050 IBD983040:IBD983050 IKZ983040:IKZ983050 IUV983040:IUV983050 JER983040:JER983050 JON983040:JON983050 JYJ983040:JYJ983050 KIF983040:KIF983050 KSB983040:KSB983050 LBX983040:LBX983050 LLT983040:LLT983050 LVP983040:LVP983050 MFL983040:MFL983050 MPH983040:MPH983050 MZD983040:MZD983050 NIZ983040:NIZ983050 NSV983040:NSV983050 OCR983040:OCR983050 OMN983040:OMN983050 OWJ983040:OWJ983050 PGF983040:PGF983050 PQB983040:PQB983050 PZX983040:PZX983050 QJT983040:QJT983050 QTP983040:QTP983050 RDL983040:RDL983050 RNH983040:RNH983050 RXD983040:RXD983050 SGZ983040:SGZ983050 SQV983040:SQV983050 TAR983040:TAR983050 TKN983040:TKN983050 TUJ983040:TUJ983050 UEF983040:UEF983050 UOB983040:UOB983050 UXX983040:UXX983050 VHT983040:VHT983050 VRP983040:VRP983050 WBL983040:WBL983050 WLH983040:WLH983050">
      <formula1>0</formula1>
      <formula2>100</formula2>
    </dataValidation>
    <dataValidation type="list" allowBlank="1" showInputMessage="1" showErrorMessage="1" promptTitle="Alerta" prompt="Digite somente 'X'" sqref="IR65526:IR65531 SN65526:SN65531 ACJ65526:ACJ65531 AMF65526:AMF65531 AWB65526:AWB65531 BFX65526:BFX65531 BPT65526:BPT65531 BZP65526:BZP65531 CJL65526:CJL65531 CTH65526:CTH65531 DDD65526:DDD65531 DMZ65526:DMZ65531 DWV65526:DWV65531 EGR65526:EGR65531 EQN65526:EQN65531 FAJ65526:FAJ65531 FKF65526:FKF65531 FUB65526:FUB65531 GDX65526:GDX65531 GNT65526:GNT65531 GXP65526:GXP65531 HHL65526:HHL65531 HRH65526:HRH65531 IBD65526:IBD65531 IKZ65526:IKZ65531 IUV65526:IUV65531 JER65526:JER65531 JON65526:JON65531 JYJ65526:JYJ65531 KIF65526:KIF65531 KSB65526:KSB65531 LBX65526:LBX65531 LLT65526:LLT65531 LVP65526:LVP65531 MFL65526:MFL65531 MPH65526:MPH65531 MZD65526:MZD65531 NIZ65526:NIZ65531 NSV65526:NSV65531 OCR65526:OCR65531 OMN65526:OMN65531 OWJ65526:OWJ65531 PGF65526:PGF65531 PQB65526:PQB65531 PZX65526:PZX65531 QJT65526:QJT65531 QTP65526:QTP65531 RDL65526:RDL65531 RNH65526:RNH65531 RXD65526:RXD65531 SGZ65526:SGZ65531 SQV65526:SQV65531 TAR65526:TAR65531 TKN65526:TKN65531 TUJ65526:TUJ65531 UEF65526:UEF65531 UOB65526:UOB65531 UXX65526:UXX65531 VHT65526:VHT65531 VRP65526:VRP65531 WBL65526:WBL65531 WLH65526:WLH65531 WVD65526:WVD65531 IR131062:IR131067 SN131062:SN131067 ACJ131062:ACJ131067 AMF131062:AMF131067 AWB131062:AWB131067 BFX131062:BFX131067 BPT131062:BPT131067 BZP131062:BZP131067 CJL131062:CJL131067 CTH131062:CTH131067 DDD131062:DDD131067 DMZ131062:DMZ131067 DWV131062:DWV131067 EGR131062:EGR131067 EQN131062:EQN131067 FAJ131062:FAJ131067 FKF131062:FKF131067 FUB131062:FUB131067 GDX131062:GDX131067 GNT131062:GNT131067 GXP131062:GXP131067 HHL131062:HHL131067 HRH131062:HRH131067 IBD131062:IBD131067 IKZ131062:IKZ131067 IUV131062:IUV131067 JER131062:JER131067 JON131062:JON131067 JYJ131062:JYJ131067 KIF131062:KIF131067 KSB131062:KSB131067 LBX131062:LBX131067 LLT131062:LLT131067 LVP131062:LVP131067 MFL131062:MFL131067 MPH131062:MPH131067 MZD131062:MZD131067 NIZ131062:NIZ131067 NSV131062:NSV131067 OCR131062:OCR131067 OMN131062:OMN131067 OWJ131062:OWJ131067 PGF131062:PGF131067 PQB131062:PQB131067 PZX131062:PZX131067 QJT131062:QJT131067 QTP131062:QTP131067 RDL131062:RDL131067 RNH131062:RNH131067 RXD131062:RXD131067 SGZ131062:SGZ131067 SQV131062:SQV131067 TAR131062:TAR131067 TKN131062:TKN131067 TUJ131062:TUJ131067 UEF131062:UEF131067 UOB131062:UOB131067 UXX131062:UXX131067 VHT131062:VHT131067 VRP131062:VRP131067 WBL131062:WBL131067 WLH131062:WLH131067 WVD131062:WVD131067 IR196598:IR196603 SN196598:SN196603 ACJ196598:ACJ196603 AMF196598:AMF196603 AWB196598:AWB196603 BFX196598:BFX196603 BPT196598:BPT196603 BZP196598:BZP196603 CJL196598:CJL196603 CTH196598:CTH196603 DDD196598:DDD196603 DMZ196598:DMZ196603 DWV196598:DWV196603 EGR196598:EGR196603 EQN196598:EQN196603 FAJ196598:FAJ196603 FKF196598:FKF196603 FUB196598:FUB196603 GDX196598:GDX196603 GNT196598:GNT196603 GXP196598:GXP196603 HHL196598:HHL196603 HRH196598:HRH196603 IBD196598:IBD196603 IKZ196598:IKZ196603 IUV196598:IUV196603 JER196598:JER196603 JON196598:JON196603 JYJ196598:JYJ196603 KIF196598:KIF196603 KSB196598:KSB196603 LBX196598:LBX196603 LLT196598:LLT196603 LVP196598:LVP196603 MFL196598:MFL196603 MPH196598:MPH196603 MZD196598:MZD196603 NIZ196598:NIZ196603 NSV196598:NSV196603 OCR196598:OCR196603 OMN196598:OMN196603 OWJ196598:OWJ196603 PGF196598:PGF196603 PQB196598:PQB196603 PZX196598:PZX196603 QJT196598:QJT196603 QTP196598:QTP196603 RDL196598:RDL196603 RNH196598:RNH196603 RXD196598:RXD196603 SGZ196598:SGZ196603 SQV196598:SQV196603 TAR196598:TAR196603 TKN196598:TKN196603 TUJ196598:TUJ196603 UEF196598:UEF196603 UOB196598:UOB196603 UXX196598:UXX196603 VHT196598:VHT196603 VRP196598:VRP196603 WBL196598:WBL196603 WLH196598:WLH196603 WVD196598:WVD196603 IR262134:IR262139 SN262134:SN262139 ACJ262134:ACJ262139 AMF262134:AMF262139 AWB262134:AWB262139 BFX262134:BFX262139 BPT262134:BPT262139 BZP262134:BZP262139 CJL262134:CJL262139 CTH262134:CTH262139 DDD262134:DDD262139 DMZ262134:DMZ262139 DWV262134:DWV262139 EGR262134:EGR262139 EQN262134:EQN262139 FAJ262134:FAJ262139 FKF262134:FKF262139 FUB262134:FUB262139 GDX262134:GDX262139 GNT262134:GNT262139 GXP262134:GXP262139 HHL262134:HHL262139 HRH262134:HRH262139 IBD262134:IBD262139 IKZ262134:IKZ262139 IUV262134:IUV262139 JER262134:JER262139 JON262134:JON262139 JYJ262134:JYJ262139 KIF262134:KIF262139 KSB262134:KSB262139 LBX262134:LBX262139 LLT262134:LLT262139 LVP262134:LVP262139 MFL262134:MFL262139 MPH262134:MPH262139 MZD262134:MZD262139 NIZ262134:NIZ262139 NSV262134:NSV262139 OCR262134:OCR262139 OMN262134:OMN262139 OWJ262134:OWJ262139 PGF262134:PGF262139 PQB262134:PQB262139 PZX262134:PZX262139 QJT262134:QJT262139 QTP262134:QTP262139 RDL262134:RDL262139 RNH262134:RNH262139 RXD262134:RXD262139 SGZ262134:SGZ262139 SQV262134:SQV262139 TAR262134:TAR262139 TKN262134:TKN262139 TUJ262134:TUJ262139 UEF262134:UEF262139 UOB262134:UOB262139 UXX262134:UXX262139 VHT262134:VHT262139 VRP262134:VRP262139 WBL262134:WBL262139 WLH262134:WLH262139 WVD262134:WVD262139 IR327670:IR327675 SN327670:SN327675 ACJ327670:ACJ327675 AMF327670:AMF327675 AWB327670:AWB327675 BFX327670:BFX327675 BPT327670:BPT327675 BZP327670:BZP327675 CJL327670:CJL327675 CTH327670:CTH327675 DDD327670:DDD327675 DMZ327670:DMZ327675 DWV327670:DWV327675 EGR327670:EGR327675 EQN327670:EQN327675 FAJ327670:FAJ327675 FKF327670:FKF327675 FUB327670:FUB327675 GDX327670:GDX327675 GNT327670:GNT327675 GXP327670:GXP327675 HHL327670:HHL327675 HRH327670:HRH327675 IBD327670:IBD327675 IKZ327670:IKZ327675 IUV327670:IUV327675 JER327670:JER327675 JON327670:JON327675 JYJ327670:JYJ327675 KIF327670:KIF327675 KSB327670:KSB327675 LBX327670:LBX327675 LLT327670:LLT327675 LVP327670:LVP327675 MFL327670:MFL327675 MPH327670:MPH327675 MZD327670:MZD327675 NIZ327670:NIZ327675 NSV327670:NSV327675 OCR327670:OCR327675 OMN327670:OMN327675 OWJ327670:OWJ327675 PGF327670:PGF327675 PQB327670:PQB327675 PZX327670:PZX327675 QJT327670:QJT327675 QTP327670:QTP327675 RDL327670:RDL327675 RNH327670:RNH327675 RXD327670:RXD327675 SGZ327670:SGZ327675 SQV327670:SQV327675 TAR327670:TAR327675 TKN327670:TKN327675 TUJ327670:TUJ327675 UEF327670:UEF327675 UOB327670:UOB327675 UXX327670:UXX327675 VHT327670:VHT327675 VRP327670:VRP327675 WBL327670:WBL327675 WLH327670:WLH327675 WVD327670:WVD327675 IR393206:IR393211 SN393206:SN393211 ACJ393206:ACJ393211 AMF393206:AMF393211 AWB393206:AWB393211 BFX393206:BFX393211 BPT393206:BPT393211 BZP393206:BZP393211 CJL393206:CJL393211 CTH393206:CTH393211 DDD393206:DDD393211 DMZ393206:DMZ393211 DWV393206:DWV393211 EGR393206:EGR393211 EQN393206:EQN393211 FAJ393206:FAJ393211 FKF393206:FKF393211 FUB393206:FUB393211 GDX393206:GDX393211 GNT393206:GNT393211 GXP393206:GXP393211 HHL393206:HHL393211 HRH393206:HRH393211 IBD393206:IBD393211 IKZ393206:IKZ393211 IUV393206:IUV393211 JER393206:JER393211 JON393206:JON393211 JYJ393206:JYJ393211 KIF393206:KIF393211 KSB393206:KSB393211 LBX393206:LBX393211 LLT393206:LLT393211 LVP393206:LVP393211 MFL393206:MFL393211 MPH393206:MPH393211 MZD393206:MZD393211 NIZ393206:NIZ393211 NSV393206:NSV393211 OCR393206:OCR393211 OMN393206:OMN393211 OWJ393206:OWJ393211 PGF393206:PGF393211 PQB393206:PQB393211 PZX393206:PZX393211 QJT393206:QJT393211 QTP393206:QTP393211 RDL393206:RDL393211 RNH393206:RNH393211 RXD393206:RXD393211 SGZ393206:SGZ393211 SQV393206:SQV393211 TAR393206:TAR393211 TKN393206:TKN393211 TUJ393206:TUJ393211 UEF393206:UEF393211 UOB393206:UOB393211 UXX393206:UXX393211 VHT393206:VHT393211 VRP393206:VRP393211 WBL393206:WBL393211 WLH393206:WLH393211 WVD393206:WVD393211 IR458742:IR458747 SN458742:SN458747 ACJ458742:ACJ458747 AMF458742:AMF458747 AWB458742:AWB458747 BFX458742:BFX458747 BPT458742:BPT458747 BZP458742:BZP458747 CJL458742:CJL458747 CTH458742:CTH458747 DDD458742:DDD458747 DMZ458742:DMZ458747 DWV458742:DWV458747 EGR458742:EGR458747 EQN458742:EQN458747 FAJ458742:FAJ458747 FKF458742:FKF458747 FUB458742:FUB458747 GDX458742:GDX458747 GNT458742:GNT458747 GXP458742:GXP458747 HHL458742:HHL458747 HRH458742:HRH458747 IBD458742:IBD458747 IKZ458742:IKZ458747 IUV458742:IUV458747 JER458742:JER458747 JON458742:JON458747 JYJ458742:JYJ458747 KIF458742:KIF458747 KSB458742:KSB458747 LBX458742:LBX458747 LLT458742:LLT458747 LVP458742:LVP458747 MFL458742:MFL458747 MPH458742:MPH458747 MZD458742:MZD458747 NIZ458742:NIZ458747 NSV458742:NSV458747 OCR458742:OCR458747 OMN458742:OMN458747 OWJ458742:OWJ458747 PGF458742:PGF458747 PQB458742:PQB458747 PZX458742:PZX458747 QJT458742:QJT458747 QTP458742:QTP458747 RDL458742:RDL458747 RNH458742:RNH458747 RXD458742:RXD458747 SGZ458742:SGZ458747 SQV458742:SQV458747 TAR458742:TAR458747 TKN458742:TKN458747 TUJ458742:TUJ458747 UEF458742:UEF458747 UOB458742:UOB458747 UXX458742:UXX458747 VHT458742:VHT458747 VRP458742:VRP458747 WBL458742:WBL458747 WLH458742:WLH458747 WVD458742:WVD458747 IR524278:IR524283 SN524278:SN524283 ACJ524278:ACJ524283 AMF524278:AMF524283 AWB524278:AWB524283 BFX524278:BFX524283 BPT524278:BPT524283 BZP524278:BZP524283 CJL524278:CJL524283 CTH524278:CTH524283 DDD524278:DDD524283 DMZ524278:DMZ524283 DWV524278:DWV524283 EGR524278:EGR524283 EQN524278:EQN524283 FAJ524278:FAJ524283 FKF524278:FKF524283 FUB524278:FUB524283 GDX524278:GDX524283 GNT524278:GNT524283 GXP524278:GXP524283 HHL524278:HHL524283 HRH524278:HRH524283 IBD524278:IBD524283 IKZ524278:IKZ524283 IUV524278:IUV524283 JER524278:JER524283 JON524278:JON524283 JYJ524278:JYJ524283 KIF524278:KIF524283 KSB524278:KSB524283 LBX524278:LBX524283 LLT524278:LLT524283 LVP524278:LVP524283 MFL524278:MFL524283 MPH524278:MPH524283 MZD524278:MZD524283 NIZ524278:NIZ524283 NSV524278:NSV524283 OCR524278:OCR524283 OMN524278:OMN524283 OWJ524278:OWJ524283 PGF524278:PGF524283 PQB524278:PQB524283 PZX524278:PZX524283 QJT524278:QJT524283 QTP524278:QTP524283 RDL524278:RDL524283 RNH524278:RNH524283 RXD524278:RXD524283 SGZ524278:SGZ524283 SQV524278:SQV524283 TAR524278:TAR524283 TKN524278:TKN524283 TUJ524278:TUJ524283 UEF524278:UEF524283 UOB524278:UOB524283 UXX524278:UXX524283 VHT524278:VHT524283 VRP524278:VRP524283 WBL524278:WBL524283 WLH524278:WLH524283 WVD524278:WVD524283 IR589814:IR589819 SN589814:SN589819 ACJ589814:ACJ589819 AMF589814:AMF589819 AWB589814:AWB589819 BFX589814:BFX589819 BPT589814:BPT589819 BZP589814:BZP589819 CJL589814:CJL589819 CTH589814:CTH589819 DDD589814:DDD589819 DMZ589814:DMZ589819 DWV589814:DWV589819 EGR589814:EGR589819 EQN589814:EQN589819 FAJ589814:FAJ589819 FKF589814:FKF589819 FUB589814:FUB589819 GDX589814:GDX589819 GNT589814:GNT589819 GXP589814:GXP589819 HHL589814:HHL589819 HRH589814:HRH589819 IBD589814:IBD589819 IKZ589814:IKZ589819 IUV589814:IUV589819 JER589814:JER589819 JON589814:JON589819 JYJ589814:JYJ589819 KIF589814:KIF589819 KSB589814:KSB589819 LBX589814:LBX589819 LLT589814:LLT589819 LVP589814:LVP589819 MFL589814:MFL589819 MPH589814:MPH589819 MZD589814:MZD589819 NIZ589814:NIZ589819 NSV589814:NSV589819 OCR589814:OCR589819 OMN589814:OMN589819 OWJ589814:OWJ589819 PGF589814:PGF589819 PQB589814:PQB589819 PZX589814:PZX589819 QJT589814:QJT589819 QTP589814:QTP589819 RDL589814:RDL589819 RNH589814:RNH589819 RXD589814:RXD589819 SGZ589814:SGZ589819 SQV589814:SQV589819 TAR589814:TAR589819 TKN589814:TKN589819 TUJ589814:TUJ589819 UEF589814:UEF589819 UOB589814:UOB589819 UXX589814:UXX589819 VHT589814:VHT589819 VRP589814:VRP589819 WBL589814:WBL589819 WLH589814:WLH589819 WVD589814:WVD589819 IR655350:IR655355 SN655350:SN655355 ACJ655350:ACJ655355 AMF655350:AMF655355 AWB655350:AWB655355 BFX655350:BFX655355 BPT655350:BPT655355 BZP655350:BZP655355 CJL655350:CJL655355 CTH655350:CTH655355 DDD655350:DDD655355 DMZ655350:DMZ655355 DWV655350:DWV655355 EGR655350:EGR655355 EQN655350:EQN655355 FAJ655350:FAJ655355 FKF655350:FKF655355 FUB655350:FUB655355 GDX655350:GDX655355 GNT655350:GNT655355 GXP655350:GXP655355 HHL655350:HHL655355 HRH655350:HRH655355 IBD655350:IBD655355 IKZ655350:IKZ655355 IUV655350:IUV655355 JER655350:JER655355 JON655350:JON655355 JYJ655350:JYJ655355 KIF655350:KIF655355 KSB655350:KSB655355 LBX655350:LBX655355 LLT655350:LLT655355 LVP655350:LVP655355 MFL655350:MFL655355 MPH655350:MPH655355 MZD655350:MZD655355 NIZ655350:NIZ655355 NSV655350:NSV655355 OCR655350:OCR655355 OMN655350:OMN655355 OWJ655350:OWJ655355 PGF655350:PGF655355 PQB655350:PQB655355 PZX655350:PZX655355 QJT655350:QJT655355 QTP655350:QTP655355 RDL655350:RDL655355 RNH655350:RNH655355 RXD655350:RXD655355 SGZ655350:SGZ655355 SQV655350:SQV655355 TAR655350:TAR655355 TKN655350:TKN655355 TUJ655350:TUJ655355 UEF655350:UEF655355 UOB655350:UOB655355 UXX655350:UXX655355 VHT655350:VHT655355 VRP655350:VRP655355 WBL655350:WBL655355 WLH655350:WLH655355 WVD655350:WVD655355 IR720886:IR720891 SN720886:SN720891 ACJ720886:ACJ720891 AMF720886:AMF720891 AWB720886:AWB720891 BFX720886:BFX720891 BPT720886:BPT720891 BZP720886:BZP720891 CJL720886:CJL720891 CTH720886:CTH720891 DDD720886:DDD720891 DMZ720886:DMZ720891 DWV720886:DWV720891 EGR720886:EGR720891 EQN720886:EQN720891 FAJ720886:FAJ720891 FKF720886:FKF720891 FUB720886:FUB720891 GDX720886:GDX720891 GNT720886:GNT720891 GXP720886:GXP720891 HHL720886:HHL720891 HRH720886:HRH720891 IBD720886:IBD720891 IKZ720886:IKZ720891 IUV720886:IUV720891 JER720886:JER720891 JON720886:JON720891 JYJ720886:JYJ720891 KIF720886:KIF720891 KSB720886:KSB720891 LBX720886:LBX720891 LLT720886:LLT720891 LVP720886:LVP720891 MFL720886:MFL720891 MPH720886:MPH720891 MZD720886:MZD720891 NIZ720886:NIZ720891 NSV720886:NSV720891 OCR720886:OCR720891 OMN720886:OMN720891 OWJ720886:OWJ720891 PGF720886:PGF720891 PQB720886:PQB720891 PZX720886:PZX720891 QJT720886:QJT720891 QTP720886:QTP720891 RDL720886:RDL720891 RNH720886:RNH720891 RXD720886:RXD720891 SGZ720886:SGZ720891 SQV720886:SQV720891 TAR720886:TAR720891 TKN720886:TKN720891 TUJ720886:TUJ720891 UEF720886:UEF720891 UOB720886:UOB720891 UXX720886:UXX720891 VHT720886:VHT720891 VRP720886:VRP720891 WBL720886:WBL720891 WLH720886:WLH720891 WVD720886:WVD720891 IR786422:IR786427 SN786422:SN786427 ACJ786422:ACJ786427 AMF786422:AMF786427 AWB786422:AWB786427 BFX786422:BFX786427 BPT786422:BPT786427 BZP786422:BZP786427 CJL786422:CJL786427 CTH786422:CTH786427 DDD786422:DDD786427 DMZ786422:DMZ786427 DWV786422:DWV786427 EGR786422:EGR786427 EQN786422:EQN786427 FAJ786422:FAJ786427 FKF786422:FKF786427 FUB786422:FUB786427 GDX786422:GDX786427 GNT786422:GNT786427 GXP786422:GXP786427 HHL786422:HHL786427 HRH786422:HRH786427 IBD786422:IBD786427 IKZ786422:IKZ786427 IUV786422:IUV786427 JER786422:JER786427 JON786422:JON786427 JYJ786422:JYJ786427 KIF786422:KIF786427 KSB786422:KSB786427 LBX786422:LBX786427 LLT786422:LLT786427 LVP786422:LVP786427 MFL786422:MFL786427 MPH786422:MPH786427 MZD786422:MZD786427 NIZ786422:NIZ786427 NSV786422:NSV786427 OCR786422:OCR786427 OMN786422:OMN786427 OWJ786422:OWJ786427 PGF786422:PGF786427 PQB786422:PQB786427 PZX786422:PZX786427 QJT786422:QJT786427 QTP786422:QTP786427 RDL786422:RDL786427 RNH786422:RNH786427 RXD786422:RXD786427 SGZ786422:SGZ786427 SQV786422:SQV786427 TAR786422:TAR786427 TKN786422:TKN786427 TUJ786422:TUJ786427 UEF786422:UEF786427 UOB786422:UOB786427 UXX786422:UXX786427 VHT786422:VHT786427 VRP786422:VRP786427 WBL786422:WBL786427 WLH786422:WLH786427 WVD786422:WVD786427 IR851958:IR851963 SN851958:SN851963 ACJ851958:ACJ851963 AMF851958:AMF851963 AWB851958:AWB851963 BFX851958:BFX851963 BPT851958:BPT851963 BZP851958:BZP851963 CJL851958:CJL851963 CTH851958:CTH851963 DDD851958:DDD851963 DMZ851958:DMZ851963 DWV851958:DWV851963 EGR851958:EGR851963 EQN851958:EQN851963 FAJ851958:FAJ851963 FKF851958:FKF851963 FUB851958:FUB851963 GDX851958:GDX851963 GNT851958:GNT851963 GXP851958:GXP851963 HHL851958:HHL851963 HRH851958:HRH851963 IBD851958:IBD851963 IKZ851958:IKZ851963 IUV851958:IUV851963 JER851958:JER851963 JON851958:JON851963 JYJ851958:JYJ851963 KIF851958:KIF851963 KSB851958:KSB851963 LBX851958:LBX851963 LLT851958:LLT851963 LVP851958:LVP851963 MFL851958:MFL851963 MPH851958:MPH851963 MZD851958:MZD851963 NIZ851958:NIZ851963 NSV851958:NSV851963 OCR851958:OCR851963 OMN851958:OMN851963 OWJ851958:OWJ851963 PGF851958:PGF851963 PQB851958:PQB851963 PZX851958:PZX851963 QJT851958:QJT851963 QTP851958:QTP851963 RDL851958:RDL851963 RNH851958:RNH851963 RXD851958:RXD851963 SGZ851958:SGZ851963 SQV851958:SQV851963 TAR851958:TAR851963 TKN851958:TKN851963 TUJ851958:TUJ851963 UEF851958:UEF851963 UOB851958:UOB851963 UXX851958:UXX851963 VHT851958:VHT851963 VRP851958:VRP851963 WBL851958:WBL851963 WLH851958:WLH851963 WVD851958:WVD851963 IR917494:IR917499 SN917494:SN917499 ACJ917494:ACJ917499 AMF917494:AMF917499 AWB917494:AWB917499 BFX917494:BFX917499 BPT917494:BPT917499 BZP917494:BZP917499 CJL917494:CJL917499 CTH917494:CTH917499 DDD917494:DDD917499 DMZ917494:DMZ917499 DWV917494:DWV917499 EGR917494:EGR917499 EQN917494:EQN917499 FAJ917494:FAJ917499 FKF917494:FKF917499 FUB917494:FUB917499 GDX917494:GDX917499 GNT917494:GNT917499 GXP917494:GXP917499 HHL917494:HHL917499 HRH917494:HRH917499 IBD917494:IBD917499 IKZ917494:IKZ917499 IUV917494:IUV917499 JER917494:JER917499 JON917494:JON917499 JYJ917494:JYJ917499 KIF917494:KIF917499 KSB917494:KSB917499 LBX917494:LBX917499 LLT917494:LLT917499 LVP917494:LVP917499 MFL917494:MFL917499 MPH917494:MPH917499 MZD917494:MZD917499 NIZ917494:NIZ917499 NSV917494:NSV917499 OCR917494:OCR917499 OMN917494:OMN917499 OWJ917494:OWJ917499 PGF917494:PGF917499 PQB917494:PQB917499 PZX917494:PZX917499 QJT917494:QJT917499 QTP917494:QTP917499 RDL917494:RDL917499 RNH917494:RNH917499 RXD917494:RXD917499 SGZ917494:SGZ917499 SQV917494:SQV917499 TAR917494:TAR917499 TKN917494:TKN917499 TUJ917494:TUJ917499 UEF917494:UEF917499 UOB917494:UOB917499 UXX917494:UXX917499 VHT917494:VHT917499 VRP917494:VRP917499 WBL917494:WBL917499 WLH917494:WLH917499 WVD917494:WVD917499 IR983030:IR983035 SN983030:SN983035 ACJ983030:ACJ983035 AMF983030:AMF983035 AWB983030:AWB983035 BFX983030:BFX983035 BPT983030:BPT983035 BZP983030:BZP983035 CJL983030:CJL983035 CTH983030:CTH983035 DDD983030:DDD983035 DMZ983030:DMZ983035 DWV983030:DWV983035 EGR983030:EGR983035 EQN983030:EQN983035 FAJ983030:FAJ983035 FKF983030:FKF983035 FUB983030:FUB983035 GDX983030:GDX983035 GNT983030:GNT983035 GXP983030:GXP983035 HHL983030:HHL983035 HRH983030:HRH983035 IBD983030:IBD983035 IKZ983030:IKZ983035 IUV983030:IUV983035 JER983030:JER983035 JON983030:JON983035 JYJ983030:JYJ983035 KIF983030:KIF983035 KSB983030:KSB983035 LBX983030:LBX983035 LLT983030:LLT983035 LVP983030:LVP983035 MFL983030:MFL983035 MPH983030:MPH983035 MZD983030:MZD983035 NIZ983030:NIZ983035 NSV983030:NSV983035 OCR983030:OCR983035 OMN983030:OMN983035 OWJ983030:OWJ983035 PGF983030:PGF983035 PQB983030:PQB983035 PZX983030:PZX983035 QJT983030:QJT983035 QTP983030:QTP983035 RDL983030:RDL983035 RNH983030:RNH983035 RXD983030:RXD983035 SGZ983030:SGZ983035 SQV983030:SQV983035 TAR983030:TAR983035 TKN983030:TKN983035 TUJ983030:TUJ983035 UEF983030:UEF983035 UOB983030:UOB983035 UXX983030:UXX983035 VHT983030:VHT983035 VRP983030:VRP983035 WBL983030:WBL983035 WLH983030:WLH983035 WVD983030:WVD983035 N65520:N65521 JJ65520:JJ65521 TF65520:TF65521 ADB65520:ADB65521 AMX65520:AMX65521 AWT65520:AWT65521 BGP65520:BGP65521 BQL65520:BQL65521 CAH65520:CAH65521 CKD65520:CKD65521 CTZ65520:CTZ65521 DDV65520:DDV65521 DNR65520:DNR65521 DXN65520:DXN65521 EHJ65520:EHJ65521 ERF65520:ERF65521 FBB65520:FBB65521 FKX65520:FKX65521 FUT65520:FUT65521 GEP65520:GEP65521 GOL65520:GOL65521 GYH65520:GYH65521 HID65520:HID65521 HRZ65520:HRZ65521 IBV65520:IBV65521 ILR65520:ILR65521 IVN65520:IVN65521 JFJ65520:JFJ65521 JPF65520:JPF65521 JZB65520:JZB65521 KIX65520:KIX65521 KST65520:KST65521 LCP65520:LCP65521 LML65520:LML65521 LWH65520:LWH65521 MGD65520:MGD65521 MPZ65520:MPZ65521 MZV65520:MZV65521 NJR65520:NJR65521 NTN65520:NTN65521 ODJ65520:ODJ65521 ONF65520:ONF65521 OXB65520:OXB65521 PGX65520:PGX65521 PQT65520:PQT65521 QAP65520:QAP65521 QKL65520:QKL65521 QUH65520:QUH65521 RED65520:RED65521 RNZ65520:RNZ65521 RXV65520:RXV65521 SHR65520:SHR65521 SRN65520:SRN65521 TBJ65520:TBJ65521 TLF65520:TLF65521 TVB65520:TVB65521 UEX65520:UEX65521 UOT65520:UOT65521 UYP65520:UYP65521 VIL65520:VIL65521 VSH65520:VSH65521 WCD65520:WCD65521 WLZ65520:WLZ65521 WVV65520:WVV65521 N131056:N131057 JJ131056:JJ131057 TF131056:TF131057 ADB131056:ADB131057 AMX131056:AMX131057 AWT131056:AWT131057 BGP131056:BGP131057 BQL131056:BQL131057 CAH131056:CAH131057 CKD131056:CKD131057 CTZ131056:CTZ131057 DDV131056:DDV131057 DNR131056:DNR131057 DXN131056:DXN131057 EHJ131056:EHJ131057 ERF131056:ERF131057 FBB131056:FBB131057 FKX131056:FKX131057 FUT131056:FUT131057 GEP131056:GEP131057 GOL131056:GOL131057 GYH131056:GYH131057 HID131056:HID131057 HRZ131056:HRZ131057 IBV131056:IBV131057 ILR131056:ILR131057 IVN131056:IVN131057 JFJ131056:JFJ131057 JPF131056:JPF131057 JZB131056:JZB131057 KIX131056:KIX131057 KST131056:KST131057 LCP131056:LCP131057 LML131056:LML131057 LWH131056:LWH131057 MGD131056:MGD131057 MPZ131056:MPZ131057 MZV131056:MZV131057 NJR131056:NJR131057 NTN131056:NTN131057 ODJ131056:ODJ131057 ONF131056:ONF131057 OXB131056:OXB131057 PGX131056:PGX131057 PQT131056:PQT131057 QAP131056:QAP131057 QKL131056:QKL131057 QUH131056:QUH131057 RED131056:RED131057 RNZ131056:RNZ131057 RXV131056:RXV131057 SHR131056:SHR131057 SRN131056:SRN131057 TBJ131056:TBJ131057 TLF131056:TLF131057 TVB131056:TVB131057 UEX131056:UEX131057 UOT131056:UOT131057 UYP131056:UYP131057 VIL131056:VIL131057 VSH131056:VSH131057 WCD131056:WCD131057 WLZ131056:WLZ131057 WVV131056:WVV131057 N196592:N196593 JJ196592:JJ196593 TF196592:TF196593 ADB196592:ADB196593 AMX196592:AMX196593 AWT196592:AWT196593 BGP196592:BGP196593 BQL196592:BQL196593 CAH196592:CAH196593 CKD196592:CKD196593 CTZ196592:CTZ196593 DDV196592:DDV196593 DNR196592:DNR196593 DXN196592:DXN196593 EHJ196592:EHJ196593 ERF196592:ERF196593 FBB196592:FBB196593 FKX196592:FKX196593 FUT196592:FUT196593 GEP196592:GEP196593 GOL196592:GOL196593 GYH196592:GYH196593 HID196592:HID196593 HRZ196592:HRZ196593 IBV196592:IBV196593 ILR196592:ILR196593 IVN196592:IVN196593 JFJ196592:JFJ196593 JPF196592:JPF196593 JZB196592:JZB196593 KIX196592:KIX196593 KST196592:KST196593 LCP196592:LCP196593 LML196592:LML196593 LWH196592:LWH196593 MGD196592:MGD196593 MPZ196592:MPZ196593 MZV196592:MZV196593 NJR196592:NJR196593 NTN196592:NTN196593 ODJ196592:ODJ196593 ONF196592:ONF196593 OXB196592:OXB196593 PGX196592:PGX196593 PQT196592:PQT196593 QAP196592:QAP196593 QKL196592:QKL196593 QUH196592:QUH196593 RED196592:RED196593 RNZ196592:RNZ196593 RXV196592:RXV196593 SHR196592:SHR196593 SRN196592:SRN196593 TBJ196592:TBJ196593 TLF196592:TLF196593 TVB196592:TVB196593 UEX196592:UEX196593 UOT196592:UOT196593 UYP196592:UYP196593 VIL196592:VIL196593 VSH196592:VSH196593 WCD196592:WCD196593 WLZ196592:WLZ196593 WVV196592:WVV196593 N262128:N262129 JJ262128:JJ262129 TF262128:TF262129 ADB262128:ADB262129 AMX262128:AMX262129 AWT262128:AWT262129 BGP262128:BGP262129 BQL262128:BQL262129 CAH262128:CAH262129 CKD262128:CKD262129 CTZ262128:CTZ262129 DDV262128:DDV262129 DNR262128:DNR262129 DXN262128:DXN262129 EHJ262128:EHJ262129 ERF262128:ERF262129 FBB262128:FBB262129 FKX262128:FKX262129 FUT262128:FUT262129 GEP262128:GEP262129 GOL262128:GOL262129 GYH262128:GYH262129 HID262128:HID262129 HRZ262128:HRZ262129 IBV262128:IBV262129 ILR262128:ILR262129 IVN262128:IVN262129 JFJ262128:JFJ262129 JPF262128:JPF262129 JZB262128:JZB262129 KIX262128:KIX262129 KST262128:KST262129 LCP262128:LCP262129 LML262128:LML262129 LWH262128:LWH262129 MGD262128:MGD262129 MPZ262128:MPZ262129 MZV262128:MZV262129 NJR262128:NJR262129 NTN262128:NTN262129 ODJ262128:ODJ262129 ONF262128:ONF262129 OXB262128:OXB262129 PGX262128:PGX262129 PQT262128:PQT262129 QAP262128:QAP262129 QKL262128:QKL262129 QUH262128:QUH262129 RED262128:RED262129 RNZ262128:RNZ262129 RXV262128:RXV262129 SHR262128:SHR262129 SRN262128:SRN262129 TBJ262128:TBJ262129 TLF262128:TLF262129 TVB262128:TVB262129 UEX262128:UEX262129 UOT262128:UOT262129 UYP262128:UYP262129 VIL262128:VIL262129 VSH262128:VSH262129 WCD262128:WCD262129 WLZ262128:WLZ262129 WVV262128:WVV262129 N327664:N327665 JJ327664:JJ327665 TF327664:TF327665 ADB327664:ADB327665 AMX327664:AMX327665 AWT327664:AWT327665 BGP327664:BGP327665 BQL327664:BQL327665 CAH327664:CAH327665 CKD327664:CKD327665 CTZ327664:CTZ327665 DDV327664:DDV327665 DNR327664:DNR327665 DXN327664:DXN327665 EHJ327664:EHJ327665 ERF327664:ERF327665 FBB327664:FBB327665 FKX327664:FKX327665 FUT327664:FUT327665 GEP327664:GEP327665 GOL327664:GOL327665 GYH327664:GYH327665 HID327664:HID327665 HRZ327664:HRZ327665 IBV327664:IBV327665 ILR327664:ILR327665 IVN327664:IVN327665 JFJ327664:JFJ327665 JPF327664:JPF327665 JZB327664:JZB327665 KIX327664:KIX327665 KST327664:KST327665 LCP327664:LCP327665 LML327664:LML327665 LWH327664:LWH327665 MGD327664:MGD327665 MPZ327664:MPZ327665 MZV327664:MZV327665 NJR327664:NJR327665 NTN327664:NTN327665 ODJ327664:ODJ327665 ONF327664:ONF327665 OXB327664:OXB327665 PGX327664:PGX327665 PQT327664:PQT327665 QAP327664:QAP327665 QKL327664:QKL327665 QUH327664:QUH327665 RED327664:RED327665 RNZ327664:RNZ327665 RXV327664:RXV327665 SHR327664:SHR327665 SRN327664:SRN327665 TBJ327664:TBJ327665 TLF327664:TLF327665 TVB327664:TVB327665 UEX327664:UEX327665 UOT327664:UOT327665 UYP327664:UYP327665 VIL327664:VIL327665 VSH327664:VSH327665 WCD327664:WCD327665 WLZ327664:WLZ327665 WVV327664:WVV327665 N393200:N393201 JJ393200:JJ393201 TF393200:TF393201 ADB393200:ADB393201 AMX393200:AMX393201 AWT393200:AWT393201 BGP393200:BGP393201 BQL393200:BQL393201 CAH393200:CAH393201 CKD393200:CKD393201 CTZ393200:CTZ393201 DDV393200:DDV393201 DNR393200:DNR393201 DXN393200:DXN393201 EHJ393200:EHJ393201 ERF393200:ERF393201 FBB393200:FBB393201 FKX393200:FKX393201 FUT393200:FUT393201 GEP393200:GEP393201 GOL393200:GOL393201 GYH393200:GYH393201 HID393200:HID393201 HRZ393200:HRZ393201 IBV393200:IBV393201 ILR393200:ILR393201 IVN393200:IVN393201 JFJ393200:JFJ393201 JPF393200:JPF393201 JZB393200:JZB393201 KIX393200:KIX393201 KST393200:KST393201 LCP393200:LCP393201 LML393200:LML393201 LWH393200:LWH393201 MGD393200:MGD393201 MPZ393200:MPZ393201 MZV393200:MZV393201 NJR393200:NJR393201 NTN393200:NTN393201 ODJ393200:ODJ393201 ONF393200:ONF393201 OXB393200:OXB393201 PGX393200:PGX393201 PQT393200:PQT393201 QAP393200:QAP393201 QKL393200:QKL393201 QUH393200:QUH393201 RED393200:RED393201 RNZ393200:RNZ393201 RXV393200:RXV393201 SHR393200:SHR393201 SRN393200:SRN393201 TBJ393200:TBJ393201 TLF393200:TLF393201 TVB393200:TVB393201 UEX393200:UEX393201 UOT393200:UOT393201 UYP393200:UYP393201 VIL393200:VIL393201 VSH393200:VSH393201 WCD393200:WCD393201 WLZ393200:WLZ393201 WVV393200:WVV393201 N458736:N458737 JJ458736:JJ458737 TF458736:TF458737 ADB458736:ADB458737 AMX458736:AMX458737 AWT458736:AWT458737 BGP458736:BGP458737 BQL458736:BQL458737 CAH458736:CAH458737 CKD458736:CKD458737 CTZ458736:CTZ458737 DDV458736:DDV458737 DNR458736:DNR458737 DXN458736:DXN458737 EHJ458736:EHJ458737 ERF458736:ERF458737 FBB458736:FBB458737 FKX458736:FKX458737 FUT458736:FUT458737 GEP458736:GEP458737 GOL458736:GOL458737 GYH458736:GYH458737 HID458736:HID458737 HRZ458736:HRZ458737 IBV458736:IBV458737 ILR458736:ILR458737 IVN458736:IVN458737 JFJ458736:JFJ458737 JPF458736:JPF458737 JZB458736:JZB458737 KIX458736:KIX458737 KST458736:KST458737 LCP458736:LCP458737 LML458736:LML458737 LWH458736:LWH458737 MGD458736:MGD458737 MPZ458736:MPZ458737 MZV458736:MZV458737 NJR458736:NJR458737 NTN458736:NTN458737 ODJ458736:ODJ458737 ONF458736:ONF458737 OXB458736:OXB458737 PGX458736:PGX458737 PQT458736:PQT458737 QAP458736:QAP458737 QKL458736:QKL458737 QUH458736:QUH458737 RED458736:RED458737 RNZ458736:RNZ458737 RXV458736:RXV458737 SHR458736:SHR458737 SRN458736:SRN458737 TBJ458736:TBJ458737 TLF458736:TLF458737 TVB458736:TVB458737 UEX458736:UEX458737 UOT458736:UOT458737 UYP458736:UYP458737 VIL458736:VIL458737 VSH458736:VSH458737 WCD458736:WCD458737 WLZ458736:WLZ458737 WVV458736:WVV458737 N524272:N524273 JJ524272:JJ524273 TF524272:TF524273 ADB524272:ADB524273 AMX524272:AMX524273 AWT524272:AWT524273 BGP524272:BGP524273 BQL524272:BQL524273 CAH524272:CAH524273 CKD524272:CKD524273 CTZ524272:CTZ524273 DDV524272:DDV524273 DNR524272:DNR524273 DXN524272:DXN524273 EHJ524272:EHJ524273 ERF524272:ERF524273 FBB524272:FBB524273 FKX524272:FKX524273 FUT524272:FUT524273 GEP524272:GEP524273 GOL524272:GOL524273 GYH524272:GYH524273 HID524272:HID524273 HRZ524272:HRZ524273 IBV524272:IBV524273 ILR524272:ILR524273 IVN524272:IVN524273 JFJ524272:JFJ524273 JPF524272:JPF524273 JZB524272:JZB524273 KIX524272:KIX524273 KST524272:KST524273 LCP524272:LCP524273 LML524272:LML524273 LWH524272:LWH524273 MGD524272:MGD524273 MPZ524272:MPZ524273 MZV524272:MZV524273 NJR524272:NJR524273 NTN524272:NTN524273 ODJ524272:ODJ524273 ONF524272:ONF524273 OXB524272:OXB524273 PGX524272:PGX524273 PQT524272:PQT524273 QAP524272:QAP524273 QKL524272:QKL524273 QUH524272:QUH524273 RED524272:RED524273 RNZ524272:RNZ524273 RXV524272:RXV524273 SHR524272:SHR524273 SRN524272:SRN524273 TBJ524272:TBJ524273 TLF524272:TLF524273 TVB524272:TVB524273 UEX524272:UEX524273 UOT524272:UOT524273 UYP524272:UYP524273 VIL524272:VIL524273 VSH524272:VSH524273 WCD524272:WCD524273 WLZ524272:WLZ524273 WVV524272:WVV524273 N589808:N589809 JJ589808:JJ589809 TF589808:TF589809 ADB589808:ADB589809 AMX589808:AMX589809 AWT589808:AWT589809 BGP589808:BGP589809 BQL589808:BQL589809 CAH589808:CAH589809 CKD589808:CKD589809 CTZ589808:CTZ589809 DDV589808:DDV589809 DNR589808:DNR589809 DXN589808:DXN589809 EHJ589808:EHJ589809 ERF589808:ERF589809 FBB589808:FBB589809 FKX589808:FKX589809 FUT589808:FUT589809 GEP589808:GEP589809 GOL589808:GOL589809 GYH589808:GYH589809 HID589808:HID589809 HRZ589808:HRZ589809 IBV589808:IBV589809 ILR589808:ILR589809 IVN589808:IVN589809 JFJ589808:JFJ589809 JPF589808:JPF589809 JZB589808:JZB589809 KIX589808:KIX589809 KST589808:KST589809 LCP589808:LCP589809 LML589808:LML589809 LWH589808:LWH589809 MGD589808:MGD589809 MPZ589808:MPZ589809 MZV589808:MZV589809 NJR589808:NJR589809 NTN589808:NTN589809 ODJ589808:ODJ589809 ONF589808:ONF589809 OXB589808:OXB589809 PGX589808:PGX589809 PQT589808:PQT589809 QAP589808:QAP589809 QKL589808:QKL589809 QUH589808:QUH589809 RED589808:RED589809 RNZ589808:RNZ589809 RXV589808:RXV589809 SHR589808:SHR589809 SRN589808:SRN589809 TBJ589808:TBJ589809 TLF589808:TLF589809 TVB589808:TVB589809 UEX589808:UEX589809 UOT589808:UOT589809 UYP589808:UYP589809 VIL589808:VIL589809 VSH589808:VSH589809 WCD589808:WCD589809 WLZ589808:WLZ589809 WVV589808:WVV589809 N655344:N655345 JJ655344:JJ655345 TF655344:TF655345 ADB655344:ADB655345 AMX655344:AMX655345 AWT655344:AWT655345 BGP655344:BGP655345 BQL655344:BQL655345 CAH655344:CAH655345 CKD655344:CKD655345 CTZ655344:CTZ655345 DDV655344:DDV655345 DNR655344:DNR655345 DXN655344:DXN655345 EHJ655344:EHJ655345 ERF655344:ERF655345 FBB655344:FBB655345 FKX655344:FKX655345 FUT655344:FUT655345 GEP655344:GEP655345 GOL655344:GOL655345 GYH655344:GYH655345 HID655344:HID655345 HRZ655344:HRZ655345 IBV655344:IBV655345 ILR655344:ILR655345 IVN655344:IVN655345 JFJ655344:JFJ655345 JPF655344:JPF655345 JZB655344:JZB655345 KIX655344:KIX655345 KST655344:KST655345 LCP655344:LCP655345 LML655344:LML655345 LWH655344:LWH655345 MGD655344:MGD655345 MPZ655344:MPZ655345 MZV655344:MZV655345 NJR655344:NJR655345 NTN655344:NTN655345 ODJ655344:ODJ655345 ONF655344:ONF655345 OXB655344:OXB655345 PGX655344:PGX655345 PQT655344:PQT655345 QAP655344:QAP655345 QKL655344:QKL655345 QUH655344:QUH655345 RED655344:RED655345 RNZ655344:RNZ655345 RXV655344:RXV655345 SHR655344:SHR655345 SRN655344:SRN655345 TBJ655344:TBJ655345 TLF655344:TLF655345 TVB655344:TVB655345 UEX655344:UEX655345 UOT655344:UOT655345 UYP655344:UYP655345 VIL655344:VIL655345 VSH655344:VSH655345 WCD655344:WCD655345 WLZ655344:WLZ655345 WVV655344:WVV655345 N720880:N720881 JJ720880:JJ720881 TF720880:TF720881 ADB720880:ADB720881 AMX720880:AMX720881 AWT720880:AWT720881 BGP720880:BGP720881 BQL720880:BQL720881 CAH720880:CAH720881 CKD720880:CKD720881 CTZ720880:CTZ720881 DDV720880:DDV720881 DNR720880:DNR720881 DXN720880:DXN720881 EHJ720880:EHJ720881 ERF720880:ERF720881 FBB720880:FBB720881 FKX720880:FKX720881 FUT720880:FUT720881 GEP720880:GEP720881 GOL720880:GOL720881 GYH720880:GYH720881 HID720880:HID720881 HRZ720880:HRZ720881 IBV720880:IBV720881 ILR720880:ILR720881 IVN720880:IVN720881 JFJ720880:JFJ720881 JPF720880:JPF720881 JZB720880:JZB720881 KIX720880:KIX720881 KST720880:KST720881 LCP720880:LCP720881 LML720880:LML720881 LWH720880:LWH720881 MGD720880:MGD720881 MPZ720880:MPZ720881 MZV720880:MZV720881 NJR720880:NJR720881 NTN720880:NTN720881 ODJ720880:ODJ720881 ONF720880:ONF720881 OXB720880:OXB720881 PGX720880:PGX720881 PQT720880:PQT720881 QAP720880:QAP720881 QKL720880:QKL720881 QUH720880:QUH720881 RED720880:RED720881 RNZ720880:RNZ720881 RXV720880:RXV720881 SHR720880:SHR720881 SRN720880:SRN720881 TBJ720880:TBJ720881 TLF720880:TLF720881 TVB720880:TVB720881 UEX720880:UEX720881 UOT720880:UOT720881 UYP720880:UYP720881 VIL720880:VIL720881 VSH720880:VSH720881 WCD720880:WCD720881 WLZ720880:WLZ720881 WVV720880:WVV720881 N786416:N786417 JJ786416:JJ786417 TF786416:TF786417 ADB786416:ADB786417 AMX786416:AMX786417 AWT786416:AWT786417 BGP786416:BGP786417 BQL786416:BQL786417 CAH786416:CAH786417 CKD786416:CKD786417 CTZ786416:CTZ786417 DDV786416:DDV786417 DNR786416:DNR786417 DXN786416:DXN786417 EHJ786416:EHJ786417 ERF786416:ERF786417 FBB786416:FBB786417 FKX786416:FKX786417 FUT786416:FUT786417 GEP786416:GEP786417 GOL786416:GOL786417 GYH786416:GYH786417 HID786416:HID786417 HRZ786416:HRZ786417 IBV786416:IBV786417 ILR786416:ILR786417 IVN786416:IVN786417 JFJ786416:JFJ786417 JPF786416:JPF786417 JZB786416:JZB786417 KIX786416:KIX786417 KST786416:KST786417 LCP786416:LCP786417 LML786416:LML786417 LWH786416:LWH786417 MGD786416:MGD786417 MPZ786416:MPZ786417 MZV786416:MZV786417 NJR786416:NJR786417 NTN786416:NTN786417 ODJ786416:ODJ786417 ONF786416:ONF786417 OXB786416:OXB786417 PGX786416:PGX786417 PQT786416:PQT786417 QAP786416:QAP786417 QKL786416:QKL786417 QUH786416:QUH786417 RED786416:RED786417 RNZ786416:RNZ786417 RXV786416:RXV786417 SHR786416:SHR786417 SRN786416:SRN786417 TBJ786416:TBJ786417 TLF786416:TLF786417 TVB786416:TVB786417 UEX786416:UEX786417 UOT786416:UOT786417 UYP786416:UYP786417 VIL786416:VIL786417 VSH786416:VSH786417 WCD786416:WCD786417 WLZ786416:WLZ786417 WVV786416:WVV786417 N851952:N851953 JJ851952:JJ851953 TF851952:TF851953 ADB851952:ADB851953 AMX851952:AMX851953 AWT851952:AWT851953 BGP851952:BGP851953 BQL851952:BQL851953 CAH851952:CAH851953 CKD851952:CKD851953 CTZ851952:CTZ851953 DDV851952:DDV851953 DNR851952:DNR851953 DXN851952:DXN851953 EHJ851952:EHJ851953 ERF851952:ERF851953 FBB851952:FBB851953 FKX851952:FKX851953 FUT851952:FUT851953 GEP851952:GEP851953 GOL851952:GOL851953 GYH851952:GYH851953 HID851952:HID851953 HRZ851952:HRZ851953 IBV851952:IBV851953 ILR851952:ILR851953 IVN851952:IVN851953 JFJ851952:JFJ851953 JPF851952:JPF851953 JZB851952:JZB851953 KIX851952:KIX851953 KST851952:KST851953 LCP851952:LCP851953 LML851952:LML851953 LWH851952:LWH851953 MGD851952:MGD851953 MPZ851952:MPZ851953 MZV851952:MZV851953 NJR851952:NJR851953 NTN851952:NTN851953 ODJ851952:ODJ851953 ONF851952:ONF851953 OXB851952:OXB851953 PGX851952:PGX851953 PQT851952:PQT851953 QAP851952:QAP851953 QKL851952:QKL851953 QUH851952:QUH851953 RED851952:RED851953 RNZ851952:RNZ851953 RXV851952:RXV851953 SHR851952:SHR851953 SRN851952:SRN851953 TBJ851952:TBJ851953 TLF851952:TLF851953 TVB851952:TVB851953 UEX851952:UEX851953 UOT851952:UOT851953 UYP851952:UYP851953 VIL851952:VIL851953 VSH851952:VSH851953 WCD851952:WCD851953 WLZ851952:WLZ851953 WVV851952:WVV851953 N917488:N917489 JJ917488:JJ917489 TF917488:TF917489 ADB917488:ADB917489 AMX917488:AMX917489 AWT917488:AWT917489 BGP917488:BGP917489 BQL917488:BQL917489 CAH917488:CAH917489 CKD917488:CKD917489 CTZ917488:CTZ917489 DDV917488:DDV917489 DNR917488:DNR917489 DXN917488:DXN917489 EHJ917488:EHJ917489 ERF917488:ERF917489 FBB917488:FBB917489 FKX917488:FKX917489 FUT917488:FUT917489 GEP917488:GEP917489 GOL917488:GOL917489 GYH917488:GYH917489 HID917488:HID917489 HRZ917488:HRZ917489 IBV917488:IBV917489 ILR917488:ILR917489 IVN917488:IVN917489 JFJ917488:JFJ917489 JPF917488:JPF917489 JZB917488:JZB917489 KIX917488:KIX917489 KST917488:KST917489 LCP917488:LCP917489 LML917488:LML917489 LWH917488:LWH917489 MGD917488:MGD917489 MPZ917488:MPZ917489 MZV917488:MZV917489 NJR917488:NJR917489 NTN917488:NTN917489 ODJ917488:ODJ917489 ONF917488:ONF917489 OXB917488:OXB917489 PGX917488:PGX917489 PQT917488:PQT917489 QAP917488:QAP917489 QKL917488:QKL917489 QUH917488:QUH917489 RED917488:RED917489 RNZ917488:RNZ917489 RXV917488:RXV917489 SHR917488:SHR917489 SRN917488:SRN917489 TBJ917488:TBJ917489 TLF917488:TLF917489 TVB917488:TVB917489 UEX917488:UEX917489 UOT917488:UOT917489 UYP917488:UYP917489 VIL917488:VIL917489 VSH917488:VSH917489 WCD917488:WCD917489 WLZ917488:WLZ917489 WVV917488:WVV917489 N983024:N983025 JJ983024:JJ983025 TF983024:TF983025 ADB983024:ADB983025 AMX983024:AMX983025 AWT983024:AWT983025 BGP983024:BGP983025 BQL983024:BQL983025 CAH983024:CAH983025 CKD983024:CKD983025 CTZ983024:CTZ983025 DDV983024:DDV983025 DNR983024:DNR983025 DXN983024:DXN983025 EHJ983024:EHJ983025 ERF983024:ERF983025 FBB983024:FBB983025 FKX983024:FKX983025 FUT983024:FUT983025 GEP983024:GEP983025 GOL983024:GOL983025 GYH983024:GYH983025 HID983024:HID983025 HRZ983024:HRZ983025 IBV983024:IBV983025 ILR983024:ILR983025 IVN983024:IVN983025 JFJ983024:JFJ983025 JPF983024:JPF983025 JZB983024:JZB983025 KIX983024:KIX983025 KST983024:KST983025 LCP983024:LCP983025 LML983024:LML983025 LWH983024:LWH983025 MGD983024:MGD983025 MPZ983024:MPZ983025 MZV983024:MZV983025 NJR983024:NJR983025 NTN983024:NTN983025 ODJ983024:ODJ983025 ONF983024:ONF983025 OXB983024:OXB983025 PGX983024:PGX983025 PQT983024:PQT983025 QAP983024:QAP983025 QKL983024:QKL983025 QUH983024:QUH983025 RED983024:RED983025 RNZ983024:RNZ983025 RXV983024:RXV983025 SHR983024:SHR983025 SRN983024:SRN983025 TBJ983024:TBJ983025 TLF983024:TLF983025 TVB983024:TVB983025 UEX983024:UEX983025 UOT983024:UOT983025 UYP983024:UYP983025 VIL983024:VIL983025 VSH983024:VSH983025 WCD983024:WCD983025 WLZ983024:WLZ983025 WVV983024:WVV983025">
      <formula1>"x,X"</formula1>
    </dataValidation>
  </dataValidations>
  <printOptions horizontalCentered="1"/>
  <pageMargins left="0.511811024" right="0.511811024" top="1.59" bottom="0.95833333333333337" header="0.31496062000000002" footer="0.31496062000000002"/>
  <pageSetup paperSize="9" scale="46" fitToHeight="0" orientation="portrait" r:id="rId1"/>
  <headerFooter>
    <oddHeader>&amp;C&amp;G</oddHeader>
    <oddFooter>&amp;CSEBASTIAO DE DEUS RODRIGUES FERREIRA
RN: 1905022760
ENGENHEIRO CIVIL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>
    <pageSetUpPr fitToPage="1"/>
  </sheetPr>
  <dimension ref="A1:K22"/>
  <sheetViews>
    <sheetView view="pageBreakPreview" topLeftCell="A2" zoomScale="70" zoomScaleNormal="85" zoomScaleSheetLayoutView="70" zoomScalePageLayoutView="40" workbookViewId="0">
      <selection activeCell="B7" sqref="B7:I7"/>
    </sheetView>
  </sheetViews>
  <sheetFormatPr defaultColWidth="8.7109375" defaultRowHeight="18" x14ac:dyDescent="0.25"/>
  <cols>
    <col min="1" max="1" width="24.7109375" style="25" customWidth="1"/>
    <col min="2" max="2" width="100" style="25" bestFit="1" customWidth="1"/>
    <col min="3" max="5" width="15.7109375" style="25" bestFit="1" customWidth="1"/>
    <col min="6" max="6" width="19" style="25" customWidth="1"/>
    <col min="7" max="7" width="17.42578125" style="25" bestFit="1" customWidth="1"/>
    <col min="8" max="253" width="8.7109375" style="10"/>
    <col min="254" max="254" width="13.7109375" style="10" bestFit="1" customWidth="1"/>
    <col min="255" max="255" width="100" style="10" bestFit="1" customWidth="1"/>
    <col min="256" max="258" width="15.7109375" style="10" bestFit="1" customWidth="1"/>
    <col min="259" max="259" width="17.140625" style="10" bestFit="1" customWidth="1"/>
    <col min="260" max="260" width="12.7109375" style="10" bestFit="1" customWidth="1"/>
    <col min="261" max="261" width="15.7109375" style="10" bestFit="1" customWidth="1"/>
    <col min="262" max="262" width="8.7109375" style="10"/>
    <col min="263" max="263" width="11.140625" style="10" bestFit="1" customWidth="1"/>
    <col min="264" max="509" width="8.7109375" style="10"/>
    <col min="510" max="510" width="13.7109375" style="10" bestFit="1" customWidth="1"/>
    <col min="511" max="511" width="100" style="10" bestFit="1" customWidth="1"/>
    <col min="512" max="514" width="15.7109375" style="10" bestFit="1" customWidth="1"/>
    <col min="515" max="515" width="17.140625" style="10" bestFit="1" customWidth="1"/>
    <col min="516" max="516" width="12.7109375" style="10" bestFit="1" customWidth="1"/>
    <col min="517" max="517" width="15.7109375" style="10" bestFit="1" customWidth="1"/>
    <col min="518" max="518" width="8.7109375" style="10"/>
    <col min="519" max="519" width="11.140625" style="10" bestFit="1" customWidth="1"/>
    <col min="520" max="765" width="8.7109375" style="10"/>
    <col min="766" max="766" width="13.7109375" style="10" bestFit="1" customWidth="1"/>
    <col min="767" max="767" width="100" style="10" bestFit="1" customWidth="1"/>
    <col min="768" max="770" width="15.7109375" style="10" bestFit="1" customWidth="1"/>
    <col min="771" max="771" width="17.140625" style="10" bestFit="1" customWidth="1"/>
    <col min="772" max="772" width="12.7109375" style="10" bestFit="1" customWidth="1"/>
    <col min="773" max="773" width="15.7109375" style="10" bestFit="1" customWidth="1"/>
    <col min="774" max="774" width="8.7109375" style="10"/>
    <col min="775" max="775" width="11.140625" style="10" bestFit="1" customWidth="1"/>
    <col min="776" max="1021" width="8.7109375" style="10"/>
    <col min="1022" max="1022" width="13.7109375" style="10" bestFit="1" customWidth="1"/>
    <col min="1023" max="1023" width="100" style="10" bestFit="1" customWidth="1"/>
    <col min="1024" max="1026" width="15.7109375" style="10" bestFit="1" customWidth="1"/>
    <col min="1027" max="1027" width="17.140625" style="10" bestFit="1" customWidth="1"/>
    <col min="1028" max="1028" width="12.7109375" style="10" bestFit="1" customWidth="1"/>
    <col min="1029" max="1029" width="15.7109375" style="10" bestFit="1" customWidth="1"/>
    <col min="1030" max="1030" width="8.7109375" style="10"/>
    <col min="1031" max="1031" width="11.140625" style="10" bestFit="1" customWidth="1"/>
    <col min="1032" max="1277" width="8.7109375" style="10"/>
    <col min="1278" max="1278" width="13.7109375" style="10" bestFit="1" customWidth="1"/>
    <col min="1279" max="1279" width="100" style="10" bestFit="1" customWidth="1"/>
    <col min="1280" max="1282" width="15.7109375" style="10" bestFit="1" customWidth="1"/>
    <col min="1283" max="1283" width="17.140625" style="10" bestFit="1" customWidth="1"/>
    <col min="1284" max="1284" width="12.7109375" style="10" bestFit="1" customWidth="1"/>
    <col min="1285" max="1285" width="15.7109375" style="10" bestFit="1" customWidth="1"/>
    <col min="1286" max="1286" width="8.7109375" style="10"/>
    <col min="1287" max="1287" width="11.140625" style="10" bestFit="1" customWidth="1"/>
    <col min="1288" max="1533" width="8.7109375" style="10"/>
    <col min="1534" max="1534" width="13.7109375" style="10" bestFit="1" customWidth="1"/>
    <col min="1535" max="1535" width="100" style="10" bestFit="1" customWidth="1"/>
    <col min="1536" max="1538" width="15.7109375" style="10" bestFit="1" customWidth="1"/>
    <col min="1539" max="1539" width="17.140625" style="10" bestFit="1" customWidth="1"/>
    <col min="1540" max="1540" width="12.7109375" style="10" bestFit="1" customWidth="1"/>
    <col min="1541" max="1541" width="15.7109375" style="10" bestFit="1" customWidth="1"/>
    <col min="1542" max="1542" width="8.7109375" style="10"/>
    <col min="1543" max="1543" width="11.140625" style="10" bestFit="1" customWidth="1"/>
    <col min="1544" max="1789" width="8.7109375" style="10"/>
    <col min="1790" max="1790" width="13.7109375" style="10" bestFit="1" customWidth="1"/>
    <col min="1791" max="1791" width="100" style="10" bestFit="1" customWidth="1"/>
    <col min="1792" max="1794" width="15.7109375" style="10" bestFit="1" customWidth="1"/>
    <col min="1795" max="1795" width="17.140625" style="10" bestFit="1" customWidth="1"/>
    <col min="1796" max="1796" width="12.7109375" style="10" bestFit="1" customWidth="1"/>
    <col min="1797" max="1797" width="15.7109375" style="10" bestFit="1" customWidth="1"/>
    <col min="1798" max="1798" width="8.7109375" style="10"/>
    <col min="1799" max="1799" width="11.140625" style="10" bestFit="1" customWidth="1"/>
    <col min="1800" max="2045" width="8.7109375" style="10"/>
    <col min="2046" max="2046" width="13.7109375" style="10" bestFit="1" customWidth="1"/>
    <col min="2047" max="2047" width="100" style="10" bestFit="1" customWidth="1"/>
    <col min="2048" max="2050" width="15.7109375" style="10" bestFit="1" customWidth="1"/>
    <col min="2051" max="2051" width="17.140625" style="10" bestFit="1" customWidth="1"/>
    <col min="2052" max="2052" width="12.7109375" style="10" bestFit="1" customWidth="1"/>
    <col min="2053" max="2053" width="15.7109375" style="10" bestFit="1" customWidth="1"/>
    <col min="2054" max="2054" width="8.7109375" style="10"/>
    <col min="2055" max="2055" width="11.140625" style="10" bestFit="1" customWidth="1"/>
    <col min="2056" max="2301" width="8.7109375" style="10"/>
    <col min="2302" max="2302" width="13.7109375" style="10" bestFit="1" customWidth="1"/>
    <col min="2303" max="2303" width="100" style="10" bestFit="1" customWidth="1"/>
    <col min="2304" max="2306" width="15.7109375" style="10" bestFit="1" customWidth="1"/>
    <col min="2307" max="2307" width="17.140625" style="10" bestFit="1" customWidth="1"/>
    <col min="2308" max="2308" width="12.7109375" style="10" bestFit="1" customWidth="1"/>
    <col min="2309" max="2309" width="15.7109375" style="10" bestFit="1" customWidth="1"/>
    <col min="2310" max="2310" width="8.7109375" style="10"/>
    <col min="2311" max="2311" width="11.140625" style="10" bestFit="1" customWidth="1"/>
    <col min="2312" max="2557" width="8.7109375" style="10"/>
    <col min="2558" max="2558" width="13.7109375" style="10" bestFit="1" customWidth="1"/>
    <col min="2559" max="2559" width="100" style="10" bestFit="1" customWidth="1"/>
    <col min="2560" max="2562" width="15.7109375" style="10" bestFit="1" customWidth="1"/>
    <col min="2563" max="2563" width="17.140625" style="10" bestFit="1" customWidth="1"/>
    <col min="2564" max="2564" width="12.7109375" style="10" bestFit="1" customWidth="1"/>
    <col min="2565" max="2565" width="15.7109375" style="10" bestFit="1" customWidth="1"/>
    <col min="2566" max="2566" width="8.7109375" style="10"/>
    <col min="2567" max="2567" width="11.140625" style="10" bestFit="1" customWidth="1"/>
    <col min="2568" max="2813" width="8.7109375" style="10"/>
    <col min="2814" max="2814" width="13.7109375" style="10" bestFit="1" customWidth="1"/>
    <col min="2815" max="2815" width="100" style="10" bestFit="1" customWidth="1"/>
    <col min="2816" max="2818" width="15.7109375" style="10" bestFit="1" customWidth="1"/>
    <col min="2819" max="2819" width="17.140625" style="10" bestFit="1" customWidth="1"/>
    <col min="2820" max="2820" width="12.7109375" style="10" bestFit="1" customWidth="1"/>
    <col min="2821" max="2821" width="15.7109375" style="10" bestFit="1" customWidth="1"/>
    <col min="2822" max="2822" width="8.7109375" style="10"/>
    <col min="2823" max="2823" width="11.140625" style="10" bestFit="1" customWidth="1"/>
    <col min="2824" max="3069" width="8.7109375" style="10"/>
    <col min="3070" max="3070" width="13.7109375" style="10" bestFit="1" customWidth="1"/>
    <col min="3071" max="3071" width="100" style="10" bestFit="1" customWidth="1"/>
    <col min="3072" max="3074" width="15.7109375" style="10" bestFit="1" customWidth="1"/>
    <col min="3075" max="3075" width="17.140625" style="10" bestFit="1" customWidth="1"/>
    <col min="3076" max="3076" width="12.7109375" style="10" bestFit="1" customWidth="1"/>
    <col min="3077" max="3077" width="15.7109375" style="10" bestFit="1" customWidth="1"/>
    <col min="3078" max="3078" width="8.7109375" style="10"/>
    <col min="3079" max="3079" width="11.140625" style="10" bestFit="1" customWidth="1"/>
    <col min="3080" max="3325" width="8.7109375" style="10"/>
    <col min="3326" max="3326" width="13.7109375" style="10" bestFit="1" customWidth="1"/>
    <col min="3327" max="3327" width="100" style="10" bestFit="1" customWidth="1"/>
    <col min="3328" max="3330" width="15.7109375" style="10" bestFit="1" customWidth="1"/>
    <col min="3331" max="3331" width="17.140625" style="10" bestFit="1" customWidth="1"/>
    <col min="3332" max="3332" width="12.7109375" style="10" bestFit="1" customWidth="1"/>
    <col min="3333" max="3333" width="15.7109375" style="10" bestFit="1" customWidth="1"/>
    <col min="3334" max="3334" width="8.7109375" style="10"/>
    <col min="3335" max="3335" width="11.140625" style="10" bestFit="1" customWidth="1"/>
    <col min="3336" max="3581" width="8.7109375" style="10"/>
    <col min="3582" max="3582" width="13.7109375" style="10" bestFit="1" customWidth="1"/>
    <col min="3583" max="3583" width="100" style="10" bestFit="1" customWidth="1"/>
    <col min="3584" max="3586" width="15.7109375" style="10" bestFit="1" customWidth="1"/>
    <col min="3587" max="3587" width="17.140625" style="10" bestFit="1" customWidth="1"/>
    <col min="3588" max="3588" width="12.7109375" style="10" bestFit="1" customWidth="1"/>
    <col min="3589" max="3589" width="15.7109375" style="10" bestFit="1" customWidth="1"/>
    <col min="3590" max="3590" width="8.7109375" style="10"/>
    <col min="3591" max="3591" width="11.140625" style="10" bestFit="1" customWidth="1"/>
    <col min="3592" max="3837" width="8.7109375" style="10"/>
    <col min="3838" max="3838" width="13.7109375" style="10" bestFit="1" customWidth="1"/>
    <col min="3839" max="3839" width="100" style="10" bestFit="1" customWidth="1"/>
    <col min="3840" max="3842" width="15.7109375" style="10" bestFit="1" customWidth="1"/>
    <col min="3843" max="3843" width="17.140625" style="10" bestFit="1" customWidth="1"/>
    <col min="3844" max="3844" width="12.7109375" style="10" bestFit="1" customWidth="1"/>
    <col min="3845" max="3845" width="15.7109375" style="10" bestFit="1" customWidth="1"/>
    <col min="3846" max="3846" width="8.7109375" style="10"/>
    <col min="3847" max="3847" width="11.140625" style="10" bestFit="1" customWidth="1"/>
    <col min="3848" max="4093" width="8.7109375" style="10"/>
    <col min="4094" max="4094" width="13.7109375" style="10" bestFit="1" customWidth="1"/>
    <col min="4095" max="4095" width="100" style="10" bestFit="1" customWidth="1"/>
    <col min="4096" max="4098" width="15.7109375" style="10" bestFit="1" customWidth="1"/>
    <col min="4099" max="4099" width="17.140625" style="10" bestFit="1" customWidth="1"/>
    <col min="4100" max="4100" width="12.7109375" style="10" bestFit="1" customWidth="1"/>
    <col min="4101" max="4101" width="15.7109375" style="10" bestFit="1" customWidth="1"/>
    <col min="4102" max="4102" width="8.7109375" style="10"/>
    <col min="4103" max="4103" width="11.140625" style="10" bestFit="1" customWidth="1"/>
    <col min="4104" max="4349" width="8.7109375" style="10"/>
    <col min="4350" max="4350" width="13.7109375" style="10" bestFit="1" customWidth="1"/>
    <col min="4351" max="4351" width="100" style="10" bestFit="1" customWidth="1"/>
    <col min="4352" max="4354" width="15.7109375" style="10" bestFit="1" customWidth="1"/>
    <col min="4355" max="4355" width="17.140625" style="10" bestFit="1" customWidth="1"/>
    <col min="4356" max="4356" width="12.7109375" style="10" bestFit="1" customWidth="1"/>
    <col min="4357" max="4357" width="15.7109375" style="10" bestFit="1" customWidth="1"/>
    <col min="4358" max="4358" width="8.7109375" style="10"/>
    <col min="4359" max="4359" width="11.140625" style="10" bestFit="1" customWidth="1"/>
    <col min="4360" max="4605" width="8.7109375" style="10"/>
    <col min="4606" max="4606" width="13.7109375" style="10" bestFit="1" customWidth="1"/>
    <col min="4607" max="4607" width="100" style="10" bestFit="1" customWidth="1"/>
    <col min="4608" max="4610" width="15.7109375" style="10" bestFit="1" customWidth="1"/>
    <col min="4611" max="4611" width="17.140625" style="10" bestFit="1" customWidth="1"/>
    <col min="4612" max="4612" width="12.7109375" style="10" bestFit="1" customWidth="1"/>
    <col min="4613" max="4613" width="15.7109375" style="10" bestFit="1" customWidth="1"/>
    <col min="4614" max="4614" width="8.7109375" style="10"/>
    <col min="4615" max="4615" width="11.140625" style="10" bestFit="1" customWidth="1"/>
    <col min="4616" max="4861" width="8.7109375" style="10"/>
    <col min="4862" max="4862" width="13.7109375" style="10" bestFit="1" customWidth="1"/>
    <col min="4863" max="4863" width="100" style="10" bestFit="1" customWidth="1"/>
    <col min="4864" max="4866" width="15.7109375" style="10" bestFit="1" customWidth="1"/>
    <col min="4867" max="4867" width="17.140625" style="10" bestFit="1" customWidth="1"/>
    <col min="4868" max="4868" width="12.7109375" style="10" bestFit="1" customWidth="1"/>
    <col min="4869" max="4869" width="15.7109375" style="10" bestFit="1" customWidth="1"/>
    <col min="4870" max="4870" width="8.7109375" style="10"/>
    <col min="4871" max="4871" width="11.140625" style="10" bestFit="1" customWidth="1"/>
    <col min="4872" max="5117" width="8.7109375" style="10"/>
    <col min="5118" max="5118" width="13.7109375" style="10" bestFit="1" customWidth="1"/>
    <col min="5119" max="5119" width="100" style="10" bestFit="1" customWidth="1"/>
    <col min="5120" max="5122" width="15.7109375" style="10" bestFit="1" customWidth="1"/>
    <col min="5123" max="5123" width="17.140625" style="10" bestFit="1" customWidth="1"/>
    <col min="5124" max="5124" width="12.7109375" style="10" bestFit="1" customWidth="1"/>
    <col min="5125" max="5125" width="15.7109375" style="10" bestFit="1" customWidth="1"/>
    <col min="5126" max="5126" width="8.7109375" style="10"/>
    <col min="5127" max="5127" width="11.140625" style="10" bestFit="1" customWidth="1"/>
    <col min="5128" max="5373" width="8.7109375" style="10"/>
    <col min="5374" max="5374" width="13.7109375" style="10" bestFit="1" customWidth="1"/>
    <col min="5375" max="5375" width="100" style="10" bestFit="1" customWidth="1"/>
    <col min="5376" max="5378" width="15.7109375" style="10" bestFit="1" customWidth="1"/>
    <col min="5379" max="5379" width="17.140625" style="10" bestFit="1" customWidth="1"/>
    <col min="5380" max="5380" width="12.7109375" style="10" bestFit="1" customWidth="1"/>
    <col min="5381" max="5381" width="15.7109375" style="10" bestFit="1" customWidth="1"/>
    <col min="5382" max="5382" width="8.7109375" style="10"/>
    <col min="5383" max="5383" width="11.140625" style="10" bestFit="1" customWidth="1"/>
    <col min="5384" max="5629" width="8.7109375" style="10"/>
    <col min="5630" max="5630" width="13.7109375" style="10" bestFit="1" customWidth="1"/>
    <col min="5631" max="5631" width="100" style="10" bestFit="1" customWidth="1"/>
    <col min="5632" max="5634" width="15.7109375" style="10" bestFit="1" customWidth="1"/>
    <col min="5635" max="5635" width="17.140625" style="10" bestFit="1" customWidth="1"/>
    <col min="5636" max="5636" width="12.7109375" style="10" bestFit="1" customWidth="1"/>
    <col min="5637" max="5637" width="15.7109375" style="10" bestFit="1" customWidth="1"/>
    <col min="5638" max="5638" width="8.7109375" style="10"/>
    <col min="5639" max="5639" width="11.140625" style="10" bestFit="1" customWidth="1"/>
    <col min="5640" max="5885" width="8.7109375" style="10"/>
    <col min="5886" max="5886" width="13.7109375" style="10" bestFit="1" customWidth="1"/>
    <col min="5887" max="5887" width="100" style="10" bestFit="1" customWidth="1"/>
    <col min="5888" max="5890" width="15.7109375" style="10" bestFit="1" customWidth="1"/>
    <col min="5891" max="5891" width="17.140625" style="10" bestFit="1" customWidth="1"/>
    <col min="5892" max="5892" width="12.7109375" style="10" bestFit="1" customWidth="1"/>
    <col min="5893" max="5893" width="15.7109375" style="10" bestFit="1" customWidth="1"/>
    <col min="5894" max="5894" width="8.7109375" style="10"/>
    <col min="5895" max="5895" width="11.140625" style="10" bestFit="1" customWidth="1"/>
    <col min="5896" max="6141" width="8.7109375" style="10"/>
    <col min="6142" max="6142" width="13.7109375" style="10" bestFit="1" customWidth="1"/>
    <col min="6143" max="6143" width="100" style="10" bestFit="1" customWidth="1"/>
    <col min="6144" max="6146" width="15.7109375" style="10" bestFit="1" customWidth="1"/>
    <col min="6147" max="6147" width="17.140625" style="10" bestFit="1" customWidth="1"/>
    <col min="6148" max="6148" width="12.7109375" style="10" bestFit="1" customWidth="1"/>
    <col min="6149" max="6149" width="15.7109375" style="10" bestFit="1" customWidth="1"/>
    <col min="6150" max="6150" width="8.7109375" style="10"/>
    <col min="6151" max="6151" width="11.140625" style="10" bestFit="1" customWidth="1"/>
    <col min="6152" max="6397" width="8.7109375" style="10"/>
    <col min="6398" max="6398" width="13.7109375" style="10" bestFit="1" customWidth="1"/>
    <col min="6399" max="6399" width="100" style="10" bestFit="1" customWidth="1"/>
    <col min="6400" max="6402" width="15.7109375" style="10" bestFit="1" customWidth="1"/>
    <col min="6403" max="6403" width="17.140625" style="10" bestFit="1" customWidth="1"/>
    <col min="6404" max="6404" width="12.7109375" style="10" bestFit="1" customWidth="1"/>
    <col min="6405" max="6405" width="15.7109375" style="10" bestFit="1" customWidth="1"/>
    <col min="6406" max="6406" width="8.7109375" style="10"/>
    <col min="6407" max="6407" width="11.140625" style="10" bestFit="1" customWidth="1"/>
    <col min="6408" max="6653" width="8.7109375" style="10"/>
    <col min="6654" max="6654" width="13.7109375" style="10" bestFit="1" customWidth="1"/>
    <col min="6655" max="6655" width="100" style="10" bestFit="1" customWidth="1"/>
    <col min="6656" max="6658" width="15.7109375" style="10" bestFit="1" customWidth="1"/>
    <col min="6659" max="6659" width="17.140625" style="10" bestFit="1" customWidth="1"/>
    <col min="6660" max="6660" width="12.7109375" style="10" bestFit="1" customWidth="1"/>
    <col min="6661" max="6661" width="15.7109375" style="10" bestFit="1" customWidth="1"/>
    <col min="6662" max="6662" width="8.7109375" style="10"/>
    <col min="6663" max="6663" width="11.140625" style="10" bestFit="1" customWidth="1"/>
    <col min="6664" max="6909" width="8.7109375" style="10"/>
    <col min="6910" max="6910" width="13.7109375" style="10" bestFit="1" customWidth="1"/>
    <col min="6911" max="6911" width="100" style="10" bestFit="1" customWidth="1"/>
    <col min="6912" max="6914" width="15.7109375" style="10" bestFit="1" customWidth="1"/>
    <col min="6915" max="6915" width="17.140625" style="10" bestFit="1" customWidth="1"/>
    <col min="6916" max="6916" width="12.7109375" style="10" bestFit="1" customWidth="1"/>
    <col min="6917" max="6917" width="15.7109375" style="10" bestFit="1" customWidth="1"/>
    <col min="6918" max="6918" width="8.7109375" style="10"/>
    <col min="6919" max="6919" width="11.140625" style="10" bestFit="1" customWidth="1"/>
    <col min="6920" max="7165" width="8.7109375" style="10"/>
    <col min="7166" max="7166" width="13.7109375" style="10" bestFit="1" customWidth="1"/>
    <col min="7167" max="7167" width="100" style="10" bestFit="1" customWidth="1"/>
    <col min="7168" max="7170" width="15.7109375" style="10" bestFit="1" customWidth="1"/>
    <col min="7171" max="7171" width="17.140625" style="10" bestFit="1" customWidth="1"/>
    <col min="7172" max="7172" width="12.7109375" style="10" bestFit="1" customWidth="1"/>
    <col min="7173" max="7173" width="15.7109375" style="10" bestFit="1" customWidth="1"/>
    <col min="7174" max="7174" width="8.7109375" style="10"/>
    <col min="7175" max="7175" width="11.140625" style="10" bestFit="1" customWidth="1"/>
    <col min="7176" max="7421" width="8.7109375" style="10"/>
    <col min="7422" max="7422" width="13.7109375" style="10" bestFit="1" customWidth="1"/>
    <col min="7423" max="7423" width="100" style="10" bestFit="1" customWidth="1"/>
    <col min="7424" max="7426" width="15.7109375" style="10" bestFit="1" customWidth="1"/>
    <col min="7427" max="7427" width="17.140625" style="10" bestFit="1" customWidth="1"/>
    <col min="7428" max="7428" width="12.7109375" style="10" bestFit="1" customWidth="1"/>
    <col min="7429" max="7429" width="15.7109375" style="10" bestFit="1" customWidth="1"/>
    <col min="7430" max="7430" width="8.7109375" style="10"/>
    <col min="7431" max="7431" width="11.140625" style="10" bestFit="1" customWidth="1"/>
    <col min="7432" max="7677" width="8.7109375" style="10"/>
    <col min="7678" max="7678" width="13.7109375" style="10" bestFit="1" customWidth="1"/>
    <col min="7679" max="7679" width="100" style="10" bestFit="1" customWidth="1"/>
    <col min="7680" max="7682" width="15.7109375" style="10" bestFit="1" customWidth="1"/>
    <col min="7683" max="7683" width="17.140625" style="10" bestFit="1" customWidth="1"/>
    <col min="7684" max="7684" width="12.7109375" style="10" bestFit="1" customWidth="1"/>
    <col min="7685" max="7685" width="15.7109375" style="10" bestFit="1" customWidth="1"/>
    <col min="7686" max="7686" width="8.7109375" style="10"/>
    <col min="7687" max="7687" width="11.140625" style="10" bestFit="1" customWidth="1"/>
    <col min="7688" max="7933" width="8.7109375" style="10"/>
    <col min="7934" max="7934" width="13.7109375" style="10" bestFit="1" customWidth="1"/>
    <col min="7935" max="7935" width="100" style="10" bestFit="1" customWidth="1"/>
    <col min="7936" max="7938" width="15.7109375" style="10" bestFit="1" customWidth="1"/>
    <col min="7939" max="7939" width="17.140625" style="10" bestFit="1" customWidth="1"/>
    <col min="7940" max="7940" width="12.7109375" style="10" bestFit="1" customWidth="1"/>
    <col min="7941" max="7941" width="15.7109375" style="10" bestFit="1" customWidth="1"/>
    <col min="7942" max="7942" width="8.7109375" style="10"/>
    <col min="7943" max="7943" width="11.140625" style="10" bestFit="1" customWidth="1"/>
    <col min="7944" max="8189" width="8.7109375" style="10"/>
    <col min="8190" max="8190" width="13.7109375" style="10" bestFit="1" customWidth="1"/>
    <col min="8191" max="8191" width="100" style="10" bestFit="1" customWidth="1"/>
    <col min="8192" max="8194" width="15.7109375" style="10" bestFit="1" customWidth="1"/>
    <col min="8195" max="8195" width="17.140625" style="10" bestFit="1" customWidth="1"/>
    <col min="8196" max="8196" width="12.7109375" style="10" bestFit="1" customWidth="1"/>
    <col min="8197" max="8197" width="15.7109375" style="10" bestFit="1" customWidth="1"/>
    <col min="8198" max="8198" width="8.7109375" style="10"/>
    <col min="8199" max="8199" width="11.140625" style="10" bestFit="1" customWidth="1"/>
    <col min="8200" max="8445" width="8.7109375" style="10"/>
    <col min="8446" max="8446" width="13.7109375" style="10" bestFit="1" customWidth="1"/>
    <col min="8447" max="8447" width="100" style="10" bestFit="1" customWidth="1"/>
    <col min="8448" max="8450" width="15.7109375" style="10" bestFit="1" customWidth="1"/>
    <col min="8451" max="8451" width="17.140625" style="10" bestFit="1" customWidth="1"/>
    <col min="8452" max="8452" width="12.7109375" style="10" bestFit="1" customWidth="1"/>
    <col min="8453" max="8453" width="15.7109375" style="10" bestFit="1" customWidth="1"/>
    <col min="8454" max="8454" width="8.7109375" style="10"/>
    <col min="8455" max="8455" width="11.140625" style="10" bestFit="1" customWidth="1"/>
    <col min="8456" max="8701" width="8.7109375" style="10"/>
    <col min="8702" max="8702" width="13.7109375" style="10" bestFit="1" customWidth="1"/>
    <col min="8703" max="8703" width="100" style="10" bestFit="1" customWidth="1"/>
    <col min="8704" max="8706" width="15.7109375" style="10" bestFit="1" customWidth="1"/>
    <col min="8707" max="8707" width="17.140625" style="10" bestFit="1" customWidth="1"/>
    <col min="8708" max="8708" width="12.7109375" style="10" bestFit="1" customWidth="1"/>
    <col min="8709" max="8709" width="15.7109375" style="10" bestFit="1" customWidth="1"/>
    <col min="8710" max="8710" width="8.7109375" style="10"/>
    <col min="8711" max="8711" width="11.140625" style="10" bestFit="1" customWidth="1"/>
    <col min="8712" max="8957" width="8.7109375" style="10"/>
    <col min="8958" max="8958" width="13.7109375" style="10" bestFit="1" customWidth="1"/>
    <col min="8959" max="8959" width="100" style="10" bestFit="1" customWidth="1"/>
    <col min="8960" max="8962" width="15.7109375" style="10" bestFit="1" customWidth="1"/>
    <col min="8963" max="8963" width="17.140625" style="10" bestFit="1" customWidth="1"/>
    <col min="8964" max="8964" width="12.7109375" style="10" bestFit="1" customWidth="1"/>
    <col min="8965" max="8965" width="15.7109375" style="10" bestFit="1" customWidth="1"/>
    <col min="8966" max="8966" width="8.7109375" style="10"/>
    <col min="8967" max="8967" width="11.140625" style="10" bestFit="1" customWidth="1"/>
    <col min="8968" max="9213" width="8.7109375" style="10"/>
    <col min="9214" max="9214" width="13.7109375" style="10" bestFit="1" customWidth="1"/>
    <col min="9215" max="9215" width="100" style="10" bestFit="1" customWidth="1"/>
    <col min="9216" max="9218" width="15.7109375" style="10" bestFit="1" customWidth="1"/>
    <col min="9219" max="9219" width="17.140625" style="10" bestFit="1" customWidth="1"/>
    <col min="9220" max="9220" width="12.7109375" style="10" bestFit="1" customWidth="1"/>
    <col min="9221" max="9221" width="15.7109375" style="10" bestFit="1" customWidth="1"/>
    <col min="9222" max="9222" width="8.7109375" style="10"/>
    <col min="9223" max="9223" width="11.140625" style="10" bestFit="1" customWidth="1"/>
    <col min="9224" max="9469" width="8.7109375" style="10"/>
    <col min="9470" max="9470" width="13.7109375" style="10" bestFit="1" customWidth="1"/>
    <col min="9471" max="9471" width="100" style="10" bestFit="1" customWidth="1"/>
    <col min="9472" max="9474" width="15.7109375" style="10" bestFit="1" customWidth="1"/>
    <col min="9475" max="9475" width="17.140625" style="10" bestFit="1" customWidth="1"/>
    <col min="9476" max="9476" width="12.7109375" style="10" bestFit="1" customWidth="1"/>
    <col min="9477" max="9477" width="15.7109375" style="10" bestFit="1" customWidth="1"/>
    <col min="9478" max="9478" width="8.7109375" style="10"/>
    <col min="9479" max="9479" width="11.140625" style="10" bestFit="1" customWidth="1"/>
    <col min="9480" max="9725" width="8.7109375" style="10"/>
    <col min="9726" max="9726" width="13.7109375" style="10" bestFit="1" customWidth="1"/>
    <col min="9727" max="9727" width="100" style="10" bestFit="1" customWidth="1"/>
    <col min="9728" max="9730" width="15.7109375" style="10" bestFit="1" customWidth="1"/>
    <col min="9731" max="9731" width="17.140625" style="10" bestFit="1" customWidth="1"/>
    <col min="9732" max="9732" width="12.7109375" style="10" bestFit="1" customWidth="1"/>
    <col min="9733" max="9733" width="15.7109375" style="10" bestFit="1" customWidth="1"/>
    <col min="9734" max="9734" width="8.7109375" style="10"/>
    <col min="9735" max="9735" width="11.140625" style="10" bestFit="1" customWidth="1"/>
    <col min="9736" max="9981" width="8.7109375" style="10"/>
    <col min="9982" max="9982" width="13.7109375" style="10" bestFit="1" customWidth="1"/>
    <col min="9983" max="9983" width="100" style="10" bestFit="1" customWidth="1"/>
    <col min="9984" max="9986" width="15.7109375" style="10" bestFit="1" customWidth="1"/>
    <col min="9987" max="9987" width="17.140625" style="10" bestFit="1" customWidth="1"/>
    <col min="9988" max="9988" width="12.7109375" style="10" bestFit="1" customWidth="1"/>
    <col min="9989" max="9989" width="15.7109375" style="10" bestFit="1" customWidth="1"/>
    <col min="9990" max="9990" width="8.7109375" style="10"/>
    <col min="9991" max="9991" width="11.140625" style="10" bestFit="1" customWidth="1"/>
    <col min="9992" max="10237" width="8.7109375" style="10"/>
    <col min="10238" max="10238" width="13.7109375" style="10" bestFit="1" customWidth="1"/>
    <col min="10239" max="10239" width="100" style="10" bestFit="1" customWidth="1"/>
    <col min="10240" max="10242" width="15.7109375" style="10" bestFit="1" customWidth="1"/>
    <col min="10243" max="10243" width="17.140625" style="10" bestFit="1" customWidth="1"/>
    <col min="10244" max="10244" width="12.7109375" style="10" bestFit="1" customWidth="1"/>
    <col min="10245" max="10245" width="15.7109375" style="10" bestFit="1" customWidth="1"/>
    <col min="10246" max="10246" width="8.7109375" style="10"/>
    <col min="10247" max="10247" width="11.140625" style="10" bestFit="1" customWidth="1"/>
    <col min="10248" max="10493" width="8.7109375" style="10"/>
    <col min="10494" max="10494" width="13.7109375" style="10" bestFit="1" customWidth="1"/>
    <col min="10495" max="10495" width="100" style="10" bestFit="1" customWidth="1"/>
    <col min="10496" max="10498" width="15.7109375" style="10" bestFit="1" customWidth="1"/>
    <col min="10499" max="10499" width="17.140625" style="10" bestFit="1" customWidth="1"/>
    <col min="10500" max="10500" width="12.7109375" style="10" bestFit="1" customWidth="1"/>
    <col min="10501" max="10501" width="15.7109375" style="10" bestFit="1" customWidth="1"/>
    <col min="10502" max="10502" width="8.7109375" style="10"/>
    <col min="10503" max="10503" width="11.140625" style="10" bestFit="1" customWidth="1"/>
    <col min="10504" max="10749" width="8.7109375" style="10"/>
    <col min="10750" max="10750" width="13.7109375" style="10" bestFit="1" customWidth="1"/>
    <col min="10751" max="10751" width="100" style="10" bestFit="1" customWidth="1"/>
    <col min="10752" max="10754" width="15.7109375" style="10" bestFit="1" customWidth="1"/>
    <col min="10755" max="10755" width="17.140625" style="10" bestFit="1" customWidth="1"/>
    <col min="10756" max="10756" width="12.7109375" style="10" bestFit="1" customWidth="1"/>
    <col min="10757" max="10757" width="15.7109375" style="10" bestFit="1" customWidth="1"/>
    <col min="10758" max="10758" width="8.7109375" style="10"/>
    <col min="10759" max="10759" width="11.140625" style="10" bestFit="1" customWidth="1"/>
    <col min="10760" max="11005" width="8.7109375" style="10"/>
    <col min="11006" max="11006" width="13.7109375" style="10" bestFit="1" customWidth="1"/>
    <col min="11007" max="11007" width="100" style="10" bestFit="1" customWidth="1"/>
    <col min="11008" max="11010" width="15.7109375" style="10" bestFit="1" customWidth="1"/>
    <col min="11011" max="11011" width="17.140625" style="10" bestFit="1" customWidth="1"/>
    <col min="11012" max="11012" width="12.7109375" style="10" bestFit="1" customWidth="1"/>
    <col min="11013" max="11013" width="15.7109375" style="10" bestFit="1" customWidth="1"/>
    <col min="11014" max="11014" width="8.7109375" style="10"/>
    <col min="11015" max="11015" width="11.140625" style="10" bestFit="1" customWidth="1"/>
    <col min="11016" max="11261" width="8.7109375" style="10"/>
    <col min="11262" max="11262" width="13.7109375" style="10" bestFit="1" customWidth="1"/>
    <col min="11263" max="11263" width="100" style="10" bestFit="1" customWidth="1"/>
    <col min="11264" max="11266" width="15.7109375" style="10" bestFit="1" customWidth="1"/>
    <col min="11267" max="11267" width="17.140625" style="10" bestFit="1" customWidth="1"/>
    <col min="11268" max="11268" width="12.7109375" style="10" bestFit="1" customWidth="1"/>
    <col min="11269" max="11269" width="15.7109375" style="10" bestFit="1" customWidth="1"/>
    <col min="11270" max="11270" width="8.7109375" style="10"/>
    <col min="11271" max="11271" width="11.140625" style="10" bestFit="1" customWidth="1"/>
    <col min="11272" max="11517" width="8.7109375" style="10"/>
    <col min="11518" max="11518" width="13.7109375" style="10" bestFit="1" customWidth="1"/>
    <col min="11519" max="11519" width="100" style="10" bestFit="1" customWidth="1"/>
    <col min="11520" max="11522" width="15.7109375" style="10" bestFit="1" customWidth="1"/>
    <col min="11523" max="11523" width="17.140625" style="10" bestFit="1" customWidth="1"/>
    <col min="11524" max="11524" width="12.7109375" style="10" bestFit="1" customWidth="1"/>
    <col min="11525" max="11525" width="15.7109375" style="10" bestFit="1" customWidth="1"/>
    <col min="11526" max="11526" width="8.7109375" style="10"/>
    <col min="11527" max="11527" width="11.140625" style="10" bestFit="1" customWidth="1"/>
    <col min="11528" max="11773" width="8.7109375" style="10"/>
    <col min="11774" max="11774" width="13.7109375" style="10" bestFit="1" customWidth="1"/>
    <col min="11775" max="11775" width="100" style="10" bestFit="1" customWidth="1"/>
    <col min="11776" max="11778" width="15.7109375" style="10" bestFit="1" customWidth="1"/>
    <col min="11779" max="11779" width="17.140625" style="10" bestFit="1" customWidth="1"/>
    <col min="11780" max="11780" width="12.7109375" style="10" bestFit="1" customWidth="1"/>
    <col min="11781" max="11781" width="15.7109375" style="10" bestFit="1" customWidth="1"/>
    <col min="11782" max="11782" width="8.7109375" style="10"/>
    <col min="11783" max="11783" width="11.140625" style="10" bestFit="1" customWidth="1"/>
    <col min="11784" max="12029" width="8.7109375" style="10"/>
    <col min="12030" max="12030" width="13.7109375" style="10" bestFit="1" customWidth="1"/>
    <col min="12031" max="12031" width="100" style="10" bestFit="1" customWidth="1"/>
    <col min="12032" max="12034" width="15.7109375" style="10" bestFit="1" customWidth="1"/>
    <col min="12035" max="12035" width="17.140625" style="10" bestFit="1" customWidth="1"/>
    <col min="12036" max="12036" width="12.7109375" style="10" bestFit="1" customWidth="1"/>
    <col min="12037" max="12037" width="15.7109375" style="10" bestFit="1" customWidth="1"/>
    <col min="12038" max="12038" width="8.7109375" style="10"/>
    <col min="12039" max="12039" width="11.140625" style="10" bestFit="1" customWidth="1"/>
    <col min="12040" max="12285" width="8.7109375" style="10"/>
    <col min="12286" max="12286" width="13.7109375" style="10" bestFit="1" customWidth="1"/>
    <col min="12287" max="12287" width="100" style="10" bestFit="1" customWidth="1"/>
    <col min="12288" max="12290" width="15.7109375" style="10" bestFit="1" customWidth="1"/>
    <col min="12291" max="12291" width="17.140625" style="10" bestFit="1" customWidth="1"/>
    <col min="12292" max="12292" width="12.7109375" style="10" bestFit="1" customWidth="1"/>
    <col min="12293" max="12293" width="15.7109375" style="10" bestFit="1" customWidth="1"/>
    <col min="12294" max="12294" width="8.7109375" style="10"/>
    <col min="12295" max="12295" width="11.140625" style="10" bestFit="1" customWidth="1"/>
    <col min="12296" max="12541" width="8.7109375" style="10"/>
    <col min="12542" max="12542" width="13.7109375" style="10" bestFit="1" customWidth="1"/>
    <col min="12543" max="12543" width="100" style="10" bestFit="1" customWidth="1"/>
    <col min="12544" max="12546" width="15.7109375" style="10" bestFit="1" customWidth="1"/>
    <col min="12547" max="12547" width="17.140625" style="10" bestFit="1" customWidth="1"/>
    <col min="12548" max="12548" width="12.7109375" style="10" bestFit="1" customWidth="1"/>
    <col min="12549" max="12549" width="15.7109375" style="10" bestFit="1" customWidth="1"/>
    <col min="12550" max="12550" width="8.7109375" style="10"/>
    <col min="12551" max="12551" width="11.140625" style="10" bestFit="1" customWidth="1"/>
    <col min="12552" max="12797" width="8.7109375" style="10"/>
    <col min="12798" max="12798" width="13.7109375" style="10" bestFit="1" customWidth="1"/>
    <col min="12799" max="12799" width="100" style="10" bestFit="1" customWidth="1"/>
    <col min="12800" max="12802" width="15.7109375" style="10" bestFit="1" customWidth="1"/>
    <col min="12803" max="12803" width="17.140625" style="10" bestFit="1" customWidth="1"/>
    <col min="12804" max="12804" width="12.7109375" style="10" bestFit="1" customWidth="1"/>
    <col min="12805" max="12805" width="15.7109375" style="10" bestFit="1" customWidth="1"/>
    <col min="12806" max="12806" width="8.7109375" style="10"/>
    <col min="12807" max="12807" width="11.140625" style="10" bestFit="1" customWidth="1"/>
    <col min="12808" max="13053" width="8.7109375" style="10"/>
    <col min="13054" max="13054" width="13.7109375" style="10" bestFit="1" customWidth="1"/>
    <col min="13055" max="13055" width="100" style="10" bestFit="1" customWidth="1"/>
    <col min="13056" max="13058" width="15.7109375" style="10" bestFit="1" customWidth="1"/>
    <col min="13059" max="13059" width="17.140625" style="10" bestFit="1" customWidth="1"/>
    <col min="13060" max="13060" width="12.7109375" style="10" bestFit="1" customWidth="1"/>
    <col min="13061" max="13061" width="15.7109375" style="10" bestFit="1" customWidth="1"/>
    <col min="13062" max="13062" width="8.7109375" style="10"/>
    <col min="13063" max="13063" width="11.140625" style="10" bestFit="1" customWidth="1"/>
    <col min="13064" max="13309" width="8.7109375" style="10"/>
    <col min="13310" max="13310" width="13.7109375" style="10" bestFit="1" customWidth="1"/>
    <col min="13311" max="13311" width="100" style="10" bestFit="1" customWidth="1"/>
    <col min="13312" max="13314" width="15.7109375" style="10" bestFit="1" customWidth="1"/>
    <col min="13315" max="13315" width="17.140625" style="10" bestFit="1" customWidth="1"/>
    <col min="13316" max="13316" width="12.7109375" style="10" bestFit="1" customWidth="1"/>
    <col min="13317" max="13317" width="15.7109375" style="10" bestFit="1" customWidth="1"/>
    <col min="13318" max="13318" width="8.7109375" style="10"/>
    <col min="13319" max="13319" width="11.140625" style="10" bestFit="1" customWidth="1"/>
    <col min="13320" max="13565" width="8.7109375" style="10"/>
    <col min="13566" max="13566" width="13.7109375" style="10" bestFit="1" customWidth="1"/>
    <col min="13567" max="13567" width="100" style="10" bestFit="1" customWidth="1"/>
    <col min="13568" max="13570" width="15.7109375" style="10" bestFit="1" customWidth="1"/>
    <col min="13571" max="13571" width="17.140625" style="10" bestFit="1" customWidth="1"/>
    <col min="13572" max="13572" width="12.7109375" style="10" bestFit="1" customWidth="1"/>
    <col min="13573" max="13573" width="15.7109375" style="10" bestFit="1" customWidth="1"/>
    <col min="13574" max="13574" width="8.7109375" style="10"/>
    <col min="13575" max="13575" width="11.140625" style="10" bestFit="1" customWidth="1"/>
    <col min="13576" max="13821" width="8.7109375" style="10"/>
    <col min="13822" max="13822" width="13.7109375" style="10" bestFit="1" customWidth="1"/>
    <col min="13823" max="13823" width="100" style="10" bestFit="1" customWidth="1"/>
    <col min="13824" max="13826" width="15.7109375" style="10" bestFit="1" customWidth="1"/>
    <col min="13827" max="13827" width="17.140625" style="10" bestFit="1" customWidth="1"/>
    <col min="13828" max="13828" width="12.7109375" style="10" bestFit="1" customWidth="1"/>
    <col min="13829" max="13829" width="15.7109375" style="10" bestFit="1" customWidth="1"/>
    <col min="13830" max="13830" width="8.7109375" style="10"/>
    <col min="13831" max="13831" width="11.140625" style="10" bestFit="1" customWidth="1"/>
    <col min="13832" max="14077" width="8.7109375" style="10"/>
    <col min="14078" max="14078" width="13.7109375" style="10" bestFit="1" customWidth="1"/>
    <col min="14079" max="14079" width="100" style="10" bestFit="1" customWidth="1"/>
    <col min="14080" max="14082" width="15.7109375" style="10" bestFit="1" customWidth="1"/>
    <col min="14083" max="14083" width="17.140625" style="10" bestFit="1" customWidth="1"/>
    <col min="14084" max="14084" width="12.7109375" style="10" bestFit="1" customWidth="1"/>
    <col min="14085" max="14085" width="15.7109375" style="10" bestFit="1" customWidth="1"/>
    <col min="14086" max="14086" width="8.7109375" style="10"/>
    <col min="14087" max="14087" width="11.140625" style="10" bestFit="1" customWidth="1"/>
    <col min="14088" max="14333" width="8.7109375" style="10"/>
    <col min="14334" max="14334" width="13.7109375" style="10" bestFit="1" customWidth="1"/>
    <col min="14335" max="14335" width="100" style="10" bestFit="1" customWidth="1"/>
    <col min="14336" max="14338" width="15.7109375" style="10" bestFit="1" customWidth="1"/>
    <col min="14339" max="14339" width="17.140625" style="10" bestFit="1" customWidth="1"/>
    <col min="14340" max="14340" width="12.7109375" style="10" bestFit="1" customWidth="1"/>
    <col min="14341" max="14341" width="15.7109375" style="10" bestFit="1" customWidth="1"/>
    <col min="14342" max="14342" width="8.7109375" style="10"/>
    <col min="14343" max="14343" width="11.140625" style="10" bestFit="1" customWidth="1"/>
    <col min="14344" max="14589" width="8.7109375" style="10"/>
    <col min="14590" max="14590" width="13.7109375" style="10" bestFit="1" customWidth="1"/>
    <col min="14591" max="14591" width="100" style="10" bestFit="1" customWidth="1"/>
    <col min="14592" max="14594" width="15.7109375" style="10" bestFit="1" customWidth="1"/>
    <col min="14595" max="14595" width="17.140625" style="10" bestFit="1" customWidth="1"/>
    <col min="14596" max="14596" width="12.7109375" style="10" bestFit="1" customWidth="1"/>
    <col min="14597" max="14597" width="15.7109375" style="10" bestFit="1" customWidth="1"/>
    <col min="14598" max="14598" width="8.7109375" style="10"/>
    <col min="14599" max="14599" width="11.140625" style="10" bestFit="1" customWidth="1"/>
    <col min="14600" max="14845" width="8.7109375" style="10"/>
    <col min="14846" max="14846" width="13.7109375" style="10" bestFit="1" customWidth="1"/>
    <col min="14847" max="14847" width="100" style="10" bestFit="1" customWidth="1"/>
    <col min="14848" max="14850" width="15.7109375" style="10" bestFit="1" customWidth="1"/>
    <col min="14851" max="14851" width="17.140625" style="10" bestFit="1" customWidth="1"/>
    <col min="14852" max="14852" width="12.7109375" style="10" bestFit="1" customWidth="1"/>
    <col min="14853" max="14853" width="15.7109375" style="10" bestFit="1" customWidth="1"/>
    <col min="14854" max="14854" width="8.7109375" style="10"/>
    <col min="14855" max="14855" width="11.140625" style="10" bestFit="1" customWidth="1"/>
    <col min="14856" max="15101" width="8.7109375" style="10"/>
    <col min="15102" max="15102" width="13.7109375" style="10" bestFit="1" customWidth="1"/>
    <col min="15103" max="15103" width="100" style="10" bestFit="1" customWidth="1"/>
    <col min="15104" max="15106" width="15.7109375" style="10" bestFit="1" customWidth="1"/>
    <col min="15107" max="15107" width="17.140625" style="10" bestFit="1" customWidth="1"/>
    <col min="15108" max="15108" width="12.7109375" style="10" bestFit="1" customWidth="1"/>
    <col min="15109" max="15109" width="15.7109375" style="10" bestFit="1" customWidth="1"/>
    <col min="15110" max="15110" width="8.7109375" style="10"/>
    <col min="15111" max="15111" width="11.140625" style="10" bestFit="1" customWidth="1"/>
    <col min="15112" max="15357" width="8.7109375" style="10"/>
    <col min="15358" max="15358" width="13.7109375" style="10" bestFit="1" customWidth="1"/>
    <col min="15359" max="15359" width="100" style="10" bestFit="1" customWidth="1"/>
    <col min="15360" max="15362" width="15.7109375" style="10" bestFit="1" customWidth="1"/>
    <col min="15363" max="15363" width="17.140625" style="10" bestFit="1" customWidth="1"/>
    <col min="15364" max="15364" width="12.7109375" style="10" bestFit="1" customWidth="1"/>
    <col min="15365" max="15365" width="15.7109375" style="10" bestFit="1" customWidth="1"/>
    <col min="15366" max="15366" width="8.7109375" style="10"/>
    <col min="15367" max="15367" width="11.140625" style="10" bestFit="1" customWidth="1"/>
    <col min="15368" max="15613" width="8.7109375" style="10"/>
    <col min="15614" max="15614" width="13.7109375" style="10" bestFit="1" customWidth="1"/>
    <col min="15615" max="15615" width="100" style="10" bestFit="1" customWidth="1"/>
    <col min="15616" max="15618" width="15.7109375" style="10" bestFit="1" customWidth="1"/>
    <col min="15619" max="15619" width="17.140625" style="10" bestFit="1" customWidth="1"/>
    <col min="15620" max="15620" width="12.7109375" style="10" bestFit="1" customWidth="1"/>
    <col min="15621" max="15621" width="15.7109375" style="10" bestFit="1" customWidth="1"/>
    <col min="15622" max="15622" width="8.7109375" style="10"/>
    <col min="15623" max="15623" width="11.140625" style="10" bestFit="1" customWidth="1"/>
    <col min="15624" max="15869" width="8.7109375" style="10"/>
    <col min="15870" max="15870" width="13.7109375" style="10" bestFit="1" customWidth="1"/>
    <col min="15871" max="15871" width="100" style="10" bestFit="1" customWidth="1"/>
    <col min="15872" max="15874" width="15.7109375" style="10" bestFit="1" customWidth="1"/>
    <col min="15875" max="15875" width="17.140625" style="10" bestFit="1" customWidth="1"/>
    <col min="15876" max="15876" width="12.7109375" style="10" bestFit="1" customWidth="1"/>
    <col min="15877" max="15877" width="15.7109375" style="10" bestFit="1" customWidth="1"/>
    <col min="15878" max="15878" width="8.7109375" style="10"/>
    <col min="15879" max="15879" width="11.140625" style="10" bestFit="1" customWidth="1"/>
    <col min="15880" max="16125" width="8.7109375" style="10"/>
    <col min="16126" max="16126" width="13.7109375" style="10" bestFit="1" customWidth="1"/>
    <col min="16127" max="16127" width="100" style="10" bestFit="1" customWidth="1"/>
    <col min="16128" max="16130" width="15.7109375" style="10" bestFit="1" customWidth="1"/>
    <col min="16131" max="16131" width="17.140625" style="10" bestFit="1" customWidth="1"/>
    <col min="16132" max="16132" width="12.7109375" style="10" bestFit="1" customWidth="1"/>
    <col min="16133" max="16133" width="15.7109375" style="10" bestFit="1" customWidth="1"/>
    <col min="16134" max="16134" width="8.7109375" style="10"/>
    <col min="16135" max="16135" width="11.140625" style="10" bestFit="1" customWidth="1"/>
    <col min="16136" max="16384" width="8.7109375" style="10"/>
  </cols>
  <sheetData>
    <row r="1" spans="1:11" customFormat="1" ht="27.75" customHeight="1" x14ac:dyDescent="0.25">
      <c r="A1" s="483" t="s">
        <v>115</v>
      </c>
      <c r="B1" s="480"/>
      <c r="C1" s="480"/>
      <c r="D1" s="480"/>
      <c r="E1" s="480"/>
      <c r="F1" s="480"/>
      <c r="G1" s="480"/>
    </row>
    <row r="2" spans="1:11" customFormat="1" ht="42" customHeight="1" x14ac:dyDescent="0.25">
      <c r="A2" s="22" t="s">
        <v>116</v>
      </c>
      <c r="B2" s="484" t="s">
        <v>203</v>
      </c>
      <c r="C2" s="485"/>
      <c r="D2" s="485"/>
      <c r="E2" s="485"/>
      <c r="F2" s="485"/>
      <c r="G2" s="485"/>
      <c r="H2" s="13"/>
      <c r="I2" s="13"/>
    </row>
    <row r="3" spans="1:11" customFormat="1" ht="26.25" customHeight="1" x14ac:dyDescent="0.25">
      <c r="A3" s="22" t="s">
        <v>118</v>
      </c>
      <c r="B3" s="486" t="s">
        <v>199</v>
      </c>
      <c r="C3" s="487"/>
      <c r="D3" s="487"/>
      <c r="E3" s="487"/>
      <c r="F3" s="487"/>
      <c r="G3" s="487"/>
      <c r="H3" s="13"/>
      <c r="I3" s="13"/>
    </row>
    <row r="4" spans="1:11" customFormat="1" ht="26.25" customHeight="1" x14ac:dyDescent="0.25">
      <c r="A4" s="22" t="s">
        <v>117</v>
      </c>
      <c r="B4" s="486" t="s">
        <v>200</v>
      </c>
      <c r="C4" s="487"/>
      <c r="D4" s="487"/>
      <c r="E4" s="487"/>
      <c r="F4" s="487"/>
      <c r="G4" s="487"/>
      <c r="H4" s="13"/>
      <c r="I4" s="13"/>
    </row>
    <row r="5" spans="1:11" customFormat="1" ht="26.25" customHeight="1" x14ac:dyDescent="0.25">
      <c r="A5" s="490" t="s">
        <v>220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</row>
    <row r="6" spans="1:11" x14ac:dyDescent="0.25">
      <c r="H6" s="14"/>
      <c r="I6" s="14"/>
    </row>
    <row r="7" spans="1:11" ht="35.25" customHeight="1" x14ac:dyDescent="0.2">
      <c r="A7" s="26" t="e">
        <f>ORÇAMENTO!#REF!</f>
        <v>#REF!</v>
      </c>
      <c r="B7" s="488" t="e">
        <f>ORÇAMENTO!#REF!</f>
        <v>#REF!</v>
      </c>
      <c r="C7" s="488"/>
      <c r="D7" s="488"/>
      <c r="E7" s="488"/>
      <c r="F7" s="488"/>
      <c r="G7" s="488"/>
    </row>
    <row r="8" spans="1:11" x14ac:dyDescent="0.2">
      <c r="A8" s="27"/>
      <c r="B8" s="27"/>
      <c r="C8" s="27"/>
      <c r="D8" s="27"/>
      <c r="E8" s="27"/>
      <c r="F8" s="27"/>
      <c r="G8" s="27"/>
    </row>
    <row r="9" spans="1:11" ht="22.5" customHeight="1" x14ac:dyDescent="0.2">
      <c r="A9" s="489" t="s">
        <v>181</v>
      </c>
      <c r="B9" s="489"/>
      <c r="C9" s="489"/>
      <c r="D9" s="489"/>
      <c r="E9" s="489"/>
      <c r="F9" s="489"/>
      <c r="G9" s="489"/>
    </row>
    <row r="10" spans="1:11" ht="55.5" customHeight="1" x14ac:dyDescent="0.2">
      <c r="A10" s="28" t="s">
        <v>182</v>
      </c>
      <c r="B10" s="28" t="s">
        <v>183</v>
      </c>
      <c r="C10" s="28" t="s">
        <v>184</v>
      </c>
      <c r="D10" s="28" t="s">
        <v>185</v>
      </c>
      <c r="E10" s="28" t="s">
        <v>186</v>
      </c>
      <c r="F10" s="28" t="s">
        <v>187</v>
      </c>
      <c r="G10" s="28" t="s">
        <v>188</v>
      </c>
    </row>
    <row r="11" spans="1:11" ht="18.75" x14ac:dyDescent="0.25">
      <c r="A11" s="29" t="s">
        <v>189</v>
      </c>
      <c r="B11" s="30" t="s">
        <v>190</v>
      </c>
      <c r="C11" s="31"/>
      <c r="D11" s="31"/>
      <c r="E11" s="31"/>
      <c r="F11" s="31"/>
      <c r="G11" s="31"/>
    </row>
    <row r="12" spans="1:11" x14ac:dyDescent="0.2">
      <c r="A12" s="29" t="s">
        <v>191</v>
      </c>
      <c r="B12" s="29" t="s">
        <v>192</v>
      </c>
      <c r="C12" s="32">
        <v>1</v>
      </c>
      <c r="D12" s="32">
        <v>106.5</v>
      </c>
      <c r="E12" s="32">
        <v>4</v>
      </c>
      <c r="F12" s="32">
        <v>3</v>
      </c>
      <c r="G12" s="33">
        <f>TRUNC(F12*E12*D12*C12,2)</f>
        <v>1278</v>
      </c>
    </row>
    <row r="13" spans="1:11" x14ac:dyDescent="0.2">
      <c r="A13" s="29" t="s">
        <v>193</v>
      </c>
      <c r="B13" s="29" t="s">
        <v>194</v>
      </c>
      <c r="C13" s="32">
        <v>1</v>
      </c>
      <c r="D13" s="32">
        <f>D12</f>
        <v>106.5</v>
      </c>
      <c r="E13" s="32">
        <v>4</v>
      </c>
      <c r="F13" s="32">
        <v>0.95750238673139154</v>
      </c>
      <c r="G13" s="33">
        <f>TRUNC(F13*E13*D13*C13,2)</f>
        <v>407.89</v>
      </c>
    </row>
    <row r="14" spans="1:11" x14ac:dyDescent="0.25">
      <c r="A14" s="29"/>
      <c r="B14" s="29"/>
      <c r="C14" s="29"/>
      <c r="D14" s="29"/>
      <c r="E14" s="29"/>
      <c r="F14" s="29"/>
      <c r="G14" s="31"/>
    </row>
    <row r="15" spans="1:11" x14ac:dyDescent="0.2">
      <c r="A15" s="29"/>
      <c r="B15" s="29" t="s">
        <v>195</v>
      </c>
      <c r="C15" s="29"/>
      <c r="D15" s="29"/>
      <c r="E15" s="29"/>
      <c r="F15" s="29"/>
      <c r="G15" s="34">
        <f>ROUND(G12+G13,2)</f>
        <v>1685.89</v>
      </c>
    </row>
    <row r="16" spans="1:11" x14ac:dyDescent="0.2">
      <c r="A16" s="29"/>
      <c r="B16" s="29" t="s">
        <v>196</v>
      </c>
      <c r="C16" s="29"/>
      <c r="D16" s="29"/>
      <c r="E16" s="29"/>
      <c r="F16" s="29"/>
      <c r="G16" s="35">
        <f>TRUNC(G15*0.2073,2)</f>
        <v>349.48</v>
      </c>
    </row>
    <row r="17" spans="1:7" ht="26.25" customHeight="1" x14ac:dyDescent="0.2">
      <c r="A17" s="28"/>
      <c r="B17" s="28" t="s">
        <v>197</v>
      </c>
      <c r="C17" s="28"/>
      <c r="D17" s="28"/>
      <c r="E17" s="28"/>
      <c r="F17" s="28"/>
      <c r="G17" s="36">
        <f>ROUND(SUM(G15:G16),2)</f>
        <v>2035.37</v>
      </c>
    </row>
    <row r="18" spans="1:7" ht="32.25" customHeight="1" x14ac:dyDescent="0.25">
      <c r="A18" s="481" t="s">
        <v>202</v>
      </c>
      <c r="B18" s="481"/>
      <c r="C18" s="481"/>
      <c r="D18" s="481"/>
      <c r="E18" s="37"/>
      <c r="F18" s="37"/>
      <c r="G18" s="38"/>
    </row>
    <row r="19" spans="1:7" ht="32.25" customHeight="1" x14ac:dyDescent="0.25">
      <c r="A19" s="482"/>
      <c r="B19" s="482"/>
      <c r="C19" s="482"/>
      <c r="D19" s="482"/>
      <c r="E19" s="37"/>
      <c r="F19" s="37"/>
      <c r="G19" s="38"/>
    </row>
    <row r="20" spans="1:7" x14ac:dyDescent="0.2">
      <c r="A20" s="27"/>
      <c r="B20" s="27"/>
      <c r="C20" s="27"/>
      <c r="D20" s="27"/>
      <c r="E20" s="27"/>
      <c r="F20" s="27"/>
      <c r="G20" s="27"/>
    </row>
    <row r="21" spans="1:7" ht="14.25" x14ac:dyDescent="0.2">
      <c r="A21" s="420" t="e">
        <f>#REF!</f>
        <v>#REF!</v>
      </c>
      <c r="B21" s="420"/>
      <c r="C21" s="420"/>
      <c r="D21" s="420"/>
      <c r="E21" s="420"/>
      <c r="F21" s="420"/>
      <c r="G21" s="420"/>
    </row>
    <row r="22" spans="1:7" ht="14.25" x14ac:dyDescent="0.2">
      <c r="A22" s="420"/>
      <c r="B22" s="420"/>
      <c r="C22" s="420"/>
      <c r="D22" s="420"/>
      <c r="E22" s="420"/>
      <c r="F22" s="420"/>
      <c r="G22" s="420"/>
    </row>
  </sheetData>
  <mergeCells count="9">
    <mergeCell ref="A18:D19"/>
    <mergeCell ref="A21:G22"/>
    <mergeCell ref="A1:G1"/>
    <mergeCell ref="B2:G2"/>
    <mergeCell ref="B3:G3"/>
    <mergeCell ref="B4:G4"/>
    <mergeCell ref="B7:G7"/>
    <mergeCell ref="A9:G9"/>
    <mergeCell ref="A5:K5"/>
  </mergeCells>
  <pageMargins left="0.511811024" right="0.511811024" top="2.234375" bottom="0.95833333333333337" header="0.31496062000000002" footer="0.31496062000000002"/>
  <pageSetup paperSize="9" scale="65" fitToHeight="0" orientation="landscape" r:id="rId1"/>
  <headerFooter>
    <oddHeader xml:space="preserve">&amp;C&amp;G
&amp;"-,Negrito"&amp;KFF0000TECNIC CONSTRUTORA LTDA&amp;"-,Regular"&amp;K01+000
&amp;"-,Negrito"&amp;K3366FFQD 130 CASA 31 CONJ. RESIDENCIAL JACINTA ANDRADE - CEP: 64.013-583 -FONE (86) 98852-8284;98809-9234
CNPJ: 04.717.160/0001-07 – TERESINA - PI&amp;"-,Regular"&amp;K01+000
</oddHeader>
    <oddFooter>&amp;CSEBASTIAO DE DEUS RODRIGUES FERREIRA
RN: 1905022760
ENGENHEIRO CIVIL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>
    <pageSetUpPr fitToPage="1"/>
  </sheetPr>
  <dimension ref="A1:Y52"/>
  <sheetViews>
    <sheetView view="pageBreakPreview" zoomScaleNormal="100" zoomScaleSheetLayoutView="100" workbookViewId="0">
      <selection activeCell="B3" sqref="B3:L3"/>
    </sheetView>
  </sheetViews>
  <sheetFormatPr defaultColWidth="11.42578125" defaultRowHeight="18.75" x14ac:dyDescent="0.25"/>
  <cols>
    <col min="1" max="1" width="25.85546875" style="40" customWidth="1"/>
    <col min="2" max="2" width="11.5703125" style="40" customWidth="1"/>
    <col min="3" max="3" width="7.85546875" style="40" customWidth="1"/>
    <col min="4" max="4" width="28" style="40" customWidth="1"/>
    <col min="5" max="5" width="9.7109375" style="40" customWidth="1"/>
    <col min="6" max="6" width="12.7109375" style="40" customWidth="1"/>
    <col min="7" max="7" width="4" style="41" customWidth="1"/>
    <col min="8" max="8" width="2.85546875" style="41" customWidth="1"/>
    <col min="9" max="9" width="13.7109375" style="41" customWidth="1"/>
    <col min="10" max="10" width="12.85546875" style="42" bestFit="1" customWidth="1"/>
    <col min="11" max="11" width="7.85546875" style="42" customWidth="1"/>
    <col min="12" max="12" width="13" style="41" customWidth="1"/>
    <col min="13" max="13" width="5.7109375" style="7" bestFit="1" customWidth="1"/>
    <col min="14" max="15" width="2" style="8" bestFit="1" customWidth="1"/>
    <col min="16" max="18" width="5.7109375" style="8" bestFit="1" customWidth="1"/>
    <col min="19" max="19" width="14.28515625" style="8" customWidth="1"/>
    <col min="20" max="20" width="18.140625" style="8" bestFit="1" customWidth="1"/>
    <col min="21" max="256" width="11.42578125" style="8"/>
    <col min="257" max="257" width="0" style="8" hidden="1" customWidth="1"/>
    <col min="258" max="258" width="11.5703125" style="8" customWidth="1"/>
    <col min="259" max="259" width="7.85546875" style="8" customWidth="1"/>
    <col min="260" max="260" width="13.7109375" style="8" customWidth="1"/>
    <col min="261" max="261" width="9.7109375" style="8" customWidth="1"/>
    <col min="262" max="262" width="12.7109375" style="8" customWidth="1"/>
    <col min="263" max="263" width="4" style="8" customWidth="1"/>
    <col min="264" max="264" width="2.85546875" style="8" customWidth="1"/>
    <col min="265" max="265" width="13.7109375" style="8" customWidth="1"/>
    <col min="266" max="266" width="12.85546875" style="8" bestFit="1" customWidth="1"/>
    <col min="267" max="267" width="7.85546875" style="8" customWidth="1"/>
    <col min="268" max="275" width="0" style="8" hidden="1" customWidth="1"/>
    <col min="276" max="276" width="18.140625" style="8" bestFit="1" customWidth="1"/>
    <col min="277" max="512" width="11.42578125" style="8"/>
    <col min="513" max="513" width="0" style="8" hidden="1" customWidth="1"/>
    <col min="514" max="514" width="11.5703125" style="8" customWidth="1"/>
    <col min="515" max="515" width="7.85546875" style="8" customWidth="1"/>
    <col min="516" max="516" width="13.7109375" style="8" customWidth="1"/>
    <col min="517" max="517" width="9.7109375" style="8" customWidth="1"/>
    <col min="518" max="518" width="12.7109375" style="8" customWidth="1"/>
    <col min="519" max="519" width="4" style="8" customWidth="1"/>
    <col min="520" max="520" width="2.85546875" style="8" customWidth="1"/>
    <col min="521" max="521" width="13.7109375" style="8" customWidth="1"/>
    <col min="522" max="522" width="12.85546875" style="8" bestFit="1" customWidth="1"/>
    <col min="523" max="523" width="7.85546875" style="8" customWidth="1"/>
    <col min="524" max="531" width="0" style="8" hidden="1" customWidth="1"/>
    <col min="532" max="532" width="18.140625" style="8" bestFit="1" customWidth="1"/>
    <col min="533" max="768" width="11.42578125" style="8"/>
    <col min="769" max="769" width="0" style="8" hidden="1" customWidth="1"/>
    <col min="770" max="770" width="11.5703125" style="8" customWidth="1"/>
    <col min="771" max="771" width="7.85546875" style="8" customWidth="1"/>
    <col min="772" max="772" width="13.7109375" style="8" customWidth="1"/>
    <col min="773" max="773" width="9.7109375" style="8" customWidth="1"/>
    <col min="774" max="774" width="12.7109375" style="8" customWidth="1"/>
    <col min="775" max="775" width="4" style="8" customWidth="1"/>
    <col min="776" max="776" width="2.85546875" style="8" customWidth="1"/>
    <col min="777" max="777" width="13.7109375" style="8" customWidth="1"/>
    <col min="778" max="778" width="12.85546875" style="8" bestFit="1" customWidth="1"/>
    <col min="779" max="779" width="7.85546875" style="8" customWidth="1"/>
    <col min="780" max="787" width="0" style="8" hidden="1" customWidth="1"/>
    <col min="788" max="788" width="18.140625" style="8" bestFit="1" customWidth="1"/>
    <col min="789" max="1024" width="11.42578125" style="8"/>
    <col min="1025" max="1025" width="0" style="8" hidden="1" customWidth="1"/>
    <col min="1026" max="1026" width="11.5703125" style="8" customWidth="1"/>
    <col min="1027" max="1027" width="7.85546875" style="8" customWidth="1"/>
    <col min="1028" max="1028" width="13.7109375" style="8" customWidth="1"/>
    <col min="1029" max="1029" width="9.7109375" style="8" customWidth="1"/>
    <col min="1030" max="1030" width="12.7109375" style="8" customWidth="1"/>
    <col min="1031" max="1031" width="4" style="8" customWidth="1"/>
    <col min="1032" max="1032" width="2.85546875" style="8" customWidth="1"/>
    <col min="1033" max="1033" width="13.7109375" style="8" customWidth="1"/>
    <col min="1034" max="1034" width="12.85546875" style="8" bestFit="1" customWidth="1"/>
    <col min="1035" max="1035" width="7.85546875" style="8" customWidth="1"/>
    <col min="1036" max="1043" width="0" style="8" hidden="1" customWidth="1"/>
    <col min="1044" max="1044" width="18.140625" style="8" bestFit="1" customWidth="1"/>
    <col min="1045" max="1280" width="11.42578125" style="8"/>
    <col min="1281" max="1281" width="0" style="8" hidden="1" customWidth="1"/>
    <col min="1282" max="1282" width="11.5703125" style="8" customWidth="1"/>
    <col min="1283" max="1283" width="7.85546875" style="8" customWidth="1"/>
    <col min="1284" max="1284" width="13.7109375" style="8" customWidth="1"/>
    <col min="1285" max="1285" width="9.7109375" style="8" customWidth="1"/>
    <col min="1286" max="1286" width="12.7109375" style="8" customWidth="1"/>
    <col min="1287" max="1287" width="4" style="8" customWidth="1"/>
    <col min="1288" max="1288" width="2.85546875" style="8" customWidth="1"/>
    <col min="1289" max="1289" width="13.7109375" style="8" customWidth="1"/>
    <col min="1290" max="1290" width="12.85546875" style="8" bestFit="1" customWidth="1"/>
    <col min="1291" max="1291" width="7.85546875" style="8" customWidth="1"/>
    <col min="1292" max="1299" width="0" style="8" hidden="1" customWidth="1"/>
    <col min="1300" max="1300" width="18.140625" style="8" bestFit="1" customWidth="1"/>
    <col min="1301" max="1536" width="11.42578125" style="8"/>
    <col min="1537" max="1537" width="0" style="8" hidden="1" customWidth="1"/>
    <col min="1538" max="1538" width="11.5703125" style="8" customWidth="1"/>
    <col min="1539" max="1539" width="7.85546875" style="8" customWidth="1"/>
    <col min="1540" max="1540" width="13.7109375" style="8" customWidth="1"/>
    <col min="1541" max="1541" width="9.7109375" style="8" customWidth="1"/>
    <col min="1542" max="1542" width="12.7109375" style="8" customWidth="1"/>
    <col min="1543" max="1543" width="4" style="8" customWidth="1"/>
    <col min="1544" max="1544" width="2.85546875" style="8" customWidth="1"/>
    <col min="1545" max="1545" width="13.7109375" style="8" customWidth="1"/>
    <col min="1546" max="1546" width="12.85546875" style="8" bestFit="1" customWidth="1"/>
    <col min="1547" max="1547" width="7.85546875" style="8" customWidth="1"/>
    <col min="1548" max="1555" width="0" style="8" hidden="1" customWidth="1"/>
    <col min="1556" max="1556" width="18.140625" style="8" bestFit="1" customWidth="1"/>
    <col min="1557" max="1792" width="11.42578125" style="8"/>
    <col min="1793" max="1793" width="0" style="8" hidden="1" customWidth="1"/>
    <col min="1794" max="1794" width="11.5703125" style="8" customWidth="1"/>
    <col min="1795" max="1795" width="7.85546875" style="8" customWidth="1"/>
    <col min="1796" max="1796" width="13.7109375" style="8" customWidth="1"/>
    <col min="1797" max="1797" width="9.7109375" style="8" customWidth="1"/>
    <col min="1798" max="1798" width="12.7109375" style="8" customWidth="1"/>
    <col min="1799" max="1799" width="4" style="8" customWidth="1"/>
    <col min="1800" max="1800" width="2.85546875" style="8" customWidth="1"/>
    <col min="1801" max="1801" width="13.7109375" style="8" customWidth="1"/>
    <col min="1802" max="1802" width="12.85546875" style="8" bestFit="1" customWidth="1"/>
    <col min="1803" max="1803" width="7.85546875" style="8" customWidth="1"/>
    <col min="1804" max="1811" width="0" style="8" hidden="1" customWidth="1"/>
    <col min="1812" max="1812" width="18.140625" style="8" bestFit="1" customWidth="1"/>
    <col min="1813" max="2048" width="11.42578125" style="8"/>
    <col min="2049" max="2049" width="0" style="8" hidden="1" customWidth="1"/>
    <col min="2050" max="2050" width="11.5703125" style="8" customWidth="1"/>
    <col min="2051" max="2051" width="7.85546875" style="8" customWidth="1"/>
    <col min="2052" max="2052" width="13.7109375" style="8" customWidth="1"/>
    <col min="2053" max="2053" width="9.7109375" style="8" customWidth="1"/>
    <col min="2054" max="2054" width="12.7109375" style="8" customWidth="1"/>
    <col min="2055" max="2055" width="4" style="8" customWidth="1"/>
    <col min="2056" max="2056" width="2.85546875" style="8" customWidth="1"/>
    <col min="2057" max="2057" width="13.7109375" style="8" customWidth="1"/>
    <col min="2058" max="2058" width="12.85546875" style="8" bestFit="1" customWidth="1"/>
    <col min="2059" max="2059" width="7.85546875" style="8" customWidth="1"/>
    <col min="2060" max="2067" width="0" style="8" hidden="1" customWidth="1"/>
    <col min="2068" max="2068" width="18.140625" style="8" bestFit="1" customWidth="1"/>
    <col min="2069" max="2304" width="11.42578125" style="8"/>
    <col min="2305" max="2305" width="0" style="8" hidden="1" customWidth="1"/>
    <col min="2306" max="2306" width="11.5703125" style="8" customWidth="1"/>
    <col min="2307" max="2307" width="7.85546875" style="8" customWidth="1"/>
    <col min="2308" max="2308" width="13.7109375" style="8" customWidth="1"/>
    <col min="2309" max="2309" width="9.7109375" style="8" customWidth="1"/>
    <col min="2310" max="2310" width="12.7109375" style="8" customWidth="1"/>
    <col min="2311" max="2311" width="4" style="8" customWidth="1"/>
    <col min="2312" max="2312" width="2.85546875" style="8" customWidth="1"/>
    <col min="2313" max="2313" width="13.7109375" style="8" customWidth="1"/>
    <col min="2314" max="2314" width="12.85546875" style="8" bestFit="1" customWidth="1"/>
    <col min="2315" max="2315" width="7.85546875" style="8" customWidth="1"/>
    <col min="2316" max="2323" width="0" style="8" hidden="1" customWidth="1"/>
    <col min="2324" max="2324" width="18.140625" style="8" bestFit="1" customWidth="1"/>
    <col min="2325" max="2560" width="11.42578125" style="8"/>
    <col min="2561" max="2561" width="0" style="8" hidden="1" customWidth="1"/>
    <col min="2562" max="2562" width="11.5703125" style="8" customWidth="1"/>
    <col min="2563" max="2563" width="7.85546875" style="8" customWidth="1"/>
    <col min="2564" max="2564" width="13.7109375" style="8" customWidth="1"/>
    <col min="2565" max="2565" width="9.7109375" style="8" customWidth="1"/>
    <col min="2566" max="2566" width="12.7109375" style="8" customWidth="1"/>
    <col min="2567" max="2567" width="4" style="8" customWidth="1"/>
    <col min="2568" max="2568" width="2.85546875" style="8" customWidth="1"/>
    <col min="2569" max="2569" width="13.7109375" style="8" customWidth="1"/>
    <col min="2570" max="2570" width="12.85546875" style="8" bestFit="1" customWidth="1"/>
    <col min="2571" max="2571" width="7.85546875" style="8" customWidth="1"/>
    <col min="2572" max="2579" width="0" style="8" hidden="1" customWidth="1"/>
    <col min="2580" max="2580" width="18.140625" style="8" bestFit="1" customWidth="1"/>
    <col min="2581" max="2816" width="11.42578125" style="8"/>
    <col min="2817" max="2817" width="0" style="8" hidden="1" customWidth="1"/>
    <col min="2818" max="2818" width="11.5703125" style="8" customWidth="1"/>
    <col min="2819" max="2819" width="7.85546875" style="8" customWidth="1"/>
    <col min="2820" max="2820" width="13.7109375" style="8" customWidth="1"/>
    <col min="2821" max="2821" width="9.7109375" style="8" customWidth="1"/>
    <col min="2822" max="2822" width="12.7109375" style="8" customWidth="1"/>
    <col min="2823" max="2823" width="4" style="8" customWidth="1"/>
    <col min="2824" max="2824" width="2.85546875" style="8" customWidth="1"/>
    <col min="2825" max="2825" width="13.7109375" style="8" customWidth="1"/>
    <col min="2826" max="2826" width="12.85546875" style="8" bestFit="1" customWidth="1"/>
    <col min="2827" max="2827" width="7.85546875" style="8" customWidth="1"/>
    <col min="2828" max="2835" width="0" style="8" hidden="1" customWidth="1"/>
    <col min="2836" max="2836" width="18.140625" style="8" bestFit="1" customWidth="1"/>
    <col min="2837" max="3072" width="11.42578125" style="8"/>
    <col min="3073" max="3073" width="0" style="8" hidden="1" customWidth="1"/>
    <col min="3074" max="3074" width="11.5703125" style="8" customWidth="1"/>
    <col min="3075" max="3075" width="7.85546875" style="8" customWidth="1"/>
    <col min="3076" max="3076" width="13.7109375" style="8" customWidth="1"/>
    <col min="3077" max="3077" width="9.7109375" style="8" customWidth="1"/>
    <col min="3078" max="3078" width="12.7109375" style="8" customWidth="1"/>
    <col min="3079" max="3079" width="4" style="8" customWidth="1"/>
    <col min="3080" max="3080" width="2.85546875" style="8" customWidth="1"/>
    <col min="3081" max="3081" width="13.7109375" style="8" customWidth="1"/>
    <col min="3082" max="3082" width="12.85546875" style="8" bestFit="1" customWidth="1"/>
    <col min="3083" max="3083" width="7.85546875" style="8" customWidth="1"/>
    <col min="3084" max="3091" width="0" style="8" hidden="1" customWidth="1"/>
    <col min="3092" max="3092" width="18.140625" style="8" bestFit="1" customWidth="1"/>
    <col min="3093" max="3328" width="11.42578125" style="8"/>
    <col min="3329" max="3329" width="0" style="8" hidden="1" customWidth="1"/>
    <col min="3330" max="3330" width="11.5703125" style="8" customWidth="1"/>
    <col min="3331" max="3331" width="7.85546875" style="8" customWidth="1"/>
    <col min="3332" max="3332" width="13.7109375" style="8" customWidth="1"/>
    <col min="3333" max="3333" width="9.7109375" style="8" customWidth="1"/>
    <col min="3334" max="3334" width="12.7109375" style="8" customWidth="1"/>
    <col min="3335" max="3335" width="4" style="8" customWidth="1"/>
    <col min="3336" max="3336" width="2.85546875" style="8" customWidth="1"/>
    <col min="3337" max="3337" width="13.7109375" style="8" customWidth="1"/>
    <col min="3338" max="3338" width="12.85546875" style="8" bestFit="1" customWidth="1"/>
    <col min="3339" max="3339" width="7.85546875" style="8" customWidth="1"/>
    <col min="3340" max="3347" width="0" style="8" hidden="1" customWidth="1"/>
    <col min="3348" max="3348" width="18.140625" style="8" bestFit="1" customWidth="1"/>
    <col min="3349" max="3584" width="11.42578125" style="8"/>
    <col min="3585" max="3585" width="0" style="8" hidden="1" customWidth="1"/>
    <col min="3586" max="3586" width="11.5703125" style="8" customWidth="1"/>
    <col min="3587" max="3587" width="7.85546875" style="8" customWidth="1"/>
    <col min="3588" max="3588" width="13.7109375" style="8" customWidth="1"/>
    <col min="3589" max="3589" width="9.7109375" style="8" customWidth="1"/>
    <col min="3590" max="3590" width="12.7109375" style="8" customWidth="1"/>
    <col min="3591" max="3591" width="4" style="8" customWidth="1"/>
    <col min="3592" max="3592" width="2.85546875" style="8" customWidth="1"/>
    <col min="3593" max="3593" width="13.7109375" style="8" customWidth="1"/>
    <col min="3594" max="3594" width="12.85546875" style="8" bestFit="1" customWidth="1"/>
    <col min="3595" max="3595" width="7.85546875" style="8" customWidth="1"/>
    <col min="3596" max="3603" width="0" style="8" hidden="1" customWidth="1"/>
    <col min="3604" max="3604" width="18.140625" style="8" bestFit="1" customWidth="1"/>
    <col min="3605" max="3840" width="11.42578125" style="8"/>
    <col min="3841" max="3841" width="0" style="8" hidden="1" customWidth="1"/>
    <col min="3842" max="3842" width="11.5703125" style="8" customWidth="1"/>
    <col min="3843" max="3843" width="7.85546875" style="8" customWidth="1"/>
    <col min="3844" max="3844" width="13.7109375" style="8" customWidth="1"/>
    <col min="3845" max="3845" width="9.7109375" style="8" customWidth="1"/>
    <col min="3846" max="3846" width="12.7109375" style="8" customWidth="1"/>
    <col min="3847" max="3847" width="4" style="8" customWidth="1"/>
    <col min="3848" max="3848" width="2.85546875" style="8" customWidth="1"/>
    <col min="3849" max="3849" width="13.7109375" style="8" customWidth="1"/>
    <col min="3850" max="3850" width="12.85546875" style="8" bestFit="1" customWidth="1"/>
    <col min="3851" max="3851" width="7.85546875" style="8" customWidth="1"/>
    <col min="3852" max="3859" width="0" style="8" hidden="1" customWidth="1"/>
    <col min="3860" max="3860" width="18.140625" style="8" bestFit="1" customWidth="1"/>
    <col min="3861" max="4096" width="11.42578125" style="8"/>
    <col min="4097" max="4097" width="0" style="8" hidden="1" customWidth="1"/>
    <col min="4098" max="4098" width="11.5703125" style="8" customWidth="1"/>
    <col min="4099" max="4099" width="7.85546875" style="8" customWidth="1"/>
    <col min="4100" max="4100" width="13.7109375" style="8" customWidth="1"/>
    <col min="4101" max="4101" width="9.7109375" style="8" customWidth="1"/>
    <col min="4102" max="4102" width="12.7109375" style="8" customWidth="1"/>
    <col min="4103" max="4103" width="4" style="8" customWidth="1"/>
    <col min="4104" max="4104" width="2.85546875" style="8" customWidth="1"/>
    <col min="4105" max="4105" width="13.7109375" style="8" customWidth="1"/>
    <col min="4106" max="4106" width="12.85546875" style="8" bestFit="1" customWidth="1"/>
    <col min="4107" max="4107" width="7.85546875" style="8" customWidth="1"/>
    <col min="4108" max="4115" width="0" style="8" hidden="1" customWidth="1"/>
    <col min="4116" max="4116" width="18.140625" style="8" bestFit="1" customWidth="1"/>
    <col min="4117" max="4352" width="11.42578125" style="8"/>
    <col min="4353" max="4353" width="0" style="8" hidden="1" customWidth="1"/>
    <col min="4354" max="4354" width="11.5703125" style="8" customWidth="1"/>
    <col min="4355" max="4355" width="7.85546875" style="8" customWidth="1"/>
    <col min="4356" max="4356" width="13.7109375" style="8" customWidth="1"/>
    <col min="4357" max="4357" width="9.7109375" style="8" customWidth="1"/>
    <col min="4358" max="4358" width="12.7109375" style="8" customWidth="1"/>
    <col min="4359" max="4359" width="4" style="8" customWidth="1"/>
    <col min="4360" max="4360" width="2.85546875" style="8" customWidth="1"/>
    <col min="4361" max="4361" width="13.7109375" style="8" customWidth="1"/>
    <col min="4362" max="4362" width="12.85546875" style="8" bestFit="1" customWidth="1"/>
    <col min="4363" max="4363" width="7.85546875" style="8" customWidth="1"/>
    <col min="4364" max="4371" width="0" style="8" hidden="1" customWidth="1"/>
    <col min="4372" max="4372" width="18.140625" style="8" bestFit="1" customWidth="1"/>
    <col min="4373" max="4608" width="11.42578125" style="8"/>
    <col min="4609" max="4609" width="0" style="8" hidden="1" customWidth="1"/>
    <col min="4610" max="4610" width="11.5703125" style="8" customWidth="1"/>
    <col min="4611" max="4611" width="7.85546875" style="8" customWidth="1"/>
    <col min="4612" max="4612" width="13.7109375" style="8" customWidth="1"/>
    <col min="4613" max="4613" width="9.7109375" style="8" customWidth="1"/>
    <col min="4614" max="4614" width="12.7109375" style="8" customWidth="1"/>
    <col min="4615" max="4615" width="4" style="8" customWidth="1"/>
    <col min="4616" max="4616" width="2.85546875" style="8" customWidth="1"/>
    <col min="4617" max="4617" width="13.7109375" style="8" customWidth="1"/>
    <col min="4618" max="4618" width="12.85546875" style="8" bestFit="1" customWidth="1"/>
    <col min="4619" max="4619" width="7.85546875" style="8" customWidth="1"/>
    <col min="4620" max="4627" width="0" style="8" hidden="1" customWidth="1"/>
    <col min="4628" max="4628" width="18.140625" style="8" bestFit="1" customWidth="1"/>
    <col min="4629" max="4864" width="11.42578125" style="8"/>
    <col min="4865" max="4865" width="0" style="8" hidden="1" customWidth="1"/>
    <col min="4866" max="4866" width="11.5703125" style="8" customWidth="1"/>
    <col min="4867" max="4867" width="7.85546875" style="8" customWidth="1"/>
    <col min="4868" max="4868" width="13.7109375" style="8" customWidth="1"/>
    <col min="4869" max="4869" width="9.7109375" style="8" customWidth="1"/>
    <col min="4870" max="4870" width="12.7109375" style="8" customWidth="1"/>
    <col min="4871" max="4871" width="4" style="8" customWidth="1"/>
    <col min="4872" max="4872" width="2.85546875" style="8" customWidth="1"/>
    <col min="4873" max="4873" width="13.7109375" style="8" customWidth="1"/>
    <col min="4874" max="4874" width="12.85546875" style="8" bestFit="1" customWidth="1"/>
    <col min="4875" max="4875" width="7.85546875" style="8" customWidth="1"/>
    <col min="4876" max="4883" width="0" style="8" hidden="1" customWidth="1"/>
    <col min="4884" max="4884" width="18.140625" style="8" bestFit="1" customWidth="1"/>
    <col min="4885" max="5120" width="11.42578125" style="8"/>
    <col min="5121" max="5121" width="0" style="8" hidden="1" customWidth="1"/>
    <col min="5122" max="5122" width="11.5703125" style="8" customWidth="1"/>
    <col min="5123" max="5123" width="7.85546875" style="8" customWidth="1"/>
    <col min="5124" max="5124" width="13.7109375" style="8" customWidth="1"/>
    <col min="5125" max="5125" width="9.7109375" style="8" customWidth="1"/>
    <col min="5126" max="5126" width="12.7109375" style="8" customWidth="1"/>
    <col min="5127" max="5127" width="4" style="8" customWidth="1"/>
    <col min="5128" max="5128" width="2.85546875" style="8" customWidth="1"/>
    <col min="5129" max="5129" width="13.7109375" style="8" customWidth="1"/>
    <col min="5130" max="5130" width="12.85546875" style="8" bestFit="1" customWidth="1"/>
    <col min="5131" max="5131" width="7.85546875" style="8" customWidth="1"/>
    <col min="5132" max="5139" width="0" style="8" hidden="1" customWidth="1"/>
    <col min="5140" max="5140" width="18.140625" style="8" bestFit="1" customWidth="1"/>
    <col min="5141" max="5376" width="11.42578125" style="8"/>
    <col min="5377" max="5377" width="0" style="8" hidden="1" customWidth="1"/>
    <col min="5378" max="5378" width="11.5703125" style="8" customWidth="1"/>
    <col min="5379" max="5379" width="7.85546875" style="8" customWidth="1"/>
    <col min="5380" max="5380" width="13.7109375" style="8" customWidth="1"/>
    <col min="5381" max="5381" width="9.7109375" style="8" customWidth="1"/>
    <col min="5382" max="5382" width="12.7109375" style="8" customWidth="1"/>
    <col min="5383" max="5383" width="4" style="8" customWidth="1"/>
    <col min="5384" max="5384" width="2.85546875" style="8" customWidth="1"/>
    <col min="5385" max="5385" width="13.7109375" style="8" customWidth="1"/>
    <col min="5386" max="5386" width="12.85546875" style="8" bestFit="1" customWidth="1"/>
    <col min="5387" max="5387" width="7.85546875" style="8" customWidth="1"/>
    <col min="5388" max="5395" width="0" style="8" hidden="1" customWidth="1"/>
    <col min="5396" max="5396" width="18.140625" style="8" bestFit="1" customWidth="1"/>
    <col min="5397" max="5632" width="11.42578125" style="8"/>
    <col min="5633" max="5633" width="0" style="8" hidden="1" customWidth="1"/>
    <col min="5634" max="5634" width="11.5703125" style="8" customWidth="1"/>
    <col min="5635" max="5635" width="7.85546875" style="8" customWidth="1"/>
    <col min="5636" max="5636" width="13.7109375" style="8" customWidth="1"/>
    <col min="5637" max="5637" width="9.7109375" style="8" customWidth="1"/>
    <col min="5638" max="5638" width="12.7109375" style="8" customWidth="1"/>
    <col min="5639" max="5639" width="4" style="8" customWidth="1"/>
    <col min="5640" max="5640" width="2.85546875" style="8" customWidth="1"/>
    <col min="5641" max="5641" width="13.7109375" style="8" customWidth="1"/>
    <col min="5642" max="5642" width="12.85546875" style="8" bestFit="1" customWidth="1"/>
    <col min="5643" max="5643" width="7.85546875" style="8" customWidth="1"/>
    <col min="5644" max="5651" width="0" style="8" hidden="1" customWidth="1"/>
    <col min="5652" max="5652" width="18.140625" style="8" bestFit="1" customWidth="1"/>
    <col min="5653" max="5888" width="11.42578125" style="8"/>
    <col min="5889" max="5889" width="0" style="8" hidden="1" customWidth="1"/>
    <col min="5890" max="5890" width="11.5703125" style="8" customWidth="1"/>
    <col min="5891" max="5891" width="7.85546875" style="8" customWidth="1"/>
    <col min="5892" max="5892" width="13.7109375" style="8" customWidth="1"/>
    <col min="5893" max="5893" width="9.7109375" style="8" customWidth="1"/>
    <col min="5894" max="5894" width="12.7109375" style="8" customWidth="1"/>
    <col min="5895" max="5895" width="4" style="8" customWidth="1"/>
    <col min="5896" max="5896" width="2.85546875" style="8" customWidth="1"/>
    <col min="5897" max="5897" width="13.7109375" style="8" customWidth="1"/>
    <col min="5898" max="5898" width="12.85546875" style="8" bestFit="1" customWidth="1"/>
    <col min="5899" max="5899" width="7.85546875" style="8" customWidth="1"/>
    <col min="5900" max="5907" width="0" style="8" hidden="1" customWidth="1"/>
    <col min="5908" max="5908" width="18.140625" style="8" bestFit="1" customWidth="1"/>
    <col min="5909" max="6144" width="11.42578125" style="8"/>
    <col min="6145" max="6145" width="0" style="8" hidden="1" customWidth="1"/>
    <col min="6146" max="6146" width="11.5703125" style="8" customWidth="1"/>
    <col min="6147" max="6147" width="7.85546875" style="8" customWidth="1"/>
    <col min="6148" max="6148" width="13.7109375" style="8" customWidth="1"/>
    <col min="6149" max="6149" width="9.7109375" style="8" customWidth="1"/>
    <col min="6150" max="6150" width="12.7109375" style="8" customWidth="1"/>
    <col min="6151" max="6151" width="4" style="8" customWidth="1"/>
    <col min="6152" max="6152" width="2.85546875" style="8" customWidth="1"/>
    <col min="6153" max="6153" width="13.7109375" style="8" customWidth="1"/>
    <col min="6154" max="6154" width="12.85546875" style="8" bestFit="1" customWidth="1"/>
    <col min="6155" max="6155" width="7.85546875" style="8" customWidth="1"/>
    <col min="6156" max="6163" width="0" style="8" hidden="1" customWidth="1"/>
    <col min="6164" max="6164" width="18.140625" style="8" bestFit="1" customWidth="1"/>
    <col min="6165" max="6400" width="11.42578125" style="8"/>
    <col min="6401" max="6401" width="0" style="8" hidden="1" customWidth="1"/>
    <col min="6402" max="6402" width="11.5703125" style="8" customWidth="1"/>
    <col min="6403" max="6403" width="7.85546875" style="8" customWidth="1"/>
    <col min="6404" max="6404" width="13.7109375" style="8" customWidth="1"/>
    <col min="6405" max="6405" width="9.7109375" style="8" customWidth="1"/>
    <col min="6406" max="6406" width="12.7109375" style="8" customWidth="1"/>
    <col min="6407" max="6407" width="4" style="8" customWidth="1"/>
    <col min="6408" max="6408" width="2.85546875" style="8" customWidth="1"/>
    <col min="6409" max="6409" width="13.7109375" style="8" customWidth="1"/>
    <col min="6410" max="6410" width="12.85546875" style="8" bestFit="1" customWidth="1"/>
    <col min="6411" max="6411" width="7.85546875" style="8" customWidth="1"/>
    <col min="6412" max="6419" width="0" style="8" hidden="1" customWidth="1"/>
    <col min="6420" max="6420" width="18.140625" style="8" bestFit="1" customWidth="1"/>
    <col min="6421" max="6656" width="11.42578125" style="8"/>
    <col min="6657" max="6657" width="0" style="8" hidden="1" customWidth="1"/>
    <col min="6658" max="6658" width="11.5703125" style="8" customWidth="1"/>
    <col min="6659" max="6659" width="7.85546875" style="8" customWidth="1"/>
    <col min="6660" max="6660" width="13.7109375" style="8" customWidth="1"/>
    <col min="6661" max="6661" width="9.7109375" style="8" customWidth="1"/>
    <col min="6662" max="6662" width="12.7109375" style="8" customWidth="1"/>
    <col min="6663" max="6663" width="4" style="8" customWidth="1"/>
    <col min="6664" max="6664" width="2.85546875" style="8" customWidth="1"/>
    <col min="6665" max="6665" width="13.7109375" style="8" customWidth="1"/>
    <col min="6666" max="6666" width="12.85546875" style="8" bestFit="1" customWidth="1"/>
    <col min="6667" max="6667" width="7.85546875" style="8" customWidth="1"/>
    <col min="6668" max="6675" width="0" style="8" hidden="1" customWidth="1"/>
    <col min="6676" max="6676" width="18.140625" style="8" bestFit="1" customWidth="1"/>
    <col min="6677" max="6912" width="11.42578125" style="8"/>
    <col min="6913" max="6913" width="0" style="8" hidden="1" customWidth="1"/>
    <col min="6914" max="6914" width="11.5703125" style="8" customWidth="1"/>
    <col min="6915" max="6915" width="7.85546875" style="8" customWidth="1"/>
    <col min="6916" max="6916" width="13.7109375" style="8" customWidth="1"/>
    <col min="6917" max="6917" width="9.7109375" style="8" customWidth="1"/>
    <col min="6918" max="6918" width="12.7109375" style="8" customWidth="1"/>
    <col min="6919" max="6919" width="4" style="8" customWidth="1"/>
    <col min="6920" max="6920" width="2.85546875" style="8" customWidth="1"/>
    <col min="6921" max="6921" width="13.7109375" style="8" customWidth="1"/>
    <col min="6922" max="6922" width="12.85546875" style="8" bestFit="1" customWidth="1"/>
    <col min="6923" max="6923" width="7.85546875" style="8" customWidth="1"/>
    <col min="6924" max="6931" width="0" style="8" hidden="1" customWidth="1"/>
    <col min="6932" max="6932" width="18.140625" style="8" bestFit="1" customWidth="1"/>
    <col min="6933" max="7168" width="11.42578125" style="8"/>
    <col min="7169" max="7169" width="0" style="8" hidden="1" customWidth="1"/>
    <col min="7170" max="7170" width="11.5703125" style="8" customWidth="1"/>
    <col min="7171" max="7171" width="7.85546875" style="8" customWidth="1"/>
    <col min="7172" max="7172" width="13.7109375" style="8" customWidth="1"/>
    <col min="7173" max="7173" width="9.7109375" style="8" customWidth="1"/>
    <col min="7174" max="7174" width="12.7109375" style="8" customWidth="1"/>
    <col min="7175" max="7175" width="4" style="8" customWidth="1"/>
    <col min="7176" max="7176" width="2.85546875" style="8" customWidth="1"/>
    <col min="7177" max="7177" width="13.7109375" style="8" customWidth="1"/>
    <col min="7178" max="7178" width="12.85546875" style="8" bestFit="1" customWidth="1"/>
    <col min="7179" max="7179" width="7.85546875" style="8" customWidth="1"/>
    <col min="7180" max="7187" width="0" style="8" hidden="1" customWidth="1"/>
    <col min="7188" max="7188" width="18.140625" style="8" bestFit="1" customWidth="1"/>
    <col min="7189" max="7424" width="11.42578125" style="8"/>
    <col min="7425" max="7425" width="0" style="8" hidden="1" customWidth="1"/>
    <col min="7426" max="7426" width="11.5703125" style="8" customWidth="1"/>
    <col min="7427" max="7427" width="7.85546875" style="8" customWidth="1"/>
    <col min="7428" max="7428" width="13.7109375" style="8" customWidth="1"/>
    <col min="7429" max="7429" width="9.7109375" style="8" customWidth="1"/>
    <col min="7430" max="7430" width="12.7109375" style="8" customWidth="1"/>
    <col min="7431" max="7431" width="4" style="8" customWidth="1"/>
    <col min="7432" max="7432" width="2.85546875" style="8" customWidth="1"/>
    <col min="7433" max="7433" width="13.7109375" style="8" customWidth="1"/>
    <col min="7434" max="7434" width="12.85546875" style="8" bestFit="1" customWidth="1"/>
    <col min="7435" max="7435" width="7.85546875" style="8" customWidth="1"/>
    <col min="7436" max="7443" width="0" style="8" hidden="1" customWidth="1"/>
    <col min="7444" max="7444" width="18.140625" style="8" bestFit="1" customWidth="1"/>
    <col min="7445" max="7680" width="11.42578125" style="8"/>
    <col min="7681" max="7681" width="0" style="8" hidden="1" customWidth="1"/>
    <col min="7682" max="7682" width="11.5703125" style="8" customWidth="1"/>
    <col min="7683" max="7683" width="7.85546875" style="8" customWidth="1"/>
    <col min="7684" max="7684" width="13.7109375" style="8" customWidth="1"/>
    <col min="7685" max="7685" width="9.7109375" style="8" customWidth="1"/>
    <col min="7686" max="7686" width="12.7109375" style="8" customWidth="1"/>
    <col min="7687" max="7687" width="4" style="8" customWidth="1"/>
    <col min="7688" max="7688" width="2.85546875" style="8" customWidth="1"/>
    <col min="7689" max="7689" width="13.7109375" style="8" customWidth="1"/>
    <col min="7690" max="7690" width="12.85546875" style="8" bestFit="1" customWidth="1"/>
    <col min="7691" max="7691" width="7.85546875" style="8" customWidth="1"/>
    <col min="7692" max="7699" width="0" style="8" hidden="1" customWidth="1"/>
    <col min="7700" max="7700" width="18.140625" style="8" bestFit="1" customWidth="1"/>
    <col min="7701" max="7936" width="11.42578125" style="8"/>
    <col min="7937" max="7937" width="0" style="8" hidden="1" customWidth="1"/>
    <col min="7938" max="7938" width="11.5703125" style="8" customWidth="1"/>
    <col min="7939" max="7939" width="7.85546875" style="8" customWidth="1"/>
    <col min="7940" max="7940" width="13.7109375" style="8" customWidth="1"/>
    <col min="7941" max="7941" width="9.7109375" style="8" customWidth="1"/>
    <col min="7942" max="7942" width="12.7109375" style="8" customWidth="1"/>
    <col min="7943" max="7943" width="4" style="8" customWidth="1"/>
    <col min="7944" max="7944" width="2.85546875" style="8" customWidth="1"/>
    <col min="7945" max="7945" width="13.7109375" style="8" customWidth="1"/>
    <col min="7946" max="7946" width="12.85546875" style="8" bestFit="1" customWidth="1"/>
    <col min="7947" max="7947" width="7.85546875" style="8" customWidth="1"/>
    <col min="7948" max="7955" width="0" style="8" hidden="1" customWidth="1"/>
    <col min="7956" max="7956" width="18.140625" style="8" bestFit="1" customWidth="1"/>
    <col min="7957" max="8192" width="11.42578125" style="8"/>
    <col min="8193" max="8193" width="0" style="8" hidden="1" customWidth="1"/>
    <col min="8194" max="8194" width="11.5703125" style="8" customWidth="1"/>
    <col min="8195" max="8195" width="7.85546875" style="8" customWidth="1"/>
    <col min="8196" max="8196" width="13.7109375" style="8" customWidth="1"/>
    <col min="8197" max="8197" width="9.7109375" style="8" customWidth="1"/>
    <col min="8198" max="8198" width="12.7109375" style="8" customWidth="1"/>
    <col min="8199" max="8199" width="4" style="8" customWidth="1"/>
    <col min="8200" max="8200" width="2.85546875" style="8" customWidth="1"/>
    <col min="8201" max="8201" width="13.7109375" style="8" customWidth="1"/>
    <col min="8202" max="8202" width="12.85546875" style="8" bestFit="1" customWidth="1"/>
    <col min="8203" max="8203" width="7.85546875" style="8" customWidth="1"/>
    <col min="8204" max="8211" width="0" style="8" hidden="1" customWidth="1"/>
    <col min="8212" max="8212" width="18.140625" style="8" bestFit="1" customWidth="1"/>
    <col min="8213" max="8448" width="11.42578125" style="8"/>
    <col min="8449" max="8449" width="0" style="8" hidden="1" customWidth="1"/>
    <col min="8450" max="8450" width="11.5703125" style="8" customWidth="1"/>
    <col min="8451" max="8451" width="7.85546875" style="8" customWidth="1"/>
    <col min="8452" max="8452" width="13.7109375" style="8" customWidth="1"/>
    <col min="8453" max="8453" width="9.7109375" style="8" customWidth="1"/>
    <col min="8454" max="8454" width="12.7109375" style="8" customWidth="1"/>
    <col min="8455" max="8455" width="4" style="8" customWidth="1"/>
    <col min="8456" max="8456" width="2.85546875" style="8" customWidth="1"/>
    <col min="8457" max="8457" width="13.7109375" style="8" customWidth="1"/>
    <col min="8458" max="8458" width="12.85546875" style="8" bestFit="1" customWidth="1"/>
    <col min="8459" max="8459" width="7.85546875" style="8" customWidth="1"/>
    <col min="8460" max="8467" width="0" style="8" hidden="1" customWidth="1"/>
    <col min="8468" max="8468" width="18.140625" style="8" bestFit="1" customWidth="1"/>
    <col min="8469" max="8704" width="11.42578125" style="8"/>
    <col min="8705" max="8705" width="0" style="8" hidden="1" customWidth="1"/>
    <col min="8706" max="8706" width="11.5703125" style="8" customWidth="1"/>
    <col min="8707" max="8707" width="7.85546875" style="8" customWidth="1"/>
    <col min="8708" max="8708" width="13.7109375" style="8" customWidth="1"/>
    <col min="8709" max="8709" width="9.7109375" style="8" customWidth="1"/>
    <col min="8710" max="8710" width="12.7109375" style="8" customWidth="1"/>
    <col min="8711" max="8711" width="4" style="8" customWidth="1"/>
    <col min="8712" max="8712" width="2.85546875" style="8" customWidth="1"/>
    <col min="8713" max="8713" width="13.7109375" style="8" customWidth="1"/>
    <col min="8714" max="8714" width="12.85546875" style="8" bestFit="1" customWidth="1"/>
    <col min="8715" max="8715" width="7.85546875" style="8" customWidth="1"/>
    <col min="8716" max="8723" width="0" style="8" hidden="1" customWidth="1"/>
    <col min="8724" max="8724" width="18.140625" style="8" bestFit="1" customWidth="1"/>
    <col min="8725" max="8960" width="11.42578125" style="8"/>
    <col min="8961" max="8961" width="0" style="8" hidden="1" customWidth="1"/>
    <col min="8962" max="8962" width="11.5703125" style="8" customWidth="1"/>
    <col min="8963" max="8963" width="7.85546875" style="8" customWidth="1"/>
    <col min="8964" max="8964" width="13.7109375" style="8" customWidth="1"/>
    <col min="8965" max="8965" width="9.7109375" style="8" customWidth="1"/>
    <col min="8966" max="8966" width="12.7109375" style="8" customWidth="1"/>
    <col min="8967" max="8967" width="4" style="8" customWidth="1"/>
    <col min="8968" max="8968" width="2.85546875" style="8" customWidth="1"/>
    <col min="8969" max="8969" width="13.7109375" style="8" customWidth="1"/>
    <col min="8970" max="8970" width="12.85546875" style="8" bestFit="1" customWidth="1"/>
    <col min="8971" max="8971" width="7.85546875" style="8" customWidth="1"/>
    <col min="8972" max="8979" width="0" style="8" hidden="1" customWidth="1"/>
    <col min="8980" max="8980" width="18.140625" style="8" bestFit="1" customWidth="1"/>
    <col min="8981" max="9216" width="11.42578125" style="8"/>
    <col min="9217" max="9217" width="0" style="8" hidden="1" customWidth="1"/>
    <col min="9218" max="9218" width="11.5703125" style="8" customWidth="1"/>
    <col min="9219" max="9219" width="7.85546875" style="8" customWidth="1"/>
    <col min="9220" max="9220" width="13.7109375" style="8" customWidth="1"/>
    <col min="9221" max="9221" width="9.7109375" style="8" customWidth="1"/>
    <col min="9222" max="9222" width="12.7109375" style="8" customWidth="1"/>
    <col min="9223" max="9223" width="4" style="8" customWidth="1"/>
    <col min="9224" max="9224" width="2.85546875" style="8" customWidth="1"/>
    <col min="9225" max="9225" width="13.7109375" style="8" customWidth="1"/>
    <col min="9226" max="9226" width="12.85546875" style="8" bestFit="1" customWidth="1"/>
    <col min="9227" max="9227" width="7.85546875" style="8" customWidth="1"/>
    <col min="9228" max="9235" width="0" style="8" hidden="1" customWidth="1"/>
    <col min="9236" max="9236" width="18.140625" style="8" bestFit="1" customWidth="1"/>
    <col min="9237" max="9472" width="11.42578125" style="8"/>
    <col min="9473" max="9473" width="0" style="8" hidden="1" customWidth="1"/>
    <col min="9474" max="9474" width="11.5703125" style="8" customWidth="1"/>
    <col min="9475" max="9475" width="7.85546875" style="8" customWidth="1"/>
    <col min="9476" max="9476" width="13.7109375" style="8" customWidth="1"/>
    <col min="9477" max="9477" width="9.7109375" style="8" customWidth="1"/>
    <col min="9478" max="9478" width="12.7109375" style="8" customWidth="1"/>
    <col min="9479" max="9479" width="4" style="8" customWidth="1"/>
    <col min="9480" max="9480" width="2.85546875" style="8" customWidth="1"/>
    <col min="9481" max="9481" width="13.7109375" style="8" customWidth="1"/>
    <col min="9482" max="9482" width="12.85546875" style="8" bestFit="1" customWidth="1"/>
    <col min="9483" max="9483" width="7.85546875" style="8" customWidth="1"/>
    <col min="9484" max="9491" width="0" style="8" hidden="1" customWidth="1"/>
    <col min="9492" max="9492" width="18.140625" style="8" bestFit="1" customWidth="1"/>
    <col min="9493" max="9728" width="11.42578125" style="8"/>
    <col min="9729" max="9729" width="0" style="8" hidden="1" customWidth="1"/>
    <col min="9730" max="9730" width="11.5703125" style="8" customWidth="1"/>
    <col min="9731" max="9731" width="7.85546875" style="8" customWidth="1"/>
    <col min="9732" max="9732" width="13.7109375" style="8" customWidth="1"/>
    <col min="9733" max="9733" width="9.7109375" style="8" customWidth="1"/>
    <col min="9734" max="9734" width="12.7109375" style="8" customWidth="1"/>
    <col min="9735" max="9735" width="4" style="8" customWidth="1"/>
    <col min="9736" max="9736" width="2.85546875" style="8" customWidth="1"/>
    <col min="9737" max="9737" width="13.7109375" style="8" customWidth="1"/>
    <col min="9738" max="9738" width="12.85546875" style="8" bestFit="1" customWidth="1"/>
    <col min="9739" max="9739" width="7.85546875" style="8" customWidth="1"/>
    <col min="9740" max="9747" width="0" style="8" hidden="1" customWidth="1"/>
    <col min="9748" max="9748" width="18.140625" style="8" bestFit="1" customWidth="1"/>
    <col min="9749" max="9984" width="11.42578125" style="8"/>
    <col min="9985" max="9985" width="0" style="8" hidden="1" customWidth="1"/>
    <col min="9986" max="9986" width="11.5703125" style="8" customWidth="1"/>
    <col min="9987" max="9987" width="7.85546875" style="8" customWidth="1"/>
    <col min="9988" max="9988" width="13.7109375" style="8" customWidth="1"/>
    <col min="9989" max="9989" width="9.7109375" style="8" customWidth="1"/>
    <col min="9990" max="9990" width="12.7109375" style="8" customWidth="1"/>
    <col min="9991" max="9991" width="4" style="8" customWidth="1"/>
    <col min="9992" max="9992" width="2.85546875" style="8" customWidth="1"/>
    <col min="9993" max="9993" width="13.7109375" style="8" customWidth="1"/>
    <col min="9994" max="9994" width="12.85546875" style="8" bestFit="1" customWidth="1"/>
    <col min="9995" max="9995" width="7.85546875" style="8" customWidth="1"/>
    <col min="9996" max="10003" width="0" style="8" hidden="1" customWidth="1"/>
    <col min="10004" max="10004" width="18.140625" style="8" bestFit="1" customWidth="1"/>
    <col min="10005" max="10240" width="11.42578125" style="8"/>
    <col min="10241" max="10241" width="0" style="8" hidden="1" customWidth="1"/>
    <col min="10242" max="10242" width="11.5703125" style="8" customWidth="1"/>
    <col min="10243" max="10243" width="7.85546875" style="8" customWidth="1"/>
    <col min="10244" max="10244" width="13.7109375" style="8" customWidth="1"/>
    <col min="10245" max="10245" width="9.7109375" style="8" customWidth="1"/>
    <col min="10246" max="10246" width="12.7109375" style="8" customWidth="1"/>
    <col min="10247" max="10247" width="4" style="8" customWidth="1"/>
    <col min="10248" max="10248" width="2.85546875" style="8" customWidth="1"/>
    <col min="10249" max="10249" width="13.7109375" style="8" customWidth="1"/>
    <col min="10250" max="10250" width="12.85546875" style="8" bestFit="1" customWidth="1"/>
    <col min="10251" max="10251" width="7.85546875" style="8" customWidth="1"/>
    <col min="10252" max="10259" width="0" style="8" hidden="1" customWidth="1"/>
    <col min="10260" max="10260" width="18.140625" style="8" bestFit="1" customWidth="1"/>
    <col min="10261" max="10496" width="11.42578125" style="8"/>
    <col min="10497" max="10497" width="0" style="8" hidden="1" customWidth="1"/>
    <col min="10498" max="10498" width="11.5703125" style="8" customWidth="1"/>
    <col min="10499" max="10499" width="7.85546875" style="8" customWidth="1"/>
    <col min="10500" max="10500" width="13.7109375" style="8" customWidth="1"/>
    <col min="10501" max="10501" width="9.7109375" style="8" customWidth="1"/>
    <col min="10502" max="10502" width="12.7109375" style="8" customWidth="1"/>
    <col min="10503" max="10503" width="4" style="8" customWidth="1"/>
    <col min="10504" max="10504" width="2.85546875" style="8" customWidth="1"/>
    <col min="10505" max="10505" width="13.7109375" style="8" customWidth="1"/>
    <col min="10506" max="10506" width="12.85546875" style="8" bestFit="1" customWidth="1"/>
    <col min="10507" max="10507" width="7.85546875" style="8" customWidth="1"/>
    <col min="10508" max="10515" width="0" style="8" hidden="1" customWidth="1"/>
    <col min="10516" max="10516" width="18.140625" style="8" bestFit="1" customWidth="1"/>
    <col min="10517" max="10752" width="11.42578125" style="8"/>
    <col min="10753" max="10753" width="0" style="8" hidden="1" customWidth="1"/>
    <col min="10754" max="10754" width="11.5703125" style="8" customWidth="1"/>
    <col min="10755" max="10755" width="7.85546875" style="8" customWidth="1"/>
    <col min="10756" max="10756" width="13.7109375" style="8" customWidth="1"/>
    <col min="10757" max="10757" width="9.7109375" style="8" customWidth="1"/>
    <col min="10758" max="10758" width="12.7109375" style="8" customWidth="1"/>
    <col min="10759" max="10759" width="4" style="8" customWidth="1"/>
    <col min="10760" max="10760" width="2.85546875" style="8" customWidth="1"/>
    <col min="10761" max="10761" width="13.7109375" style="8" customWidth="1"/>
    <col min="10762" max="10762" width="12.85546875" style="8" bestFit="1" customWidth="1"/>
    <col min="10763" max="10763" width="7.85546875" style="8" customWidth="1"/>
    <col min="10764" max="10771" width="0" style="8" hidden="1" customWidth="1"/>
    <col min="10772" max="10772" width="18.140625" style="8" bestFit="1" customWidth="1"/>
    <col min="10773" max="11008" width="11.42578125" style="8"/>
    <col min="11009" max="11009" width="0" style="8" hidden="1" customWidth="1"/>
    <col min="11010" max="11010" width="11.5703125" style="8" customWidth="1"/>
    <col min="11011" max="11011" width="7.85546875" style="8" customWidth="1"/>
    <col min="11012" max="11012" width="13.7109375" style="8" customWidth="1"/>
    <col min="11013" max="11013" width="9.7109375" style="8" customWidth="1"/>
    <col min="11014" max="11014" width="12.7109375" style="8" customWidth="1"/>
    <col min="11015" max="11015" width="4" style="8" customWidth="1"/>
    <col min="11016" max="11016" width="2.85546875" style="8" customWidth="1"/>
    <col min="11017" max="11017" width="13.7109375" style="8" customWidth="1"/>
    <col min="11018" max="11018" width="12.85546875" style="8" bestFit="1" customWidth="1"/>
    <col min="11019" max="11019" width="7.85546875" style="8" customWidth="1"/>
    <col min="11020" max="11027" width="0" style="8" hidden="1" customWidth="1"/>
    <col min="11028" max="11028" width="18.140625" style="8" bestFit="1" customWidth="1"/>
    <col min="11029" max="11264" width="11.42578125" style="8"/>
    <col min="11265" max="11265" width="0" style="8" hidden="1" customWidth="1"/>
    <col min="11266" max="11266" width="11.5703125" style="8" customWidth="1"/>
    <col min="11267" max="11267" width="7.85546875" style="8" customWidth="1"/>
    <col min="11268" max="11268" width="13.7109375" style="8" customWidth="1"/>
    <col min="11269" max="11269" width="9.7109375" style="8" customWidth="1"/>
    <col min="11270" max="11270" width="12.7109375" style="8" customWidth="1"/>
    <col min="11271" max="11271" width="4" style="8" customWidth="1"/>
    <col min="11272" max="11272" width="2.85546875" style="8" customWidth="1"/>
    <col min="11273" max="11273" width="13.7109375" style="8" customWidth="1"/>
    <col min="11274" max="11274" width="12.85546875" style="8" bestFit="1" customWidth="1"/>
    <col min="11275" max="11275" width="7.85546875" style="8" customWidth="1"/>
    <col min="11276" max="11283" width="0" style="8" hidden="1" customWidth="1"/>
    <col min="11284" max="11284" width="18.140625" style="8" bestFit="1" customWidth="1"/>
    <col min="11285" max="11520" width="11.42578125" style="8"/>
    <col min="11521" max="11521" width="0" style="8" hidden="1" customWidth="1"/>
    <col min="11522" max="11522" width="11.5703125" style="8" customWidth="1"/>
    <col min="11523" max="11523" width="7.85546875" style="8" customWidth="1"/>
    <col min="11524" max="11524" width="13.7109375" style="8" customWidth="1"/>
    <col min="11525" max="11525" width="9.7109375" style="8" customWidth="1"/>
    <col min="11526" max="11526" width="12.7109375" style="8" customWidth="1"/>
    <col min="11527" max="11527" width="4" style="8" customWidth="1"/>
    <col min="11528" max="11528" width="2.85546875" style="8" customWidth="1"/>
    <col min="11529" max="11529" width="13.7109375" style="8" customWidth="1"/>
    <col min="11530" max="11530" width="12.85546875" style="8" bestFit="1" customWidth="1"/>
    <col min="11531" max="11531" width="7.85546875" style="8" customWidth="1"/>
    <col min="11532" max="11539" width="0" style="8" hidden="1" customWidth="1"/>
    <col min="11540" max="11540" width="18.140625" style="8" bestFit="1" customWidth="1"/>
    <col min="11541" max="11776" width="11.42578125" style="8"/>
    <col min="11777" max="11777" width="0" style="8" hidden="1" customWidth="1"/>
    <col min="11778" max="11778" width="11.5703125" style="8" customWidth="1"/>
    <col min="11779" max="11779" width="7.85546875" style="8" customWidth="1"/>
    <col min="11780" max="11780" width="13.7109375" style="8" customWidth="1"/>
    <col min="11781" max="11781" width="9.7109375" style="8" customWidth="1"/>
    <col min="11782" max="11782" width="12.7109375" style="8" customWidth="1"/>
    <col min="11783" max="11783" width="4" style="8" customWidth="1"/>
    <col min="11784" max="11784" width="2.85546875" style="8" customWidth="1"/>
    <col min="11785" max="11785" width="13.7109375" style="8" customWidth="1"/>
    <col min="11786" max="11786" width="12.85546875" style="8" bestFit="1" customWidth="1"/>
    <col min="11787" max="11787" width="7.85546875" style="8" customWidth="1"/>
    <col min="11788" max="11795" width="0" style="8" hidden="1" customWidth="1"/>
    <col min="11796" max="11796" width="18.140625" style="8" bestFit="1" customWidth="1"/>
    <col min="11797" max="12032" width="11.42578125" style="8"/>
    <col min="12033" max="12033" width="0" style="8" hidden="1" customWidth="1"/>
    <col min="12034" max="12034" width="11.5703125" style="8" customWidth="1"/>
    <col min="12035" max="12035" width="7.85546875" style="8" customWidth="1"/>
    <col min="12036" max="12036" width="13.7109375" style="8" customWidth="1"/>
    <col min="12037" max="12037" width="9.7109375" style="8" customWidth="1"/>
    <col min="12038" max="12038" width="12.7109375" style="8" customWidth="1"/>
    <col min="12039" max="12039" width="4" style="8" customWidth="1"/>
    <col min="12040" max="12040" width="2.85546875" style="8" customWidth="1"/>
    <col min="12041" max="12041" width="13.7109375" style="8" customWidth="1"/>
    <col min="12042" max="12042" width="12.85546875" style="8" bestFit="1" customWidth="1"/>
    <col min="12043" max="12043" width="7.85546875" style="8" customWidth="1"/>
    <col min="12044" max="12051" width="0" style="8" hidden="1" customWidth="1"/>
    <col min="12052" max="12052" width="18.140625" style="8" bestFit="1" customWidth="1"/>
    <col min="12053" max="12288" width="11.42578125" style="8"/>
    <col min="12289" max="12289" width="0" style="8" hidden="1" customWidth="1"/>
    <col min="12290" max="12290" width="11.5703125" style="8" customWidth="1"/>
    <col min="12291" max="12291" width="7.85546875" style="8" customWidth="1"/>
    <col min="12292" max="12292" width="13.7109375" style="8" customWidth="1"/>
    <col min="12293" max="12293" width="9.7109375" style="8" customWidth="1"/>
    <col min="12294" max="12294" width="12.7109375" style="8" customWidth="1"/>
    <col min="12295" max="12295" width="4" style="8" customWidth="1"/>
    <col min="12296" max="12296" width="2.85546875" style="8" customWidth="1"/>
    <col min="12297" max="12297" width="13.7109375" style="8" customWidth="1"/>
    <col min="12298" max="12298" width="12.85546875" style="8" bestFit="1" customWidth="1"/>
    <col min="12299" max="12299" width="7.85546875" style="8" customWidth="1"/>
    <col min="12300" max="12307" width="0" style="8" hidden="1" customWidth="1"/>
    <col min="12308" max="12308" width="18.140625" style="8" bestFit="1" customWidth="1"/>
    <col min="12309" max="12544" width="11.42578125" style="8"/>
    <col min="12545" max="12545" width="0" style="8" hidden="1" customWidth="1"/>
    <col min="12546" max="12546" width="11.5703125" style="8" customWidth="1"/>
    <col min="12547" max="12547" width="7.85546875" style="8" customWidth="1"/>
    <col min="12548" max="12548" width="13.7109375" style="8" customWidth="1"/>
    <col min="12549" max="12549" width="9.7109375" style="8" customWidth="1"/>
    <col min="12550" max="12550" width="12.7109375" style="8" customWidth="1"/>
    <col min="12551" max="12551" width="4" style="8" customWidth="1"/>
    <col min="12552" max="12552" width="2.85546875" style="8" customWidth="1"/>
    <col min="12553" max="12553" width="13.7109375" style="8" customWidth="1"/>
    <col min="12554" max="12554" width="12.85546875" style="8" bestFit="1" customWidth="1"/>
    <col min="12555" max="12555" width="7.85546875" style="8" customWidth="1"/>
    <col min="12556" max="12563" width="0" style="8" hidden="1" customWidth="1"/>
    <col min="12564" max="12564" width="18.140625" style="8" bestFit="1" customWidth="1"/>
    <col min="12565" max="12800" width="11.42578125" style="8"/>
    <col min="12801" max="12801" width="0" style="8" hidden="1" customWidth="1"/>
    <col min="12802" max="12802" width="11.5703125" style="8" customWidth="1"/>
    <col min="12803" max="12803" width="7.85546875" style="8" customWidth="1"/>
    <col min="12804" max="12804" width="13.7109375" style="8" customWidth="1"/>
    <col min="12805" max="12805" width="9.7109375" style="8" customWidth="1"/>
    <col min="12806" max="12806" width="12.7109375" style="8" customWidth="1"/>
    <col min="12807" max="12807" width="4" style="8" customWidth="1"/>
    <col min="12808" max="12808" width="2.85546875" style="8" customWidth="1"/>
    <col min="12809" max="12809" width="13.7109375" style="8" customWidth="1"/>
    <col min="12810" max="12810" width="12.85546875" style="8" bestFit="1" customWidth="1"/>
    <col min="12811" max="12811" width="7.85546875" style="8" customWidth="1"/>
    <col min="12812" max="12819" width="0" style="8" hidden="1" customWidth="1"/>
    <col min="12820" max="12820" width="18.140625" style="8" bestFit="1" customWidth="1"/>
    <col min="12821" max="13056" width="11.42578125" style="8"/>
    <col min="13057" max="13057" width="0" style="8" hidden="1" customWidth="1"/>
    <col min="13058" max="13058" width="11.5703125" style="8" customWidth="1"/>
    <col min="13059" max="13059" width="7.85546875" style="8" customWidth="1"/>
    <col min="13060" max="13060" width="13.7109375" style="8" customWidth="1"/>
    <col min="13061" max="13061" width="9.7109375" style="8" customWidth="1"/>
    <col min="13062" max="13062" width="12.7109375" style="8" customWidth="1"/>
    <col min="13063" max="13063" width="4" style="8" customWidth="1"/>
    <col min="13064" max="13064" width="2.85546875" style="8" customWidth="1"/>
    <col min="13065" max="13065" width="13.7109375" style="8" customWidth="1"/>
    <col min="13066" max="13066" width="12.85546875" style="8" bestFit="1" customWidth="1"/>
    <col min="13067" max="13067" width="7.85546875" style="8" customWidth="1"/>
    <col min="13068" max="13075" width="0" style="8" hidden="1" customWidth="1"/>
    <col min="13076" max="13076" width="18.140625" style="8" bestFit="1" customWidth="1"/>
    <col min="13077" max="13312" width="11.42578125" style="8"/>
    <col min="13313" max="13313" width="0" style="8" hidden="1" customWidth="1"/>
    <col min="13314" max="13314" width="11.5703125" style="8" customWidth="1"/>
    <col min="13315" max="13315" width="7.85546875" style="8" customWidth="1"/>
    <col min="13316" max="13316" width="13.7109375" style="8" customWidth="1"/>
    <col min="13317" max="13317" width="9.7109375" style="8" customWidth="1"/>
    <col min="13318" max="13318" width="12.7109375" style="8" customWidth="1"/>
    <col min="13319" max="13319" width="4" style="8" customWidth="1"/>
    <col min="13320" max="13320" width="2.85546875" style="8" customWidth="1"/>
    <col min="13321" max="13321" width="13.7109375" style="8" customWidth="1"/>
    <col min="13322" max="13322" width="12.85546875" style="8" bestFit="1" customWidth="1"/>
    <col min="13323" max="13323" width="7.85546875" style="8" customWidth="1"/>
    <col min="13324" max="13331" width="0" style="8" hidden="1" customWidth="1"/>
    <col min="13332" max="13332" width="18.140625" style="8" bestFit="1" customWidth="1"/>
    <col min="13333" max="13568" width="11.42578125" style="8"/>
    <col min="13569" max="13569" width="0" style="8" hidden="1" customWidth="1"/>
    <col min="13570" max="13570" width="11.5703125" style="8" customWidth="1"/>
    <col min="13571" max="13571" width="7.85546875" style="8" customWidth="1"/>
    <col min="13572" max="13572" width="13.7109375" style="8" customWidth="1"/>
    <col min="13573" max="13573" width="9.7109375" style="8" customWidth="1"/>
    <col min="13574" max="13574" width="12.7109375" style="8" customWidth="1"/>
    <col min="13575" max="13575" width="4" style="8" customWidth="1"/>
    <col min="13576" max="13576" width="2.85546875" style="8" customWidth="1"/>
    <col min="13577" max="13577" width="13.7109375" style="8" customWidth="1"/>
    <col min="13578" max="13578" width="12.85546875" style="8" bestFit="1" customWidth="1"/>
    <col min="13579" max="13579" width="7.85546875" style="8" customWidth="1"/>
    <col min="13580" max="13587" width="0" style="8" hidden="1" customWidth="1"/>
    <col min="13588" max="13588" width="18.140625" style="8" bestFit="1" customWidth="1"/>
    <col min="13589" max="13824" width="11.42578125" style="8"/>
    <col min="13825" max="13825" width="0" style="8" hidden="1" customWidth="1"/>
    <col min="13826" max="13826" width="11.5703125" style="8" customWidth="1"/>
    <col min="13827" max="13827" width="7.85546875" style="8" customWidth="1"/>
    <col min="13828" max="13828" width="13.7109375" style="8" customWidth="1"/>
    <col min="13829" max="13829" width="9.7109375" style="8" customWidth="1"/>
    <col min="13830" max="13830" width="12.7109375" style="8" customWidth="1"/>
    <col min="13831" max="13831" width="4" style="8" customWidth="1"/>
    <col min="13832" max="13832" width="2.85546875" style="8" customWidth="1"/>
    <col min="13833" max="13833" width="13.7109375" style="8" customWidth="1"/>
    <col min="13834" max="13834" width="12.85546875" style="8" bestFit="1" customWidth="1"/>
    <col min="13835" max="13835" width="7.85546875" style="8" customWidth="1"/>
    <col min="13836" max="13843" width="0" style="8" hidden="1" customWidth="1"/>
    <col min="13844" max="13844" width="18.140625" style="8" bestFit="1" customWidth="1"/>
    <col min="13845" max="14080" width="11.42578125" style="8"/>
    <col min="14081" max="14081" width="0" style="8" hidden="1" customWidth="1"/>
    <col min="14082" max="14082" width="11.5703125" style="8" customWidth="1"/>
    <col min="14083" max="14083" width="7.85546875" style="8" customWidth="1"/>
    <col min="14084" max="14084" width="13.7109375" style="8" customWidth="1"/>
    <col min="14085" max="14085" width="9.7109375" style="8" customWidth="1"/>
    <col min="14086" max="14086" width="12.7109375" style="8" customWidth="1"/>
    <col min="14087" max="14087" width="4" style="8" customWidth="1"/>
    <col min="14088" max="14088" width="2.85546875" style="8" customWidth="1"/>
    <col min="14089" max="14089" width="13.7109375" style="8" customWidth="1"/>
    <col min="14090" max="14090" width="12.85546875" style="8" bestFit="1" customWidth="1"/>
    <col min="14091" max="14091" width="7.85546875" style="8" customWidth="1"/>
    <col min="14092" max="14099" width="0" style="8" hidden="1" customWidth="1"/>
    <col min="14100" max="14100" width="18.140625" style="8" bestFit="1" customWidth="1"/>
    <col min="14101" max="14336" width="11.42578125" style="8"/>
    <col min="14337" max="14337" width="0" style="8" hidden="1" customWidth="1"/>
    <col min="14338" max="14338" width="11.5703125" style="8" customWidth="1"/>
    <col min="14339" max="14339" width="7.85546875" style="8" customWidth="1"/>
    <col min="14340" max="14340" width="13.7109375" style="8" customWidth="1"/>
    <col min="14341" max="14341" width="9.7109375" style="8" customWidth="1"/>
    <col min="14342" max="14342" width="12.7109375" style="8" customWidth="1"/>
    <col min="14343" max="14343" width="4" style="8" customWidth="1"/>
    <col min="14344" max="14344" width="2.85546875" style="8" customWidth="1"/>
    <col min="14345" max="14345" width="13.7109375" style="8" customWidth="1"/>
    <col min="14346" max="14346" width="12.85546875" style="8" bestFit="1" customWidth="1"/>
    <col min="14347" max="14347" width="7.85546875" style="8" customWidth="1"/>
    <col min="14348" max="14355" width="0" style="8" hidden="1" customWidth="1"/>
    <col min="14356" max="14356" width="18.140625" style="8" bestFit="1" customWidth="1"/>
    <col min="14357" max="14592" width="11.42578125" style="8"/>
    <col min="14593" max="14593" width="0" style="8" hidden="1" customWidth="1"/>
    <col min="14594" max="14594" width="11.5703125" style="8" customWidth="1"/>
    <col min="14595" max="14595" width="7.85546875" style="8" customWidth="1"/>
    <col min="14596" max="14596" width="13.7109375" style="8" customWidth="1"/>
    <col min="14597" max="14597" width="9.7109375" style="8" customWidth="1"/>
    <col min="14598" max="14598" width="12.7109375" style="8" customWidth="1"/>
    <col min="14599" max="14599" width="4" style="8" customWidth="1"/>
    <col min="14600" max="14600" width="2.85546875" style="8" customWidth="1"/>
    <col min="14601" max="14601" width="13.7109375" style="8" customWidth="1"/>
    <col min="14602" max="14602" width="12.85546875" style="8" bestFit="1" customWidth="1"/>
    <col min="14603" max="14603" width="7.85546875" style="8" customWidth="1"/>
    <col min="14604" max="14611" width="0" style="8" hidden="1" customWidth="1"/>
    <col min="14612" max="14612" width="18.140625" style="8" bestFit="1" customWidth="1"/>
    <col min="14613" max="14848" width="11.42578125" style="8"/>
    <col min="14849" max="14849" width="0" style="8" hidden="1" customWidth="1"/>
    <col min="14850" max="14850" width="11.5703125" style="8" customWidth="1"/>
    <col min="14851" max="14851" width="7.85546875" style="8" customWidth="1"/>
    <col min="14852" max="14852" width="13.7109375" style="8" customWidth="1"/>
    <col min="14853" max="14853" width="9.7109375" style="8" customWidth="1"/>
    <col min="14854" max="14854" width="12.7109375" style="8" customWidth="1"/>
    <col min="14855" max="14855" width="4" style="8" customWidth="1"/>
    <col min="14856" max="14856" width="2.85546875" style="8" customWidth="1"/>
    <col min="14857" max="14857" width="13.7109375" style="8" customWidth="1"/>
    <col min="14858" max="14858" width="12.85546875" style="8" bestFit="1" customWidth="1"/>
    <col min="14859" max="14859" width="7.85546875" style="8" customWidth="1"/>
    <col min="14860" max="14867" width="0" style="8" hidden="1" customWidth="1"/>
    <col min="14868" max="14868" width="18.140625" style="8" bestFit="1" customWidth="1"/>
    <col min="14869" max="15104" width="11.42578125" style="8"/>
    <col min="15105" max="15105" width="0" style="8" hidden="1" customWidth="1"/>
    <col min="15106" max="15106" width="11.5703125" style="8" customWidth="1"/>
    <col min="15107" max="15107" width="7.85546875" style="8" customWidth="1"/>
    <col min="15108" max="15108" width="13.7109375" style="8" customWidth="1"/>
    <col min="15109" max="15109" width="9.7109375" style="8" customWidth="1"/>
    <col min="15110" max="15110" width="12.7109375" style="8" customWidth="1"/>
    <col min="15111" max="15111" width="4" style="8" customWidth="1"/>
    <col min="15112" max="15112" width="2.85546875" style="8" customWidth="1"/>
    <col min="15113" max="15113" width="13.7109375" style="8" customWidth="1"/>
    <col min="15114" max="15114" width="12.85546875" style="8" bestFit="1" customWidth="1"/>
    <col min="15115" max="15115" width="7.85546875" style="8" customWidth="1"/>
    <col min="15116" max="15123" width="0" style="8" hidden="1" customWidth="1"/>
    <col min="15124" max="15124" width="18.140625" style="8" bestFit="1" customWidth="1"/>
    <col min="15125" max="15360" width="11.42578125" style="8"/>
    <col min="15361" max="15361" width="0" style="8" hidden="1" customWidth="1"/>
    <col min="15362" max="15362" width="11.5703125" style="8" customWidth="1"/>
    <col min="15363" max="15363" width="7.85546875" style="8" customWidth="1"/>
    <col min="15364" max="15364" width="13.7109375" style="8" customWidth="1"/>
    <col min="15365" max="15365" width="9.7109375" style="8" customWidth="1"/>
    <col min="15366" max="15366" width="12.7109375" style="8" customWidth="1"/>
    <col min="15367" max="15367" width="4" style="8" customWidth="1"/>
    <col min="15368" max="15368" width="2.85546875" style="8" customWidth="1"/>
    <col min="15369" max="15369" width="13.7109375" style="8" customWidth="1"/>
    <col min="15370" max="15370" width="12.85546875" style="8" bestFit="1" customWidth="1"/>
    <col min="15371" max="15371" width="7.85546875" style="8" customWidth="1"/>
    <col min="15372" max="15379" width="0" style="8" hidden="1" customWidth="1"/>
    <col min="15380" max="15380" width="18.140625" style="8" bestFit="1" customWidth="1"/>
    <col min="15381" max="15616" width="11.42578125" style="8"/>
    <col min="15617" max="15617" width="0" style="8" hidden="1" customWidth="1"/>
    <col min="15618" max="15618" width="11.5703125" style="8" customWidth="1"/>
    <col min="15619" max="15619" width="7.85546875" style="8" customWidth="1"/>
    <col min="15620" max="15620" width="13.7109375" style="8" customWidth="1"/>
    <col min="15621" max="15621" width="9.7109375" style="8" customWidth="1"/>
    <col min="15622" max="15622" width="12.7109375" style="8" customWidth="1"/>
    <col min="15623" max="15623" width="4" style="8" customWidth="1"/>
    <col min="15624" max="15624" width="2.85546875" style="8" customWidth="1"/>
    <col min="15625" max="15625" width="13.7109375" style="8" customWidth="1"/>
    <col min="15626" max="15626" width="12.85546875" style="8" bestFit="1" customWidth="1"/>
    <col min="15627" max="15627" width="7.85546875" style="8" customWidth="1"/>
    <col min="15628" max="15635" width="0" style="8" hidden="1" customWidth="1"/>
    <col min="15636" max="15636" width="18.140625" style="8" bestFit="1" customWidth="1"/>
    <col min="15637" max="15872" width="11.42578125" style="8"/>
    <col min="15873" max="15873" width="0" style="8" hidden="1" customWidth="1"/>
    <col min="15874" max="15874" width="11.5703125" style="8" customWidth="1"/>
    <col min="15875" max="15875" width="7.85546875" style="8" customWidth="1"/>
    <col min="15876" max="15876" width="13.7109375" style="8" customWidth="1"/>
    <col min="15877" max="15877" width="9.7109375" style="8" customWidth="1"/>
    <col min="15878" max="15878" width="12.7109375" style="8" customWidth="1"/>
    <col min="15879" max="15879" width="4" style="8" customWidth="1"/>
    <col min="15880" max="15880" width="2.85546875" style="8" customWidth="1"/>
    <col min="15881" max="15881" width="13.7109375" style="8" customWidth="1"/>
    <col min="15882" max="15882" width="12.85546875" style="8" bestFit="1" customWidth="1"/>
    <col min="15883" max="15883" width="7.85546875" style="8" customWidth="1"/>
    <col min="15884" max="15891" width="0" style="8" hidden="1" customWidth="1"/>
    <col min="15892" max="15892" width="18.140625" style="8" bestFit="1" customWidth="1"/>
    <col min="15893" max="16128" width="11.42578125" style="8"/>
    <col min="16129" max="16129" width="0" style="8" hidden="1" customWidth="1"/>
    <col min="16130" max="16130" width="11.5703125" style="8" customWidth="1"/>
    <col min="16131" max="16131" width="7.85546875" style="8" customWidth="1"/>
    <col min="16132" max="16132" width="13.7109375" style="8" customWidth="1"/>
    <col min="16133" max="16133" width="9.7109375" style="8" customWidth="1"/>
    <col min="16134" max="16134" width="12.7109375" style="8" customWidth="1"/>
    <col min="16135" max="16135" width="4" style="8" customWidth="1"/>
    <col min="16136" max="16136" width="2.85546875" style="8" customWidth="1"/>
    <col min="16137" max="16137" width="13.7109375" style="8" customWidth="1"/>
    <col min="16138" max="16138" width="12.85546875" style="8" bestFit="1" customWidth="1"/>
    <col min="16139" max="16139" width="7.85546875" style="8" customWidth="1"/>
    <col min="16140" max="16147" width="0" style="8" hidden="1" customWidth="1"/>
    <col min="16148" max="16148" width="18.140625" style="8" bestFit="1" customWidth="1"/>
    <col min="16149" max="16384" width="11.42578125" style="8"/>
  </cols>
  <sheetData>
    <row r="1" spans="1:25" customFormat="1" ht="34.5" customHeight="1" x14ac:dyDescent="0.25">
      <c r="A1" s="373" t="s">
        <v>115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25" customFormat="1" ht="165" customHeight="1" x14ac:dyDescent="0.25">
      <c r="A2" s="22" t="s">
        <v>116</v>
      </c>
      <c r="B2" s="378" t="s">
        <v>259</v>
      </c>
      <c r="C2" s="378"/>
      <c r="D2" s="378"/>
      <c r="E2" s="378"/>
      <c r="F2" s="378"/>
      <c r="G2" s="378"/>
      <c r="H2" s="378"/>
      <c r="I2" s="378"/>
      <c r="J2" s="378"/>
      <c r="K2" s="378"/>
      <c r="L2" s="440"/>
    </row>
    <row r="3" spans="1:25" customFormat="1" ht="26.25" customHeight="1" x14ac:dyDescent="0.25">
      <c r="A3" s="22" t="s">
        <v>118</v>
      </c>
      <c r="B3" s="454" t="s">
        <v>212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</row>
    <row r="4" spans="1:25" customFormat="1" ht="26.25" customHeight="1" x14ac:dyDescent="0.25">
      <c r="A4" s="22" t="s">
        <v>117</v>
      </c>
      <c r="B4" s="414" t="s">
        <v>211</v>
      </c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25" customFormat="1" ht="26.25" customHeight="1" thickBot="1" x14ac:dyDescent="0.3">
      <c r="A5" s="483" t="s">
        <v>258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71"/>
    </row>
    <row r="6" spans="1:25" s="6" customFormat="1" ht="24" customHeight="1" thickBot="1" x14ac:dyDescent="0.3">
      <c r="A6" s="524" t="s">
        <v>44</v>
      </c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6"/>
      <c r="M6" s="5"/>
    </row>
    <row r="7" spans="1:25" ht="18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25" ht="18" x14ac:dyDescent="0.25">
      <c r="A8" s="38"/>
      <c r="B8" s="38" t="s">
        <v>2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25" ht="18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25" x14ac:dyDescent="0.3">
      <c r="A10" s="38"/>
      <c r="D10" s="503" t="s">
        <v>3</v>
      </c>
      <c r="E10" s="503"/>
      <c r="F10" s="503"/>
      <c r="G10" s="503"/>
      <c r="H10" s="503"/>
      <c r="I10" s="503"/>
      <c r="J10" s="38"/>
      <c r="K10" s="38"/>
      <c r="L10" s="38"/>
      <c r="X10" s="1"/>
      <c r="Y10" s="1"/>
    </row>
    <row r="11" spans="1:25" x14ac:dyDescent="0.25">
      <c r="A11" s="38"/>
      <c r="D11" s="38"/>
      <c r="E11" s="38"/>
      <c r="F11" s="38"/>
      <c r="G11" s="38"/>
      <c r="H11" s="38"/>
      <c r="I11" s="38"/>
      <c r="J11" s="38"/>
      <c r="K11" s="38"/>
      <c r="L11" s="38"/>
      <c r="X11" s="1"/>
      <c r="Y11" s="1"/>
    </row>
    <row r="12" spans="1:25" ht="15" hidden="1" customHeight="1" x14ac:dyDescent="0.3">
      <c r="A12" s="38"/>
      <c r="B12" s="518" t="s">
        <v>4</v>
      </c>
      <c r="C12" s="519"/>
      <c r="D12" s="519"/>
      <c r="E12" s="519"/>
      <c r="F12" s="519"/>
      <c r="G12" s="519"/>
      <c r="H12" s="519"/>
      <c r="I12" s="519"/>
      <c r="J12" s="519"/>
      <c r="K12" s="520"/>
      <c r="L12" s="38"/>
    </row>
    <row r="13" spans="1:25" ht="15" hidden="1" customHeight="1" x14ac:dyDescent="0.3">
      <c r="A13" s="38"/>
      <c r="B13" s="521" t="s">
        <v>5</v>
      </c>
      <c r="C13" s="522"/>
      <c r="D13" s="522"/>
      <c r="E13" s="522"/>
      <c r="F13" s="522" t="s">
        <v>6</v>
      </c>
      <c r="G13" s="522"/>
      <c r="H13" s="522" t="s">
        <v>7</v>
      </c>
      <c r="I13" s="522"/>
      <c r="J13" s="522" t="s">
        <v>8</v>
      </c>
      <c r="K13" s="523"/>
      <c r="L13" s="38"/>
    </row>
    <row r="14" spans="1:25" ht="12.75" hidden="1" customHeight="1" x14ac:dyDescent="0.25">
      <c r="A14" s="38"/>
      <c r="B14" s="511" t="s">
        <v>9</v>
      </c>
      <c r="C14" s="500"/>
      <c r="D14" s="500"/>
      <c r="E14" s="500"/>
      <c r="F14" s="502">
        <v>3</v>
      </c>
      <c r="G14" s="502"/>
      <c r="H14" s="502">
        <v>4</v>
      </c>
      <c r="I14" s="502"/>
      <c r="J14" s="502">
        <v>5.5</v>
      </c>
      <c r="K14" s="512"/>
      <c r="L14" s="38"/>
    </row>
    <row r="15" spans="1:25" ht="12.75" hidden="1" customHeight="1" x14ac:dyDescent="0.25">
      <c r="A15" s="38"/>
      <c r="B15" s="511" t="s">
        <v>10</v>
      </c>
      <c r="C15" s="500"/>
      <c r="D15" s="500"/>
      <c r="E15" s="500"/>
      <c r="F15" s="502">
        <v>0.8</v>
      </c>
      <c r="G15" s="502"/>
      <c r="H15" s="502">
        <v>0.8</v>
      </c>
      <c r="I15" s="502"/>
      <c r="J15" s="502">
        <v>1</v>
      </c>
      <c r="K15" s="512"/>
      <c r="L15" s="38"/>
    </row>
    <row r="16" spans="1:25" ht="12.75" hidden="1" customHeight="1" x14ac:dyDescent="0.25">
      <c r="A16" s="38"/>
      <c r="B16" s="513" t="s">
        <v>11</v>
      </c>
      <c r="C16" s="496"/>
      <c r="D16" s="496"/>
      <c r="E16" s="514"/>
      <c r="F16" s="515">
        <v>0.97</v>
      </c>
      <c r="G16" s="516"/>
      <c r="H16" s="502">
        <v>1.27</v>
      </c>
      <c r="I16" s="502"/>
      <c r="J16" s="515">
        <v>1.27</v>
      </c>
      <c r="K16" s="517"/>
      <c r="L16" s="38"/>
    </row>
    <row r="17" spans="1:20" ht="12.75" hidden="1" customHeight="1" x14ac:dyDescent="0.25">
      <c r="A17" s="38"/>
      <c r="B17" s="511" t="s">
        <v>12</v>
      </c>
      <c r="C17" s="500"/>
      <c r="D17" s="500"/>
      <c r="E17" s="500"/>
      <c r="F17" s="502">
        <v>0.59</v>
      </c>
      <c r="G17" s="502"/>
      <c r="H17" s="502">
        <v>1.23</v>
      </c>
      <c r="I17" s="502"/>
      <c r="J17" s="502">
        <v>1.39</v>
      </c>
      <c r="K17" s="512"/>
      <c r="L17" s="38"/>
    </row>
    <row r="18" spans="1:20" ht="12.75" hidden="1" customHeight="1" x14ac:dyDescent="0.25">
      <c r="A18" s="38"/>
      <c r="B18" s="513" t="s">
        <v>13</v>
      </c>
      <c r="C18" s="496"/>
      <c r="D18" s="496"/>
      <c r="E18" s="514"/>
      <c r="F18" s="515">
        <v>6.16</v>
      </c>
      <c r="G18" s="516"/>
      <c r="H18" s="502">
        <v>7.4</v>
      </c>
      <c r="I18" s="502"/>
      <c r="J18" s="515">
        <v>8.9600000000000009</v>
      </c>
      <c r="K18" s="517"/>
      <c r="L18" s="38"/>
    </row>
    <row r="19" spans="1:20" ht="13.5" hidden="1" customHeight="1" thickBot="1" x14ac:dyDescent="0.3">
      <c r="A19" s="38"/>
      <c r="B19" s="506" t="s">
        <v>14</v>
      </c>
      <c r="C19" s="507"/>
      <c r="D19" s="507"/>
      <c r="E19" s="507"/>
      <c r="F19" s="508" t="s">
        <v>15</v>
      </c>
      <c r="G19" s="509"/>
      <c r="H19" s="509"/>
      <c r="I19" s="509"/>
      <c r="J19" s="509"/>
      <c r="K19" s="510"/>
      <c r="L19" s="38"/>
    </row>
    <row r="20" spans="1:20" ht="12.75" hidden="1" customHeight="1" x14ac:dyDescent="0.25">
      <c r="A20" s="38"/>
      <c r="B20" s="493"/>
      <c r="C20" s="493"/>
      <c r="D20" s="493"/>
      <c r="E20" s="493"/>
      <c r="F20" s="493"/>
      <c r="G20" s="493"/>
      <c r="H20" s="493"/>
      <c r="I20" s="493"/>
      <c r="J20" s="493"/>
      <c r="K20" s="493"/>
      <c r="L20" s="38"/>
    </row>
    <row r="21" spans="1:20" x14ac:dyDescent="0.3">
      <c r="A21" s="38"/>
      <c r="B21" s="503" t="s">
        <v>16</v>
      </c>
      <c r="C21" s="503"/>
      <c r="D21" s="503" t="s">
        <v>17</v>
      </c>
      <c r="E21" s="503"/>
      <c r="F21" s="503"/>
      <c r="G21" s="503"/>
      <c r="H21" s="503"/>
      <c r="I21" s="503"/>
      <c r="J21" s="503" t="s">
        <v>18</v>
      </c>
      <c r="K21" s="503"/>
      <c r="L21" s="38"/>
    </row>
    <row r="22" spans="1:20" ht="18" x14ac:dyDescent="0.25">
      <c r="A22" s="38"/>
      <c r="B22" s="493"/>
      <c r="C22" s="493"/>
      <c r="D22" s="493"/>
      <c r="E22" s="493"/>
      <c r="F22" s="493"/>
      <c r="G22" s="493"/>
      <c r="H22" s="493"/>
      <c r="I22" s="493"/>
      <c r="J22" s="493"/>
      <c r="K22" s="493"/>
      <c r="L22" s="38"/>
    </row>
    <row r="23" spans="1:20" x14ac:dyDescent="0.3">
      <c r="A23" s="38"/>
      <c r="B23" s="503" t="s">
        <v>19</v>
      </c>
      <c r="C23" s="503"/>
      <c r="D23" s="505" t="s">
        <v>20</v>
      </c>
      <c r="E23" s="505"/>
      <c r="F23" s="505"/>
      <c r="G23" s="505"/>
      <c r="H23" s="505"/>
      <c r="I23" s="505"/>
      <c r="J23" s="500"/>
      <c r="K23" s="500"/>
      <c r="L23" s="38"/>
    </row>
    <row r="24" spans="1:20" ht="18" x14ac:dyDescent="0.25">
      <c r="A24" s="38"/>
      <c r="B24" s="500"/>
      <c r="C24" s="500"/>
      <c r="D24" s="501" t="s">
        <v>9</v>
      </c>
      <c r="E24" s="501"/>
      <c r="F24" s="501"/>
      <c r="G24" s="501"/>
      <c r="H24" s="501"/>
      <c r="I24" s="501"/>
      <c r="J24" s="502">
        <v>1.5</v>
      </c>
      <c r="K24" s="502"/>
      <c r="L24" s="38"/>
      <c r="T24" s="8">
        <v>2.5</v>
      </c>
    </row>
    <row r="25" spans="1:20" x14ac:dyDescent="0.3">
      <c r="A25" s="38"/>
      <c r="B25" s="492" t="s">
        <v>21</v>
      </c>
      <c r="C25" s="492"/>
      <c r="D25" s="492"/>
      <c r="E25" s="492"/>
      <c r="F25" s="492"/>
      <c r="G25" s="492"/>
      <c r="H25" s="492"/>
      <c r="I25" s="492"/>
      <c r="J25" s="504">
        <f>J24</f>
        <v>1.5</v>
      </c>
      <c r="K25" s="504"/>
      <c r="L25" s="38"/>
      <c r="T25" s="8">
        <v>2.5</v>
      </c>
    </row>
    <row r="26" spans="1:20" x14ac:dyDescent="0.3">
      <c r="A26" s="38"/>
      <c r="B26" s="503" t="s">
        <v>22</v>
      </c>
      <c r="C26" s="503"/>
      <c r="D26" s="505" t="s">
        <v>23</v>
      </c>
      <c r="E26" s="505"/>
      <c r="F26" s="505"/>
      <c r="G26" s="505"/>
      <c r="H26" s="505"/>
      <c r="I26" s="505"/>
      <c r="J26" s="500"/>
      <c r="K26" s="500"/>
      <c r="L26" s="38"/>
    </row>
    <row r="27" spans="1:20" ht="18" x14ac:dyDescent="0.25">
      <c r="A27" s="38"/>
      <c r="B27" s="500"/>
      <c r="C27" s="500"/>
      <c r="D27" s="501" t="s">
        <v>24</v>
      </c>
      <c r="E27" s="501"/>
      <c r="F27" s="501"/>
      <c r="G27" s="501"/>
      <c r="H27" s="501"/>
      <c r="I27" s="501"/>
      <c r="J27" s="502">
        <v>0.85</v>
      </c>
      <c r="K27" s="502"/>
      <c r="L27" s="38"/>
      <c r="T27" s="8">
        <v>0.5</v>
      </c>
    </row>
    <row r="28" spans="1:20" x14ac:dyDescent="0.3">
      <c r="A28" s="38"/>
      <c r="B28" s="492" t="s">
        <v>25</v>
      </c>
      <c r="C28" s="492"/>
      <c r="D28" s="492"/>
      <c r="E28" s="492"/>
      <c r="F28" s="492"/>
      <c r="G28" s="492"/>
      <c r="H28" s="492"/>
      <c r="I28" s="492"/>
      <c r="J28" s="504">
        <f>J27</f>
        <v>0.85</v>
      </c>
      <c r="K28" s="504"/>
      <c r="L28" s="38"/>
      <c r="T28" s="8">
        <v>0.5</v>
      </c>
    </row>
    <row r="29" spans="1:20" x14ac:dyDescent="0.3">
      <c r="A29" s="38"/>
      <c r="B29" s="503" t="s">
        <v>219</v>
      </c>
      <c r="C29" s="503"/>
      <c r="D29" s="505" t="s">
        <v>216</v>
      </c>
      <c r="E29" s="505"/>
      <c r="F29" s="505"/>
      <c r="G29" s="505"/>
      <c r="H29" s="505"/>
      <c r="I29" s="505"/>
      <c r="J29" s="500"/>
      <c r="K29" s="500"/>
      <c r="L29" s="38"/>
    </row>
    <row r="30" spans="1:20" ht="18" x14ac:dyDescent="0.25">
      <c r="A30" s="38"/>
      <c r="B30" s="500"/>
      <c r="C30" s="500"/>
      <c r="D30" s="501" t="s">
        <v>217</v>
      </c>
      <c r="E30" s="501"/>
      <c r="F30" s="501"/>
      <c r="G30" s="501"/>
      <c r="H30" s="501"/>
      <c r="I30" s="501"/>
      <c r="J30" s="502">
        <v>0.86</v>
      </c>
      <c r="K30" s="502"/>
      <c r="L30" s="38"/>
      <c r="T30" s="8">
        <v>0.5</v>
      </c>
    </row>
    <row r="31" spans="1:20" x14ac:dyDescent="0.3">
      <c r="A31" s="38"/>
      <c r="B31" s="492" t="s">
        <v>218</v>
      </c>
      <c r="C31" s="492"/>
      <c r="D31" s="492"/>
      <c r="E31" s="492"/>
      <c r="F31" s="492"/>
      <c r="G31" s="492"/>
      <c r="H31" s="492"/>
      <c r="I31" s="492"/>
      <c r="J31" s="504">
        <f>J30</f>
        <v>0.86</v>
      </c>
      <c r="K31" s="504"/>
      <c r="L31" s="38"/>
      <c r="T31" s="8">
        <v>0.5</v>
      </c>
    </row>
    <row r="32" spans="1:20" hidden="1" x14ac:dyDescent="0.3">
      <c r="A32" s="38"/>
      <c r="B32" s="503" t="s">
        <v>29</v>
      </c>
      <c r="C32" s="503"/>
      <c r="D32" s="505" t="s">
        <v>30</v>
      </c>
      <c r="E32" s="505"/>
      <c r="F32" s="505"/>
      <c r="G32" s="505"/>
      <c r="H32" s="505"/>
      <c r="I32" s="505"/>
      <c r="J32" s="500"/>
      <c r="K32" s="500"/>
      <c r="L32" s="38"/>
    </row>
    <row r="33" spans="1:20" ht="18" hidden="1" x14ac:dyDescent="0.25">
      <c r="A33" s="38"/>
      <c r="B33" s="500"/>
      <c r="C33" s="500"/>
      <c r="D33" s="501" t="s">
        <v>31</v>
      </c>
      <c r="E33" s="501"/>
      <c r="F33" s="501"/>
      <c r="G33" s="501"/>
      <c r="H33" s="501"/>
      <c r="I33" s="501"/>
      <c r="J33" s="502">
        <v>0</v>
      </c>
      <c r="K33" s="502"/>
      <c r="L33" s="38"/>
      <c r="T33" s="8">
        <v>0.6</v>
      </c>
    </row>
    <row r="34" spans="1:20" hidden="1" x14ac:dyDescent="0.3">
      <c r="A34" s="38"/>
      <c r="B34" s="492" t="s">
        <v>32</v>
      </c>
      <c r="C34" s="492"/>
      <c r="D34" s="492"/>
      <c r="E34" s="492"/>
      <c r="F34" s="492"/>
      <c r="G34" s="492"/>
      <c r="H34" s="492"/>
      <c r="I34" s="492"/>
      <c r="J34" s="504">
        <f>J33</f>
        <v>0</v>
      </c>
      <c r="K34" s="504"/>
      <c r="L34" s="38"/>
      <c r="T34" s="8">
        <v>0.6</v>
      </c>
    </row>
    <row r="35" spans="1:20" x14ac:dyDescent="0.3">
      <c r="A35" s="38"/>
      <c r="B35" s="503" t="s">
        <v>33</v>
      </c>
      <c r="C35" s="503"/>
      <c r="D35" s="505" t="s">
        <v>34</v>
      </c>
      <c r="E35" s="505"/>
      <c r="F35" s="505"/>
      <c r="G35" s="505"/>
      <c r="H35" s="505"/>
      <c r="I35" s="505"/>
      <c r="J35" s="500"/>
      <c r="K35" s="500"/>
      <c r="L35" s="38"/>
    </row>
    <row r="36" spans="1:20" ht="18" x14ac:dyDescent="0.25">
      <c r="A36" s="38"/>
      <c r="B36" s="500"/>
      <c r="C36" s="500"/>
      <c r="D36" s="501" t="s">
        <v>13</v>
      </c>
      <c r="E36" s="501"/>
      <c r="F36" s="501"/>
      <c r="G36" s="501"/>
      <c r="H36" s="501"/>
      <c r="I36" s="501"/>
      <c r="J36" s="502">
        <v>3.5</v>
      </c>
      <c r="K36" s="502"/>
      <c r="L36" s="38"/>
      <c r="T36" s="8">
        <v>2.7</v>
      </c>
    </row>
    <row r="37" spans="1:20" x14ac:dyDescent="0.3">
      <c r="A37" s="38"/>
      <c r="B37" s="492" t="s">
        <v>35</v>
      </c>
      <c r="C37" s="492"/>
      <c r="D37" s="492"/>
      <c r="E37" s="492"/>
      <c r="F37" s="492"/>
      <c r="G37" s="492"/>
      <c r="H37" s="492"/>
      <c r="I37" s="492"/>
      <c r="J37" s="504">
        <f>J36</f>
        <v>3.5</v>
      </c>
      <c r="K37" s="504"/>
      <c r="L37" s="38"/>
      <c r="T37" s="8">
        <v>2.7</v>
      </c>
    </row>
    <row r="38" spans="1:20" x14ac:dyDescent="0.3">
      <c r="A38" s="38"/>
      <c r="B38" s="503" t="s">
        <v>36</v>
      </c>
      <c r="C38" s="503"/>
      <c r="D38" s="505" t="s">
        <v>37</v>
      </c>
      <c r="E38" s="505"/>
      <c r="F38" s="505"/>
      <c r="G38" s="505"/>
      <c r="H38" s="505"/>
      <c r="I38" s="505"/>
      <c r="J38" s="500"/>
      <c r="K38" s="500"/>
      <c r="L38" s="38"/>
    </row>
    <row r="39" spans="1:20" ht="18" x14ac:dyDescent="0.25">
      <c r="A39" s="38"/>
      <c r="B39" s="500"/>
      <c r="C39" s="500"/>
      <c r="D39" s="501" t="s">
        <v>38</v>
      </c>
      <c r="E39" s="501"/>
      <c r="F39" s="501"/>
      <c r="G39" s="501"/>
      <c r="H39" s="501"/>
      <c r="I39" s="501"/>
      <c r="J39" s="500">
        <v>0.65</v>
      </c>
      <c r="K39" s="500"/>
      <c r="L39" s="38"/>
      <c r="T39" s="8">
        <v>0.65</v>
      </c>
    </row>
    <row r="40" spans="1:20" ht="18" x14ac:dyDescent="0.25">
      <c r="A40" s="38"/>
      <c r="B40" s="500"/>
      <c r="C40" s="500"/>
      <c r="D40" s="501" t="s">
        <v>39</v>
      </c>
      <c r="E40" s="501"/>
      <c r="F40" s="501"/>
      <c r="G40" s="501"/>
      <c r="H40" s="501"/>
      <c r="I40" s="501"/>
      <c r="J40" s="502"/>
      <c r="K40" s="502"/>
      <c r="L40" s="38"/>
      <c r="T40" s="8">
        <v>3</v>
      </c>
    </row>
    <row r="41" spans="1:20" ht="18" x14ac:dyDescent="0.25">
      <c r="A41" s="38"/>
      <c r="B41" s="500"/>
      <c r="C41" s="500"/>
      <c r="D41" s="501" t="s">
        <v>40</v>
      </c>
      <c r="E41" s="501"/>
      <c r="F41" s="501"/>
      <c r="G41" s="501"/>
      <c r="H41" s="501"/>
      <c r="I41" s="501"/>
      <c r="J41" s="502">
        <v>3</v>
      </c>
      <c r="K41" s="502"/>
      <c r="L41" s="38"/>
      <c r="M41" s="9">
        <v>0.03</v>
      </c>
      <c r="N41" s="8">
        <v>0</v>
      </c>
      <c r="O41" s="8">
        <v>0</v>
      </c>
      <c r="T41" s="8">
        <v>3</v>
      </c>
    </row>
    <row r="42" spans="1:20" ht="18" x14ac:dyDescent="0.25">
      <c r="A42" s="38"/>
      <c r="B42" s="500"/>
      <c r="C42" s="500"/>
      <c r="D42" s="501"/>
      <c r="E42" s="501"/>
      <c r="F42" s="501"/>
      <c r="G42" s="501"/>
      <c r="H42" s="501"/>
      <c r="I42" s="501"/>
      <c r="J42" s="502"/>
      <c r="K42" s="502"/>
      <c r="L42" s="38"/>
      <c r="M42" s="9">
        <v>0.03</v>
      </c>
      <c r="N42" s="8">
        <v>0</v>
      </c>
      <c r="O42" s="8">
        <v>0</v>
      </c>
      <c r="T42" s="8">
        <v>3</v>
      </c>
    </row>
    <row r="43" spans="1:20" x14ac:dyDescent="0.3">
      <c r="A43" s="38"/>
      <c r="B43" s="492" t="s">
        <v>42</v>
      </c>
      <c r="C43" s="492"/>
      <c r="D43" s="492"/>
      <c r="E43" s="492"/>
      <c r="F43" s="492"/>
      <c r="G43" s="492"/>
      <c r="H43" s="492"/>
      <c r="I43" s="492"/>
      <c r="J43" s="503">
        <f>SUM(J39:K42)</f>
        <v>3.65</v>
      </c>
      <c r="K43" s="503"/>
      <c r="L43" s="38"/>
      <c r="P43" s="9">
        <v>6.4999999999999997E-3</v>
      </c>
      <c r="Q43" s="9">
        <v>6.4999999999999997E-3</v>
      </c>
      <c r="R43" s="9">
        <v>1.32E-2</v>
      </c>
      <c r="S43" s="9">
        <v>1.32E-2</v>
      </c>
      <c r="T43" s="8">
        <v>4.5</v>
      </c>
    </row>
    <row r="44" spans="1:20" ht="18" x14ac:dyDescent="0.25">
      <c r="A44" s="38"/>
      <c r="B44" s="493"/>
      <c r="C44" s="493"/>
      <c r="D44" s="494"/>
      <c r="E44" s="494"/>
      <c r="F44" s="494"/>
      <c r="G44" s="494"/>
      <c r="H44" s="494"/>
      <c r="I44" s="494"/>
      <c r="J44" s="493"/>
      <c r="K44" s="493"/>
      <c r="L44" s="38"/>
      <c r="P44" s="9">
        <v>0.03</v>
      </c>
      <c r="Q44" s="9">
        <v>0.03</v>
      </c>
      <c r="R44" s="9">
        <v>6.08E-2</v>
      </c>
      <c r="S44" s="9">
        <v>6.08E-2</v>
      </c>
      <c r="T44" s="8">
        <v>11.15</v>
      </c>
    </row>
    <row r="45" spans="1:20" x14ac:dyDescent="0.3">
      <c r="A45" s="38"/>
      <c r="B45" s="495"/>
      <c r="C45" s="496"/>
      <c r="D45" s="497" t="s">
        <v>43</v>
      </c>
      <c r="E45" s="497"/>
      <c r="F45" s="497"/>
      <c r="G45" s="497"/>
      <c r="H45" s="497"/>
      <c r="I45" s="497"/>
      <c r="J45" s="498">
        <v>11.1</v>
      </c>
      <c r="K45" s="499"/>
      <c r="L45" s="38"/>
    </row>
    <row r="46" spans="1:20" ht="18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P46" s="8">
        <f>ROUND((((1+J25/100+J34/100+J30/100)*(1+J28/100)*(1+J37/100)/(1-J44/100))-1)*100,2)</f>
        <v>6.84</v>
      </c>
    </row>
    <row r="47" spans="1:20" ht="27" customHeight="1" x14ac:dyDescent="0.25">
      <c r="A47" s="38"/>
      <c r="B47" s="38"/>
      <c r="C47" s="38"/>
      <c r="D47" s="491" t="e">
        <f>#REF!</f>
        <v>#REF!</v>
      </c>
      <c r="E47" s="491"/>
      <c r="F47" s="491"/>
      <c r="G47" s="491"/>
      <c r="H47" s="491"/>
      <c r="I47" s="491"/>
      <c r="J47" s="38"/>
      <c r="K47" s="38"/>
      <c r="L47" s="38"/>
    </row>
    <row r="48" spans="1:20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</sheetData>
  <mergeCells count="108">
    <mergeCell ref="A1:L1"/>
    <mergeCell ref="B2:L2"/>
    <mergeCell ref="B3:L3"/>
    <mergeCell ref="B4:L4"/>
    <mergeCell ref="A6:L6"/>
    <mergeCell ref="D10:I10"/>
    <mergeCell ref="B15:E15"/>
    <mergeCell ref="F15:G15"/>
    <mergeCell ref="H15:I15"/>
    <mergeCell ref="J15:K15"/>
    <mergeCell ref="A5:K5"/>
    <mergeCell ref="B16:E16"/>
    <mergeCell ref="F16:G16"/>
    <mergeCell ref="H16:I16"/>
    <mergeCell ref="J16:K16"/>
    <mergeCell ref="B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9:E19"/>
    <mergeCell ref="F19:K19"/>
    <mergeCell ref="B20:E20"/>
    <mergeCell ref="F20:G20"/>
    <mergeCell ref="H20:I20"/>
    <mergeCell ref="J20:K20"/>
    <mergeCell ref="B17:E17"/>
    <mergeCell ref="F17:G17"/>
    <mergeCell ref="H17:I17"/>
    <mergeCell ref="J17:K17"/>
    <mergeCell ref="B18:E18"/>
    <mergeCell ref="F18:G18"/>
    <mergeCell ref="H18:I18"/>
    <mergeCell ref="J18:K18"/>
    <mergeCell ref="B23:C23"/>
    <mergeCell ref="D23:I23"/>
    <mergeCell ref="J23:K23"/>
    <mergeCell ref="B24:C24"/>
    <mergeCell ref="D24:I24"/>
    <mergeCell ref="J24:K24"/>
    <mergeCell ref="B21:C21"/>
    <mergeCell ref="D21:I21"/>
    <mergeCell ref="J21:K21"/>
    <mergeCell ref="B22:C22"/>
    <mergeCell ref="D22:I22"/>
    <mergeCell ref="J22:K22"/>
    <mergeCell ref="B28:I28"/>
    <mergeCell ref="J28:K28"/>
    <mergeCell ref="B29:C29"/>
    <mergeCell ref="D29:I29"/>
    <mergeCell ref="J29:K29"/>
    <mergeCell ref="B30:C30"/>
    <mergeCell ref="D30:I30"/>
    <mergeCell ref="J30:K30"/>
    <mergeCell ref="B25:I25"/>
    <mergeCell ref="J25:K25"/>
    <mergeCell ref="B26:C26"/>
    <mergeCell ref="D26:I26"/>
    <mergeCell ref="J26:K26"/>
    <mergeCell ref="B27:C27"/>
    <mergeCell ref="D27:I27"/>
    <mergeCell ref="J27:K27"/>
    <mergeCell ref="B34:I34"/>
    <mergeCell ref="J34:K34"/>
    <mergeCell ref="B35:C35"/>
    <mergeCell ref="D35:I35"/>
    <mergeCell ref="J35:K35"/>
    <mergeCell ref="B36:C36"/>
    <mergeCell ref="D36:I36"/>
    <mergeCell ref="J36:K36"/>
    <mergeCell ref="B31:I31"/>
    <mergeCell ref="J31:K31"/>
    <mergeCell ref="B32:C32"/>
    <mergeCell ref="D32:I32"/>
    <mergeCell ref="J32:K32"/>
    <mergeCell ref="B33:C33"/>
    <mergeCell ref="D33:I33"/>
    <mergeCell ref="J33:K33"/>
    <mergeCell ref="B40:C40"/>
    <mergeCell ref="D40:I40"/>
    <mergeCell ref="J40:K40"/>
    <mergeCell ref="B41:C41"/>
    <mergeCell ref="D41:I41"/>
    <mergeCell ref="J41:K41"/>
    <mergeCell ref="B37:I37"/>
    <mergeCell ref="J37:K37"/>
    <mergeCell ref="B38:C38"/>
    <mergeCell ref="D38:I38"/>
    <mergeCell ref="J38:K38"/>
    <mergeCell ref="B39:C39"/>
    <mergeCell ref="D39:I39"/>
    <mergeCell ref="J39:K39"/>
    <mergeCell ref="D47:I47"/>
    <mergeCell ref="B43:I43"/>
    <mergeCell ref="B44:C44"/>
    <mergeCell ref="D44:I44"/>
    <mergeCell ref="J44:K44"/>
    <mergeCell ref="B45:C45"/>
    <mergeCell ref="D45:I45"/>
    <mergeCell ref="J45:K45"/>
    <mergeCell ref="B42:C42"/>
    <mergeCell ref="D42:I42"/>
    <mergeCell ref="J42:K42"/>
    <mergeCell ref="J43:K43"/>
  </mergeCells>
  <conditionalFormatting sqref="B12">
    <cfRule type="cellIs" dxfId="40" priority="14" operator="equal">
      <formula>"SELECIONE SOMENTE UM TIPO DE BDI"</formula>
    </cfRule>
  </conditionalFormatting>
  <conditionalFormatting sqref="B21">
    <cfRule type="cellIs" dxfId="39" priority="5" operator="equal">
      <formula>"NÃO HÁ DESONERAÇÃO PARA FORNECIMENTO DE MATERIAIS"</formula>
    </cfRule>
  </conditionalFormatting>
  <conditionalFormatting sqref="B22">
    <cfRule type="cellIs" dxfId="38" priority="19" operator="equal">
      <formula>"SELECIONE SOMENTE UM TIPO DE SERVIÇO"</formula>
    </cfRule>
  </conditionalFormatting>
  <conditionalFormatting sqref="B12:C12 E12:G12">
    <cfRule type="cellIs" dxfId="37" priority="8" operator="equal">
      <formula>"SELECIONE UM TIPO DE BDI"</formula>
    </cfRule>
  </conditionalFormatting>
  <conditionalFormatting sqref="B22:C22">
    <cfRule type="cellIs" dxfId="36" priority="7" operator="equal">
      <formula>"SELECIONE UM TIPO DE SERVIÇO"</formula>
    </cfRule>
  </conditionalFormatting>
  <conditionalFormatting sqref="B41:C41">
    <cfRule type="cellIs" dxfId="35" priority="13" operator="equal">
      <formula>"APAGUE O PERCENTUAL DESTA LINHA"</formula>
    </cfRule>
  </conditionalFormatting>
  <conditionalFormatting sqref="D26 D41:D43">
    <cfRule type="cellIs" dxfId="34" priority="18" operator="equal">
      <formula>"FORA DO LIMITE"</formula>
    </cfRule>
  </conditionalFormatting>
  <conditionalFormatting sqref="D28">
    <cfRule type="cellIs" dxfId="33" priority="17" operator="equal">
      <formula>"FORA DO LIMITE"</formula>
    </cfRule>
  </conditionalFormatting>
  <conditionalFormatting sqref="D31">
    <cfRule type="cellIs" dxfId="32" priority="2" operator="equal">
      <formula>"FORA DO LIMITE"</formula>
    </cfRule>
  </conditionalFormatting>
  <conditionalFormatting sqref="D34:D35">
    <cfRule type="cellIs" dxfId="31" priority="4" operator="equal">
      <formula>"FORA DO LIMITE"</formula>
    </cfRule>
  </conditionalFormatting>
  <conditionalFormatting sqref="D37">
    <cfRule type="cellIs" dxfId="30" priority="15" operator="equal">
      <formula>"FORA DO LIMITE"</formula>
    </cfRule>
  </conditionalFormatting>
  <conditionalFormatting sqref="E12">
    <cfRule type="cellIs" dxfId="29" priority="11" operator="equal">
      <formula>"SELECIONE SOMENTE UM TIPO DE BDI"</formula>
    </cfRule>
  </conditionalFormatting>
  <conditionalFormatting sqref="E12:G12">
    <cfRule type="cellIs" dxfId="28" priority="6" operator="equal">
      <formula>"SOMENTE HÁ DESONERAÇÃO PARA OBRAS"</formula>
    </cfRule>
    <cfRule type="cellIs" dxfId="27" priority="10" operator="equal">
      <formula>"NÃO HÁ PROJETO PARA FORNECIMENTO"</formula>
    </cfRule>
  </conditionalFormatting>
  <conditionalFormatting sqref="G16:G21 G26 G28 G37">
    <cfRule type="cellIs" dxfId="26" priority="12" operator="equal">
      <formula>0</formula>
    </cfRule>
  </conditionalFormatting>
  <conditionalFormatting sqref="G31">
    <cfRule type="cellIs" dxfId="25" priority="1" operator="equal">
      <formula>0</formula>
    </cfRule>
  </conditionalFormatting>
  <conditionalFormatting sqref="G34:G35">
    <cfRule type="cellIs" dxfId="24" priority="3" operator="equal">
      <formula>0</formula>
    </cfRule>
  </conditionalFormatting>
  <conditionalFormatting sqref="G41:G43">
    <cfRule type="cellIs" dxfId="23" priority="9" operator="equal">
      <formula>0</formula>
    </cfRule>
  </conditionalFormatting>
  <conditionalFormatting sqref="Y10:Y11">
    <cfRule type="cellIs" dxfId="22" priority="32" operator="equal">
      <formula>0</formula>
    </cfRule>
  </conditionalFormatting>
  <dataValidations count="3">
    <dataValidation allowBlank="1" promptTitle="Alerta" prompt="Digite somente 'X'" sqref="WVN983053:WVN983054 JB10:JB11 SX10:SX11 ACT10:ACT11 AMP10:AMP11 AWL10:AWL11 BGH10:BGH11 BQD10:BQD11 BZZ10:BZZ11 CJV10:CJV11 CTR10:CTR11 DDN10:DDN11 DNJ10:DNJ11 DXF10:DXF11 EHB10:EHB11 EQX10:EQX11 FAT10:FAT11 FKP10:FKP11 FUL10:FUL11 GEH10:GEH11 GOD10:GOD11 GXZ10:GXZ11 HHV10:HHV11 HRR10:HRR11 IBN10:IBN11 ILJ10:ILJ11 IVF10:IVF11 JFB10:JFB11 JOX10:JOX11 JYT10:JYT11 KIP10:KIP11 KSL10:KSL11 LCH10:LCH11 LMD10:LMD11 LVZ10:LVZ11 MFV10:MFV11 MPR10:MPR11 MZN10:MZN11 NJJ10:NJJ11 NTF10:NTF11 ODB10:ODB11 OMX10:OMX11 OWT10:OWT11 PGP10:PGP11 PQL10:PQL11 QAH10:QAH11 QKD10:QKD11 QTZ10:QTZ11 RDV10:RDV11 RNR10:RNR11 RXN10:RXN11 SHJ10:SHJ11 SRF10:SRF11 TBB10:TBB11 TKX10:TKX11 TUT10:TUT11 UEP10:UEP11 UOL10:UOL11 UYH10:UYH11 VID10:VID11 VRZ10:VRZ11 WBV10:WBV11 WLR10:WLR11 WVN10:WVN11 F65549:F65550 JB65549:JB65550 SX65549:SX65550 ACT65549:ACT65550 AMP65549:AMP65550 AWL65549:AWL65550 BGH65549:BGH65550 BQD65549:BQD65550 BZZ65549:BZZ65550 CJV65549:CJV65550 CTR65549:CTR65550 DDN65549:DDN65550 DNJ65549:DNJ65550 DXF65549:DXF65550 EHB65549:EHB65550 EQX65549:EQX65550 FAT65549:FAT65550 FKP65549:FKP65550 FUL65549:FUL65550 GEH65549:GEH65550 GOD65549:GOD65550 GXZ65549:GXZ65550 HHV65549:HHV65550 HRR65549:HRR65550 IBN65549:IBN65550 ILJ65549:ILJ65550 IVF65549:IVF65550 JFB65549:JFB65550 JOX65549:JOX65550 JYT65549:JYT65550 KIP65549:KIP65550 KSL65549:KSL65550 LCH65549:LCH65550 LMD65549:LMD65550 LVZ65549:LVZ65550 MFV65549:MFV65550 MPR65549:MPR65550 MZN65549:MZN65550 NJJ65549:NJJ65550 NTF65549:NTF65550 ODB65549:ODB65550 OMX65549:OMX65550 OWT65549:OWT65550 PGP65549:PGP65550 PQL65549:PQL65550 QAH65549:QAH65550 QKD65549:QKD65550 QTZ65549:QTZ65550 RDV65549:RDV65550 RNR65549:RNR65550 RXN65549:RXN65550 SHJ65549:SHJ65550 SRF65549:SRF65550 TBB65549:TBB65550 TKX65549:TKX65550 TUT65549:TUT65550 UEP65549:UEP65550 UOL65549:UOL65550 UYH65549:UYH65550 VID65549:VID65550 VRZ65549:VRZ65550 WBV65549:WBV65550 WLR65549:WLR65550 WVN65549:WVN65550 F131085:F131086 JB131085:JB131086 SX131085:SX131086 ACT131085:ACT131086 AMP131085:AMP131086 AWL131085:AWL131086 BGH131085:BGH131086 BQD131085:BQD131086 BZZ131085:BZZ131086 CJV131085:CJV131086 CTR131085:CTR131086 DDN131085:DDN131086 DNJ131085:DNJ131086 DXF131085:DXF131086 EHB131085:EHB131086 EQX131085:EQX131086 FAT131085:FAT131086 FKP131085:FKP131086 FUL131085:FUL131086 GEH131085:GEH131086 GOD131085:GOD131086 GXZ131085:GXZ131086 HHV131085:HHV131086 HRR131085:HRR131086 IBN131085:IBN131086 ILJ131085:ILJ131086 IVF131085:IVF131086 JFB131085:JFB131086 JOX131085:JOX131086 JYT131085:JYT131086 KIP131085:KIP131086 KSL131085:KSL131086 LCH131085:LCH131086 LMD131085:LMD131086 LVZ131085:LVZ131086 MFV131085:MFV131086 MPR131085:MPR131086 MZN131085:MZN131086 NJJ131085:NJJ131086 NTF131085:NTF131086 ODB131085:ODB131086 OMX131085:OMX131086 OWT131085:OWT131086 PGP131085:PGP131086 PQL131085:PQL131086 QAH131085:QAH131086 QKD131085:QKD131086 QTZ131085:QTZ131086 RDV131085:RDV131086 RNR131085:RNR131086 RXN131085:RXN131086 SHJ131085:SHJ131086 SRF131085:SRF131086 TBB131085:TBB131086 TKX131085:TKX131086 TUT131085:TUT131086 UEP131085:UEP131086 UOL131085:UOL131086 UYH131085:UYH131086 VID131085:VID131086 VRZ131085:VRZ131086 WBV131085:WBV131086 WLR131085:WLR131086 WVN131085:WVN131086 F196621:F196622 JB196621:JB196622 SX196621:SX196622 ACT196621:ACT196622 AMP196621:AMP196622 AWL196621:AWL196622 BGH196621:BGH196622 BQD196621:BQD196622 BZZ196621:BZZ196622 CJV196621:CJV196622 CTR196621:CTR196622 DDN196621:DDN196622 DNJ196621:DNJ196622 DXF196621:DXF196622 EHB196621:EHB196622 EQX196621:EQX196622 FAT196621:FAT196622 FKP196621:FKP196622 FUL196621:FUL196622 GEH196621:GEH196622 GOD196621:GOD196622 GXZ196621:GXZ196622 HHV196621:HHV196622 HRR196621:HRR196622 IBN196621:IBN196622 ILJ196621:ILJ196622 IVF196621:IVF196622 JFB196621:JFB196622 JOX196621:JOX196622 JYT196621:JYT196622 KIP196621:KIP196622 KSL196621:KSL196622 LCH196621:LCH196622 LMD196621:LMD196622 LVZ196621:LVZ196622 MFV196621:MFV196622 MPR196621:MPR196622 MZN196621:MZN196622 NJJ196621:NJJ196622 NTF196621:NTF196622 ODB196621:ODB196622 OMX196621:OMX196622 OWT196621:OWT196622 PGP196621:PGP196622 PQL196621:PQL196622 QAH196621:QAH196622 QKD196621:QKD196622 QTZ196621:QTZ196622 RDV196621:RDV196622 RNR196621:RNR196622 RXN196621:RXN196622 SHJ196621:SHJ196622 SRF196621:SRF196622 TBB196621:TBB196622 TKX196621:TKX196622 TUT196621:TUT196622 UEP196621:UEP196622 UOL196621:UOL196622 UYH196621:UYH196622 VID196621:VID196622 VRZ196621:VRZ196622 WBV196621:WBV196622 WLR196621:WLR196622 WVN196621:WVN196622 F262157:F262158 JB262157:JB262158 SX262157:SX262158 ACT262157:ACT262158 AMP262157:AMP262158 AWL262157:AWL262158 BGH262157:BGH262158 BQD262157:BQD262158 BZZ262157:BZZ262158 CJV262157:CJV262158 CTR262157:CTR262158 DDN262157:DDN262158 DNJ262157:DNJ262158 DXF262157:DXF262158 EHB262157:EHB262158 EQX262157:EQX262158 FAT262157:FAT262158 FKP262157:FKP262158 FUL262157:FUL262158 GEH262157:GEH262158 GOD262157:GOD262158 GXZ262157:GXZ262158 HHV262157:HHV262158 HRR262157:HRR262158 IBN262157:IBN262158 ILJ262157:ILJ262158 IVF262157:IVF262158 JFB262157:JFB262158 JOX262157:JOX262158 JYT262157:JYT262158 KIP262157:KIP262158 KSL262157:KSL262158 LCH262157:LCH262158 LMD262157:LMD262158 LVZ262157:LVZ262158 MFV262157:MFV262158 MPR262157:MPR262158 MZN262157:MZN262158 NJJ262157:NJJ262158 NTF262157:NTF262158 ODB262157:ODB262158 OMX262157:OMX262158 OWT262157:OWT262158 PGP262157:PGP262158 PQL262157:PQL262158 QAH262157:QAH262158 QKD262157:QKD262158 QTZ262157:QTZ262158 RDV262157:RDV262158 RNR262157:RNR262158 RXN262157:RXN262158 SHJ262157:SHJ262158 SRF262157:SRF262158 TBB262157:TBB262158 TKX262157:TKX262158 TUT262157:TUT262158 UEP262157:UEP262158 UOL262157:UOL262158 UYH262157:UYH262158 VID262157:VID262158 VRZ262157:VRZ262158 WBV262157:WBV262158 WLR262157:WLR262158 WVN262157:WVN262158 F327693:F327694 JB327693:JB327694 SX327693:SX327694 ACT327693:ACT327694 AMP327693:AMP327694 AWL327693:AWL327694 BGH327693:BGH327694 BQD327693:BQD327694 BZZ327693:BZZ327694 CJV327693:CJV327694 CTR327693:CTR327694 DDN327693:DDN327694 DNJ327693:DNJ327694 DXF327693:DXF327694 EHB327693:EHB327694 EQX327693:EQX327694 FAT327693:FAT327694 FKP327693:FKP327694 FUL327693:FUL327694 GEH327693:GEH327694 GOD327693:GOD327694 GXZ327693:GXZ327694 HHV327693:HHV327694 HRR327693:HRR327694 IBN327693:IBN327694 ILJ327693:ILJ327694 IVF327693:IVF327694 JFB327693:JFB327694 JOX327693:JOX327694 JYT327693:JYT327694 KIP327693:KIP327694 KSL327693:KSL327694 LCH327693:LCH327694 LMD327693:LMD327694 LVZ327693:LVZ327694 MFV327693:MFV327694 MPR327693:MPR327694 MZN327693:MZN327694 NJJ327693:NJJ327694 NTF327693:NTF327694 ODB327693:ODB327694 OMX327693:OMX327694 OWT327693:OWT327694 PGP327693:PGP327694 PQL327693:PQL327694 QAH327693:QAH327694 QKD327693:QKD327694 QTZ327693:QTZ327694 RDV327693:RDV327694 RNR327693:RNR327694 RXN327693:RXN327694 SHJ327693:SHJ327694 SRF327693:SRF327694 TBB327693:TBB327694 TKX327693:TKX327694 TUT327693:TUT327694 UEP327693:UEP327694 UOL327693:UOL327694 UYH327693:UYH327694 VID327693:VID327694 VRZ327693:VRZ327694 WBV327693:WBV327694 WLR327693:WLR327694 WVN327693:WVN327694 F393229:F393230 JB393229:JB393230 SX393229:SX393230 ACT393229:ACT393230 AMP393229:AMP393230 AWL393229:AWL393230 BGH393229:BGH393230 BQD393229:BQD393230 BZZ393229:BZZ393230 CJV393229:CJV393230 CTR393229:CTR393230 DDN393229:DDN393230 DNJ393229:DNJ393230 DXF393229:DXF393230 EHB393229:EHB393230 EQX393229:EQX393230 FAT393229:FAT393230 FKP393229:FKP393230 FUL393229:FUL393230 GEH393229:GEH393230 GOD393229:GOD393230 GXZ393229:GXZ393230 HHV393229:HHV393230 HRR393229:HRR393230 IBN393229:IBN393230 ILJ393229:ILJ393230 IVF393229:IVF393230 JFB393229:JFB393230 JOX393229:JOX393230 JYT393229:JYT393230 KIP393229:KIP393230 KSL393229:KSL393230 LCH393229:LCH393230 LMD393229:LMD393230 LVZ393229:LVZ393230 MFV393229:MFV393230 MPR393229:MPR393230 MZN393229:MZN393230 NJJ393229:NJJ393230 NTF393229:NTF393230 ODB393229:ODB393230 OMX393229:OMX393230 OWT393229:OWT393230 PGP393229:PGP393230 PQL393229:PQL393230 QAH393229:QAH393230 QKD393229:QKD393230 QTZ393229:QTZ393230 RDV393229:RDV393230 RNR393229:RNR393230 RXN393229:RXN393230 SHJ393229:SHJ393230 SRF393229:SRF393230 TBB393229:TBB393230 TKX393229:TKX393230 TUT393229:TUT393230 UEP393229:UEP393230 UOL393229:UOL393230 UYH393229:UYH393230 VID393229:VID393230 VRZ393229:VRZ393230 WBV393229:WBV393230 WLR393229:WLR393230 WVN393229:WVN393230 F458765:F458766 JB458765:JB458766 SX458765:SX458766 ACT458765:ACT458766 AMP458765:AMP458766 AWL458765:AWL458766 BGH458765:BGH458766 BQD458765:BQD458766 BZZ458765:BZZ458766 CJV458765:CJV458766 CTR458765:CTR458766 DDN458765:DDN458766 DNJ458765:DNJ458766 DXF458765:DXF458766 EHB458765:EHB458766 EQX458765:EQX458766 FAT458765:FAT458766 FKP458765:FKP458766 FUL458765:FUL458766 GEH458765:GEH458766 GOD458765:GOD458766 GXZ458765:GXZ458766 HHV458765:HHV458766 HRR458765:HRR458766 IBN458765:IBN458766 ILJ458765:ILJ458766 IVF458765:IVF458766 JFB458765:JFB458766 JOX458765:JOX458766 JYT458765:JYT458766 KIP458765:KIP458766 KSL458765:KSL458766 LCH458765:LCH458766 LMD458765:LMD458766 LVZ458765:LVZ458766 MFV458765:MFV458766 MPR458765:MPR458766 MZN458765:MZN458766 NJJ458765:NJJ458766 NTF458765:NTF458766 ODB458765:ODB458766 OMX458765:OMX458766 OWT458765:OWT458766 PGP458765:PGP458766 PQL458765:PQL458766 QAH458765:QAH458766 QKD458765:QKD458766 QTZ458765:QTZ458766 RDV458765:RDV458766 RNR458765:RNR458766 RXN458765:RXN458766 SHJ458765:SHJ458766 SRF458765:SRF458766 TBB458765:TBB458766 TKX458765:TKX458766 TUT458765:TUT458766 UEP458765:UEP458766 UOL458765:UOL458766 UYH458765:UYH458766 VID458765:VID458766 VRZ458765:VRZ458766 WBV458765:WBV458766 WLR458765:WLR458766 WVN458765:WVN458766 F524301:F524302 JB524301:JB524302 SX524301:SX524302 ACT524301:ACT524302 AMP524301:AMP524302 AWL524301:AWL524302 BGH524301:BGH524302 BQD524301:BQD524302 BZZ524301:BZZ524302 CJV524301:CJV524302 CTR524301:CTR524302 DDN524301:DDN524302 DNJ524301:DNJ524302 DXF524301:DXF524302 EHB524301:EHB524302 EQX524301:EQX524302 FAT524301:FAT524302 FKP524301:FKP524302 FUL524301:FUL524302 GEH524301:GEH524302 GOD524301:GOD524302 GXZ524301:GXZ524302 HHV524301:HHV524302 HRR524301:HRR524302 IBN524301:IBN524302 ILJ524301:ILJ524302 IVF524301:IVF524302 JFB524301:JFB524302 JOX524301:JOX524302 JYT524301:JYT524302 KIP524301:KIP524302 KSL524301:KSL524302 LCH524301:LCH524302 LMD524301:LMD524302 LVZ524301:LVZ524302 MFV524301:MFV524302 MPR524301:MPR524302 MZN524301:MZN524302 NJJ524301:NJJ524302 NTF524301:NTF524302 ODB524301:ODB524302 OMX524301:OMX524302 OWT524301:OWT524302 PGP524301:PGP524302 PQL524301:PQL524302 QAH524301:QAH524302 QKD524301:QKD524302 QTZ524301:QTZ524302 RDV524301:RDV524302 RNR524301:RNR524302 RXN524301:RXN524302 SHJ524301:SHJ524302 SRF524301:SRF524302 TBB524301:TBB524302 TKX524301:TKX524302 TUT524301:TUT524302 UEP524301:UEP524302 UOL524301:UOL524302 UYH524301:UYH524302 VID524301:VID524302 VRZ524301:VRZ524302 WBV524301:WBV524302 WLR524301:WLR524302 WVN524301:WVN524302 F589837:F589838 JB589837:JB589838 SX589837:SX589838 ACT589837:ACT589838 AMP589837:AMP589838 AWL589837:AWL589838 BGH589837:BGH589838 BQD589837:BQD589838 BZZ589837:BZZ589838 CJV589837:CJV589838 CTR589837:CTR589838 DDN589837:DDN589838 DNJ589837:DNJ589838 DXF589837:DXF589838 EHB589837:EHB589838 EQX589837:EQX589838 FAT589837:FAT589838 FKP589837:FKP589838 FUL589837:FUL589838 GEH589837:GEH589838 GOD589837:GOD589838 GXZ589837:GXZ589838 HHV589837:HHV589838 HRR589837:HRR589838 IBN589837:IBN589838 ILJ589837:ILJ589838 IVF589837:IVF589838 JFB589837:JFB589838 JOX589837:JOX589838 JYT589837:JYT589838 KIP589837:KIP589838 KSL589837:KSL589838 LCH589837:LCH589838 LMD589837:LMD589838 LVZ589837:LVZ589838 MFV589837:MFV589838 MPR589837:MPR589838 MZN589837:MZN589838 NJJ589837:NJJ589838 NTF589837:NTF589838 ODB589837:ODB589838 OMX589837:OMX589838 OWT589837:OWT589838 PGP589837:PGP589838 PQL589837:PQL589838 QAH589837:QAH589838 QKD589837:QKD589838 QTZ589837:QTZ589838 RDV589837:RDV589838 RNR589837:RNR589838 RXN589837:RXN589838 SHJ589837:SHJ589838 SRF589837:SRF589838 TBB589837:TBB589838 TKX589837:TKX589838 TUT589837:TUT589838 UEP589837:UEP589838 UOL589837:UOL589838 UYH589837:UYH589838 VID589837:VID589838 VRZ589837:VRZ589838 WBV589837:WBV589838 WLR589837:WLR589838 WVN589837:WVN589838 F655373:F655374 JB655373:JB655374 SX655373:SX655374 ACT655373:ACT655374 AMP655373:AMP655374 AWL655373:AWL655374 BGH655373:BGH655374 BQD655373:BQD655374 BZZ655373:BZZ655374 CJV655373:CJV655374 CTR655373:CTR655374 DDN655373:DDN655374 DNJ655373:DNJ655374 DXF655373:DXF655374 EHB655373:EHB655374 EQX655373:EQX655374 FAT655373:FAT655374 FKP655373:FKP655374 FUL655373:FUL655374 GEH655373:GEH655374 GOD655373:GOD655374 GXZ655373:GXZ655374 HHV655373:HHV655374 HRR655373:HRR655374 IBN655373:IBN655374 ILJ655373:ILJ655374 IVF655373:IVF655374 JFB655373:JFB655374 JOX655373:JOX655374 JYT655373:JYT655374 KIP655373:KIP655374 KSL655373:KSL655374 LCH655373:LCH655374 LMD655373:LMD655374 LVZ655373:LVZ655374 MFV655373:MFV655374 MPR655373:MPR655374 MZN655373:MZN655374 NJJ655373:NJJ655374 NTF655373:NTF655374 ODB655373:ODB655374 OMX655373:OMX655374 OWT655373:OWT655374 PGP655373:PGP655374 PQL655373:PQL655374 QAH655373:QAH655374 QKD655373:QKD655374 QTZ655373:QTZ655374 RDV655373:RDV655374 RNR655373:RNR655374 RXN655373:RXN655374 SHJ655373:SHJ655374 SRF655373:SRF655374 TBB655373:TBB655374 TKX655373:TKX655374 TUT655373:TUT655374 UEP655373:UEP655374 UOL655373:UOL655374 UYH655373:UYH655374 VID655373:VID655374 VRZ655373:VRZ655374 WBV655373:WBV655374 WLR655373:WLR655374 WVN655373:WVN655374 F720909:F720910 JB720909:JB720910 SX720909:SX720910 ACT720909:ACT720910 AMP720909:AMP720910 AWL720909:AWL720910 BGH720909:BGH720910 BQD720909:BQD720910 BZZ720909:BZZ720910 CJV720909:CJV720910 CTR720909:CTR720910 DDN720909:DDN720910 DNJ720909:DNJ720910 DXF720909:DXF720910 EHB720909:EHB720910 EQX720909:EQX720910 FAT720909:FAT720910 FKP720909:FKP720910 FUL720909:FUL720910 GEH720909:GEH720910 GOD720909:GOD720910 GXZ720909:GXZ720910 HHV720909:HHV720910 HRR720909:HRR720910 IBN720909:IBN720910 ILJ720909:ILJ720910 IVF720909:IVF720910 JFB720909:JFB720910 JOX720909:JOX720910 JYT720909:JYT720910 KIP720909:KIP720910 KSL720909:KSL720910 LCH720909:LCH720910 LMD720909:LMD720910 LVZ720909:LVZ720910 MFV720909:MFV720910 MPR720909:MPR720910 MZN720909:MZN720910 NJJ720909:NJJ720910 NTF720909:NTF720910 ODB720909:ODB720910 OMX720909:OMX720910 OWT720909:OWT720910 PGP720909:PGP720910 PQL720909:PQL720910 QAH720909:QAH720910 QKD720909:QKD720910 QTZ720909:QTZ720910 RDV720909:RDV720910 RNR720909:RNR720910 RXN720909:RXN720910 SHJ720909:SHJ720910 SRF720909:SRF720910 TBB720909:TBB720910 TKX720909:TKX720910 TUT720909:TUT720910 UEP720909:UEP720910 UOL720909:UOL720910 UYH720909:UYH720910 VID720909:VID720910 VRZ720909:VRZ720910 WBV720909:WBV720910 WLR720909:WLR720910 WVN720909:WVN720910 F786445:F786446 JB786445:JB786446 SX786445:SX786446 ACT786445:ACT786446 AMP786445:AMP786446 AWL786445:AWL786446 BGH786445:BGH786446 BQD786445:BQD786446 BZZ786445:BZZ786446 CJV786445:CJV786446 CTR786445:CTR786446 DDN786445:DDN786446 DNJ786445:DNJ786446 DXF786445:DXF786446 EHB786445:EHB786446 EQX786445:EQX786446 FAT786445:FAT786446 FKP786445:FKP786446 FUL786445:FUL786446 GEH786445:GEH786446 GOD786445:GOD786446 GXZ786445:GXZ786446 HHV786445:HHV786446 HRR786445:HRR786446 IBN786445:IBN786446 ILJ786445:ILJ786446 IVF786445:IVF786446 JFB786445:JFB786446 JOX786445:JOX786446 JYT786445:JYT786446 KIP786445:KIP786446 KSL786445:KSL786446 LCH786445:LCH786446 LMD786445:LMD786446 LVZ786445:LVZ786446 MFV786445:MFV786446 MPR786445:MPR786446 MZN786445:MZN786446 NJJ786445:NJJ786446 NTF786445:NTF786446 ODB786445:ODB786446 OMX786445:OMX786446 OWT786445:OWT786446 PGP786445:PGP786446 PQL786445:PQL786446 QAH786445:QAH786446 QKD786445:QKD786446 QTZ786445:QTZ786446 RDV786445:RDV786446 RNR786445:RNR786446 RXN786445:RXN786446 SHJ786445:SHJ786446 SRF786445:SRF786446 TBB786445:TBB786446 TKX786445:TKX786446 TUT786445:TUT786446 UEP786445:UEP786446 UOL786445:UOL786446 UYH786445:UYH786446 VID786445:VID786446 VRZ786445:VRZ786446 WBV786445:WBV786446 WLR786445:WLR786446 WVN786445:WVN786446 F851981:F851982 JB851981:JB851982 SX851981:SX851982 ACT851981:ACT851982 AMP851981:AMP851982 AWL851981:AWL851982 BGH851981:BGH851982 BQD851981:BQD851982 BZZ851981:BZZ851982 CJV851981:CJV851982 CTR851981:CTR851982 DDN851981:DDN851982 DNJ851981:DNJ851982 DXF851981:DXF851982 EHB851981:EHB851982 EQX851981:EQX851982 FAT851981:FAT851982 FKP851981:FKP851982 FUL851981:FUL851982 GEH851981:GEH851982 GOD851981:GOD851982 GXZ851981:GXZ851982 HHV851981:HHV851982 HRR851981:HRR851982 IBN851981:IBN851982 ILJ851981:ILJ851982 IVF851981:IVF851982 JFB851981:JFB851982 JOX851981:JOX851982 JYT851981:JYT851982 KIP851981:KIP851982 KSL851981:KSL851982 LCH851981:LCH851982 LMD851981:LMD851982 LVZ851981:LVZ851982 MFV851981:MFV851982 MPR851981:MPR851982 MZN851981:MZN851982 NJJ851981:NJJ851982 NTF851981:NTF851982 ODB851981:ODB851982 OMX851981:OMX851982 OWT851981:OWT851982 PGP851981:PGP851982 PQL851981:PQL851982 QAH851981:QAH851982 QKD851981:QKD851982 QTZ851981:QTZ851982 RDV851981:RDV851982 RNR851981:RNR851982 RXN851981:RXN851982 SHJ851981:SHJ851982 SRF851981:SRF851982 TBB851981:TBB851982 TKX851981:TKX851982 TUT851981:TUT851982 UEP851981:UEP851982 UOL851981:UOL851982 UYH851981:UYH851982 VID851981:VID851982 VRZ851981:VRZ851982 WBV851981:WBV851982 WLR851981:WLR851982 WVN851981:WVN851982 F917517:F917518 JB917517:JB917518 SX917517:SX917518 ACT917517:ACT917518 AMP917517:AMP917518 AWL917517:AWL917518 BGH917517:BGH917518 BQD917517:BQD917518 BZZ917517:BZZ917518 CJV917517:CJV917518 CTR917517:CTR917518 DDN917517:DDN917518 DNJ917517:DNJ917518 DXF917517:DXF917518 EHB917517:EHB917518 EQX917517:EQX917518 FAT917517:FAT917518 FKP917517:FKP917518 FUL917517:FUL917518 GEH917517:GEH917518 GOD917517:GOD917518 GXZ917517:GXZ917518 HHV917517:HHV917518 HRR917517:HRR917518 IBN917517:IBN917518 ILJ917517:ILJ917518 IVF917517:IVF917518 JFB917517:JFB917518 JOX917517:JOX917518 JYT917517:JYT917518 KIP917517:KIP917518 KSL917517:KSL917518 LCH917517:LCH917518 LMD917517:LMD917518 LVZ917517:LVZ917518 MFV917517:MFV917518 MPR917517:MPR917518 MZN917517:MZN917518 NJJ917517:NJJ917518 NTF917517:NTF917518 ODB917517:ODB917518 OMX917517:OMX917518 OWT917517:OWT917518 PGP917517:PGP917518 PQL917517:PQL917518 QAH917517:QAH917518 QKD917517:QKD917518 QTZ917517:QTZ917518 RDV917517:RDV917518 RNR917517:RNR917518 RXN917517:RXN917518 SHJ917517:SHJ917518 SRF917517:SRF917518 TBB917517:TBB917518 TKX917517:TKX917518 TUT917517:TUT917518 UEP917517:UEP917518 UOL917517:UOL917518 UYH917517:UYH917518 VID917517:VID917518 VRZ917517:VRZ917518 WBV917517:WBV917518 WLR917517:WLR917518 WVN917517:WVN917518 F983053:F983054 JB983053:JB983054 SX983053:SX983054 ACT983053:ACT983054 AMP983053:AMP983054 AWL983053:AWL983054 BGH983053:BGH983054 BQD983053:BQD983054 BZZ983053:BZZ983054 CJV983053:CJV983054 CTR983053:CTR983054 DDN983053:DDN983054 DNJ983053:DNJ983054 DXF983053:DXF983054 EHB983053:EHB983054 EQX983053:EQX983054 FAT983053:FAT983054 FKP983053:FKP983054 FUL983053:FUL983054 GEH983053:GEH983054 GOD983053:GOD983054 GXZ983053:GXZ983054 HHV983053:HHV983054 HRR983053:HRR983054 IBN983053:IBN983054 ILJ983053:ILJ983054 IVF983053:IVF983054 JFB983053:JFB983054 JOX983053:JOX983054 JYT983053:JYT983054 KIP983053:KIP983054 KSL983053:KSL983054 LCH983053:LCH983054 LMD983053:LMD983054 LVZ983053:LVZ983054 MFV983053:MFV983054 MPR983053:MPR983054 MZN983053:MZN983054 NJJ983053:NJJ983054 NTF983053:NTF983054 ODB983053:ODB983054 OMX983053:OMX983054 OWT983053:OWT983054 PGP983053:PGP983054 PQL983053:PQL983054 QAH983053:QAH983054 QKD983053:QKD983054 QTZ983053:QTZ983054 RDV983053:RDV983054 RNR983053:RNR983054 RXN983053:RXN983054 SHJ983053:SHJ983054 SRF983053:SRF983054 TBB983053:TBB983054 TKX983053:TKX983054 TUT983053:TUT983054 UEP983053:UEP983054 UOL983053:UOL983054 UYH983053:UYH983054 VID983053:VID983054 VRZ983053:VRZ983054 WBV983053:WBV983054 WLR983053:WLR983054 F10:F11"/>
    <dataValidation type="decimal" allowBlank="1" showInputMessage="1" showErrorMessage="1" sqref="JC41:JC45 G65577:G65580 JC65577:JC65580 SY65577:SY65580 ACU65577:ACU65580 AMQ65577:AMQ65580 AWM65577:AWM65580 BGI65577:BGI65580 BQE65577:BQE65580 CAA65577:CAA65580 CJW65577:CJW65580 CTS65577:CTS65580 DDO65577:DDO65580 DNK65577:DNK65580 DXG65577:DXG65580 EHC65577:EHC65580 EQY65577:EQY65580 FAU65577:FAU65580 FKQ65577:FKQ65580 FUM65577:FUM65580 GEI65577:GEI65580 GOE65577:GOE65580 GYA65577:GYA65580 HHW65577:HHW65580 HRS65577:HRS65580 IBO65577:IBO65580 ILK65577:ILK65580 IVG65577:IVG65580 JFC65577:JFC65580 JOY65577:JOY65580 JYU65577:JYU65580 KIQ65577:KIQ65580 KSM65577:KSM65580 LCI65577:LCI65580 LME65577:LME65580 LWA65577:LWA65580 MFW65577:MFW65580 MPS65577:MPS65580 MZO65577:MZO65580 NJK65577:NJK65580 NTG65577:NTG65580 ODC65577:ODC65580 OMY65577:OMY65580 OWU65577:OWU65580 PGQ65577:PGQ65580 PQM65577:PQM65580 QAI65577:QAI65580 QKE65577:QKE65580 QUA65577:QUA65580 RDW65577:RDW65580 RNS65577:RNS65580 RXO65577:RXO65580 SHK65577:SHK65580 SRG65577:SRG65580 TBC65577:TBC65580 TKY65577:TKY65580 TUU65577:TUU65580 UEQ65577:UEQ65580 UOM65577:UOM65580 UYI65577:UYI65580 VIE65577:VIE65580 VSA65577:VSA65580 WBW65577:WBW65580 WLS65577:WLS65580 WVO65577:WVO65580 G131113:G131116 JC131113:JC131116 SY131113:SY131116 ACU131113:ACU131116 AMQ131113:AMQ131116 AWM131113:AWM131116 BGI131113:BGI131116 BQE131113:BQE131116 CAA131113:CAA131116 CJW131113:CJW131116 CTS131113:CTS131116 DDO131113:DDO131116 DNK131113:DNK131116 DXG131113:DXG131116 EHC131113:EHC131116 EQY131113:EQY131116 FAU131113:FAU131116 FKQ131113:FKQ131116 FUM131113:FUM131116 GEI131113:GEI131116 GOE131113:GOE131116 GYA131113:GYA131116 HHW131113:HHW131116 HRS131113:HRS131116 IBO131113:IBO131116 ILK131113:ILK131116 IVG131113:IVG131116 JFC131113:JFC131116 JOY131113:JOY131116 JYU131113:JYU131116 KIQ131113:KIQ131116 KSM131113:KSM131116 LCI131113:LCI131116 LME131113:LME131116 LWA131113:LWA131116 MFW131113:MFW131116 MPS131113:MPS131116 MZO131113:MZO131116 NJK131113:NJK131116 NTG131113:NTG131116 ODC131113:ODC131116 OMY131113:OMY131116 OWU131113:OWU131116 PGQ131113:PGQ131116 PQM131113:PQM131116 QAI131113:QAI131116 QKE131113:QKE131116 QUA131113:QUA131116 RDW131113:RDW131116 RNS131113:RNS131116 RXO131113:RXO131116 SHK131113:SHK131116 SRG131113:SRG131116 TBC131113:TBC131116 TKY131113:TKY131116 TUU131113:TUU131116 UEQ131113:UEQ131116 UOM131113:UOM131116 UYI131113:UYI131116 VIE131113:VIE131116 VSA131113:VSA131116 WBW131113:WBW131116 WLS131113:WLS131116 WVO131113:WVO131116 G196649:G196652 JC196649:JC196652 SY196649:SY196652 ACU196649:ACU196652 AMQ196649:AMQ196652 AWM196649:AWM196652 BGI196649:BGI196652 BQE196649:BQE196652 CAA196649:CAA196652 CJW196649:CJW196652 CTS196649:CTS196652 DDO196649:DDO196652 DNK196649:DNK196652 DXG196649:DXG196652 EHC196649:EHC196652 EQY196649:EQY196652 FAU196649:FAU196652 FKQ196649:FKQ196652 FUM196649:FUM196652 GEI196649:GEI196652 GOE196649:GOE196652 GYA196649:GYA196652 HHW196649:HHW196652 HRS196649:HRS196652 IBO196649:IBO196652 ILK196649:ILK196652 IVG196649:IVG196652 JFC196649:JFC196652 JOY196649:JOY196652 JYU196649:JYU196652 KIQ196649:KIQ196652 KSM196649:KSM196652 LCI196649:LCI196652 LME196649:LME196652 LWA196649:LWA196652 MFW196649:MFW196652 MPS196649:MPS196652 MZO196649:MZO196652 NJK196649:NJK196652 NTG196649:NTG196652 ODC196649:ODC196652 OMY196649:OMY196652 OWU196649:OWU196652 PGQ196649:PGQ196652 PQM196649:PQM196652 QAI196649:QAI196652 QKE196649:QKE196652 QUA196649:QUA196652 RDW196649:RDW196652 RNS196649:RNS196652 RXO196649:RXO196652 SHK196649:SHK196652 SRG196649:SRG196652 TBC196649:TBC196652 TKY196649:TKY196652 TUU196649:TUU196652 UEQ196649:UEQ196652 UOM196649:UOM196652 UYI196649:UYI196652 VIE196649:VIE196652 VSA196649:VSA196652 WBW196649:WBW196652 WLS196649:WLS196652 WVO196649:WVO196652 G262185:G262188 JC262185:JC262188 SY262185:SY262188 ACU262185:ACU262188 AMQ262185:AMQ262188 AWM262185:AWM262188 BGI262185:BGI262188 BQE262185:BQE262188 CAA262185:CAA262188 CJW262185:CJW262188 CTS262185:CTS262188 DDO262185:DDO262188 DNK262185:DNK262188 DXG262185:DXG262188 EHC262185:EHC262188 EQY262185:EQY262188 FAU262185:FAU262188 FKQ262185:FKQ262188 FUM262185:FUM262188 GEI262185:GEI262188 GOE262185:GOE262188 GYA262185:GYA262188 HHW262185:HHW262188 HRS262185:HRS262188 IBO262185:IBO262188 ILK262185:ILK262188 IVG262185:IVG262188 JFC262185:JFC262188 JOY262185:JOY262188 JYU262185:JYU262188 KIQ262185:KIQ262188 KSM262185:KSM262188 LCI262185:LCI262188 LME262185:LME262188 LWA262185:LWA262188 MFW262185:MFW262188 MPS262185:MPS262188 MZO262185:MZO262188 NJK262185:NJK262188 NTG262185:NTG262188 ODC262185:ODC262188 OMY262185:OMY262188 OWU262185:OWU262188 PGQ262185:PGQ262188 PQM262185:PQM262188 QAI262185:QAI262188 QKE262185:QKE262188 QUA262185:QUA262188 RDW262185:RDW262188 RNS262185:RNS262188 RXO262185:RXO262188 SHK262185:SHK262188 SRG262185:SRG262188 TBC262185:TBC262188 TKY262185:TKY262188 TUU262185:TUU262188 UEQ262185:UEQ262188 UOM262185:UOM262188 UYI262185:UYI262188 VIE262185:VIE262188 VSA262185:VSA262188 WBW262185:WBW262188 WLS262185:WLS262188 WVO262185:WVO262188 G327721:G327724 JC327721:JC327724 SY327721:SY327724 ACU327721:ACU327724 AMQ327721:AMQ327724 AWM327721:AWM327724 BGI327721:BGI327724 BQE327721:BQE327724 CAA327721:CAA327724 CJW327721:CJW327724 CTS327721:CTS327724 DDO327721:DDO327724 DNK327721:DNK327724 DXG327721:DXG327724 EHC327721:EHC327724 EQY327721:EQY327724 FAU327721:FAU327724 FKQ327721:FKQ327724 FUM327721:FUM327724 GEI327721:GEI327724 GOE327721:GOE327724 GYA327721:GYA327724 HHW327721:HHW327724 HRS327721:HRS327724 IBO327721:IBO327724 ILK327721:ILK327724 IVG327721:IVG327724 JFC327721:JFC327724 JOY327721:JOY327724 JYU327721:JYU327724 KIQ327721:KIQ327724 KSM327721:KSM327724 LCI327721:LCI327724 LME327721:LME327724 LWA327721:LWA327724 MFW327721:MFW327724 MPS327721:MPS327724 MZO327721:MZO327724 NJK327721:NJK327724 NTG327721:NTG327724 ODC327721:ODC327724 OMY327721:OMY327724 OWU327721:OWU327724 PGQ327721:PGQ327724 PQM327721:PQM327724 QAI327721:QAI327724 QKE327721:QKE327724 QUA327721:QUA327724 RDW327721:RDW327724 RNS327721:RNS327724 RXO327721:RXO327724 SHK327721:SHK327724 SRG327721:SRG327724 TBC327721:TBC327724 TKY327721:TKY327724 TUU327721:TUU327724 UEQ327721:UEQ327724 UOM327721:UOM327724 UYI327721:UYI327724 VIE327721:VIE327724 VSA327721:VSA327724 WBW327721:WBW327724 WLS327721:WLS327724 WVO327721:WVO327724 G393257:G393260 JC393257:JC393260 SY393257:SY393260 ACU393257:ACU393260 AMQ393257:AMQ393260 AWM393257:AWM393260 BGI393257:BGI393260 BQE393257:BQE393260 CAA393257:CAA393260 CJW393257:CJW393260 CTS393257:CTS393260 DDO393257:DDO393260 DNK393257:DNK393260 DXG393257:DXG393260 EHC393257:EHC393260 EQY393257:EQY393260 FAU393257:FAU393260 FKQ393257:FKQ393260 FUM393257:FUM393260 GEI393257:GEI393260 GOE393257:GOE393260 GYA393257:GYA393260 HHW393257:HHW393260 HRS393257:HRS393260 IBO393257:IBO393260 ILK393257:ILK393260 IVG393257:IVG393260 JFC393257:JFC393260 JOY393257:JOY393260 JYU393257:JYU393260 KIQ393257:KIQ393260 KSM393257:KSM393260 LCI393257:LCI393260 LME393257:LME393260 LWA393257:LWA393260 MFW393257:MFW393260 MPS393257:MPS393260 MZO393257:MZO393260 NJK393257:NJK393260 NTG393257:NTG393260 ODC393257:ODC393260 OMY393257:OMY393260 OWU393257:OWU393260 PGQ393257:PGQ393260 PQM393257:PQM393260 QAI393257:QAI393260 QKE393257:QKE393260 QUA393257:QUA393260 RDW393257:RDW393260 RNS393257:RNS393260 RXO393257:RXO393260 SHK393257:SHK393260 SRG393257:SRG393260 TBC393257:TBC393260 TKY393257:TKY393260 TUU393257:TUU393260 UEQ393257:UEQ393260 UOM393257:UOM393260 UYI393257:UYI393260 VIE393257:VIE393260 VSA393257:VSA393260 WBW393257:WBW393260 WLS393257:WLS393260 WVO393257:WVO393260 G458793:G458796 JC458793:JC458796 SY458793:SY458796 ACU458793:ACU458796 AMQ458793:AMQ458796 AWM458793:AWM458796 BGI458793:BGI458796 BQE458793:BQE458796 CAA458793:CAA458796 CJW458793:CJW458796 CTS458793:CTS458796 DDO458793:DDO458796 DNK458793:DNK458796 DXG458793:DXG458796 EHC458793:EHC458796 EQY458793:EQY458796 FAU458793:FAU458796 FKQ458793:FKQ458796 FUM458793:FUM458796 GEI458793:GEI458796 GOE458793:GOE458796 GYA458793:GYA458796 HHW458793:HHW458796 HRS458793:HRS458796 IBO458793:IBO458796 ILK458793:ILK458796 IVG458793:IVG458796 JFC458793:JFC458796 JOY458793:JOY458796 JYU458793:JYU458796 KIQ458793:KIQ458796 KSM458793:KSM458796 LCI458793:LCI458796 LME458793:LME458796 LWA458793:LWA458796 MFW458793:MFW458796 MPS458793:MPS458796 MZO458793:MZO458796 NJK458793:NJK458796 NTG458793:NTG458796 ODC458793:ODC458796 OMY458793:OMY458796 OWU458793:OWU458796 PGQ458793:PGQ458796 PQM458793:PQM458796 QAI458793:QAI458796 QKE458793:QKE458796 QUA458793:QUA458796 RDW458793:RDW458796 RNS458793:RNS458796 RXO458793:RXO458796 SHK458793:SHK458796 SRG458793:SRG458796 TBC458793:TBC458796 TKY458793:TKY458796 TUU458793:TUU458796 UEQ458793:UEQ458796 UOM458793:UOM458796 UYI458793:UYI458796 VIE458793:VIE458796 VSA458793:VSA458796 WBW458793:WBW458796 WLS458793:WLS458796 WVO458793:WVO458796 G524329:G524332 JC524329:JC524332 SY524329:SY524332 ACU524329:ACU524332 AMQ524329:AMQ524332 AWM524329:AWM524332 BGI524329:BGI524332 BQE524329:BQE524332 CAA524329:CAA524332 CJW524329:CJW524332 CTS524329:CTS524332 DDO524329:DDO524332 DNK524329:DNK524332 DXG524329:DXG524332 EHC524329:EHC524332 EQY524329:EQY524332 FAU524329:FAU524332 FKQ524329:FKQ524332 FUM524329:FUM524332 GEI524329:GEI524332 GOE524329:GOE524332 GYA524329:GYA524332 HHW524329:HHW524332 HRS524329:HRS524332 IBO524329:IBO524332 ILK524329:ILK524332 IVG524329:IVG524332 JFC524329:JFC524332 JOY524329:JOY524332 JYU524329:JYU524332 KIQ524329:KIQ524332 KSM524329:KSM524332 LCI524329:LCI524332 LME524329:LME524332 LWA524329:LWA524332 MFW524329:MFW524332 MPS524329:MPS524332 MZO524329:MZO524332 NJK524329:NJK524332 NTG524329:NTG524332 ODC524329:ODC524332 OMY524329:OMY524332 OWU524329:OWU524332 PGQ524329:PGQ524332 PQM524329:PQM524332 QAI524329:QAI524332 QKE524329:QKE524332 QUA524329:QUA524332 RDW524329:RDW524332 RNS524329:RNS524332 RXO524329:RXO524332 SHK524329:SHK524332 SRG524329:SRG524332 TBC524329:TBC524332 TKY524329:TKY524332 TUU524329:TUU524332 UEQ524329:UEQ524332 UOM524329:UOM524332 UYI524329:UYI524332 VIE524329:VIE524332 VSA524329:VSA524332 WBW524329:WBW524332 WLS524329:WLS524332 WVO524329:WVO524332 G589865:G589868 JC589865:JC589868 SY589865:SY589868 ACU589865:ACU589868 AMQ589865:AMQ589868 AWM589865:AWM589868 BGI589865:BGI589868 BQE589865:BQE589868 CAA589865:CAA589868 CJW589865:CJW589868 CTS589865:CTS589868 DDO589865:DDO589868 DNK589865:DNK589868 DXG589865:DXG589868 EHC589865:EHC589868 EQY589865:EQY589868 FAU589865:FAU589868 FKQ589865:FKQ589868 FUM589865:FUM589868 GEI589865:GEI589868 GOE589865:GOE589868 GYA589865:GYA589868 HHW589865:HHW589868 HRS589865:HRS589868 IBO589865:IBO589868 ILK589865:ILK589868 IVG589865:IVG589868 JFC589865:JFC589868 JOY589865:JOY589868 JYU589865:JYU589868 KIQ589865:KIQ589868 KSM589865:KSM589868 LCI589865:LCI589868 LME589865:LME589868 LWA589865:LWA589868 MFW589865:MFW589868 MPS589865:MPS589868 MZO589865:MZO589868 NJK589865:NJK589868 NTG589865:NTG589868 ODC589865:ODC589868 OMY589865:OMY589868 OWU589865:OWU589868 PGQ589865:PGQ589868 PQM589865:PQM589868 QAI589865:QAI589868 QKE589865:QKE589868 QUA589865:QUA589868 RDW589865:RDW589868 RNS589865:RNS589868 RXO589865:RXO589868 SHK589865:SHK589868 SRG589865:SRG589868 TBC589865:TBC589868 TKY589865:TKY589868 TUU589865:TUU589868 UEQ589865:UEQ589868 UOM589865:UOM589868 UYI589865:UYI589868 VIE589865:VIE589868 VSA589865:VSA589868 WBW589865:WBW589868 WLS589865:WLS589868 WVO589865:WVO589868 G655401:G655404 JC655401:JC655404 SY655401:SY655404 ACU655401:ACU655404 AMQ655401:AMQ655404 AWM655401:AWM655404 BGI655401:BGI655404 BQE655401:BQE655404 CAA655401:CAA655404 CJW655401:CJW655404 CTS655401:CTS655404 DDO655401:DDO655404 DNK655401:DNK655404 DXG655401:DXG655404 EHC655401:EHC655404 EQY655401:EQY655404 FAU655401:FAU655404 FKQ655401:FKQ655404 FUM655401:FUM655404 GEI655401:GEI655404 GOE655401:GOE655404 GYA655401:GYA655404 HHW655401:HHW655404 HRS655401:HRS655404 IBO655401:IBO655404 ILK655401:ILK655404 IVG655401:IVG655404 JFC655401:JFC655404 JOY655401:JOY655404 JYU655401:JYU655404 KIQ655401:KIQ655404 KSM655401:KSM655404 LCI655401:LCI655404 LME655401:LME655404 LWA655401:LWA655404 MFW655401:MFW655404 MPS655401:MPS655404 MZO655401:MZO655404 NJK655401:NJK655404 NTG655401:NTG655404 ODC655401:ODC655404 OMY655401:OMY655404 OWU655401:OWU655404 PGQ655401:PGQ655404 PQM655401:PQM655404 QAI655401:QAI655404 QKE655401:QKE655404 QUA655401:QUA655404 RDW655401:RDW655404 RNS655401:RNS655404 RXO655401:RXO655404 SHK655401:SHK655404 SRG655401:SRG655404 TBC655401:TBC655404 TKY655401:TKY655404 TUU655401:TUU655404 UEQ655401:UEQ655404 UOM655401:UOM655404 UYI655401:UYI655404 VIE655401:VIE655404 VSA655401:VSA655404 WBW655401:WBW655404 WLS655401:WLS655404 WVO655401:WVO655404 G720937:G720940 JC720937:JC720940 SY720937:SY720940 ACU720937:ACU720940 AMQ720937:AMQ720940 AWM720937:AWM720940 BGI720937:BGI720940 BQE720937:BQE720940 CAA720937:CAA720940 CJW720937:CJW720940 CTS720937:CTS720940 DDO720937:DDO720940 DNK720937:DNK720940 DXG720937:DXG720940 EHC720937:EHC720940 EQY720937:EQY720940 FAU720937:FAU720940 FKQ720937:FKQ720940 FUM720937:FUM720940 GEI720937:GEI720940 GOE720937:GOE720940 GYA720937:GYA720940 HHW720937:HHW720940 HRS720937:HRS720940 IBO720937:IBO720940 ILK720937:ILK720940 IVG720937:IVG720940 JFC720937:JFC720940 JOY720937:JOY720940 JYU720937:JYU720940 KIQ720937:KIQ720940 KSM720937:KSM720940 LCI720937:LCI720940 LME720937:LME720940 LWA720937:LWA720940 MFW720937:MFW720940 MPS720937:MPS720940 MZO720937:MZO720940 NJK720937:NJK720940 NTG720937:NTG720940 ODC720937:ODC720940 OMY720937:OMY720940 OWU720937:OWU720940 PGQ720937:PGQ720940 PQM720937:PQM720940 QAI720937:QAI720940 QKE720937:QKE720940 QUA720937:QUA720940 RDW720937:RDW720940 RNS720937:RNS720940 RXO720937:RXO720940 SHK720937:SHK720940 SRG720937:SRG720940 TBC720937:TBC720940 TKY720937:TKY720940 TUU720937:TUU720940 UEQ720937:UEQ720940 UOM720937:UOM720940 UYI720937:UYI720940 VIE720937:VIE720940 VSA720937:VSA720940 WBW720937:WBW720940 WLS720937:WLS720940 WVO720937:WVO720940 G786473:G786476 JC786473:JC786476 SY786473:SY786476 ACU786473:ACU786476 AMQ786473:AMQ786476 AWM786473:AWM786476 BGI786473:BGI786476 BQE786473:BQE786476 CAA786473:CAA786476 CJW786473:CJW786476 CTS786473:CTS786476 DDO786473:DDO786476 DNK786473:DNK786476 DXG786473:DXG786476 EHC786473:EHC786476 EQY786473:EQY786476 FAU786473:FAU786476 FKQ786473:FKQ786476 FUM786473:FUM786476 GEI786473:GEI786476 GOE786473:GOE786476 GYA786473:GYA786476 HHW786473:HHW786476 HRS786473:HRS786476 IBO786473:IBO786476 ILK786473:ILK786476 IVG786473:IVG786476 JFC786473:JFC786476 JOY786473:JOY786476 JYU786473:JYU786476 KIQ786473:KIQ786476 KSM786473:KSM786476 LCI786473:LCI786476 LME786473:LME786476 LWA786473:LWA786476 MFW786473:MFW786476 MPS786473:MPS786476 MZO786473:MZO786476 NJK786473:NJK786476 NTG786473:NTG786476 ODC786473:ODC786476 OMY786473:OMY786476 OWU786473:OWU786476 PGQ786473:PGQ786476 PQM786473:PQM786476 QAI786473:QAI786476 QKE786473:QKE786476 QUA786473:QUA786476 RDW786473:RDW786476 RNS786473:RNS786476 RXO786473:RXO786476 SHK786473:SHK786476 SRG786473:SRG786476 TBC786473:TBC786476 TKY786473:TKY786476 TUU786473:TUU786476 UEQ786473:UEQ786476 UOM786473:UOM786476 UYI786473:UYI786476 VIE786473:VIE786476 VSA786473:VSA786476 WBW786473:WBW786476 WLS786473:WLS786476 WVO786473:WVO786476 G852009:G852012 JC852009:JC852012 SY852009:SY852012 ACU852009:ACU852012 AMQ852009:AMQ852012 AWM852009:AWM852012 BGI852009:BGI852012 BQE852009:BQE852012 CAA852009:CAA852012 CJW852009:CJW852012 CTS852009:CTS852012 DDO852009:DDO852012 DNK852009:DNK852012 DXG852009:DXG852012 EHC852009:EHC852012 EQY852009:EQY852012 FAU852009:FAU852012 FKQ852009:FKQ852012 FUM852009:FUM852012 GEI852009:GEI852012 GOE852009:GOE852012 GYA852009:GYA852012 HHW852009:HHW852012 HRS852009:HRS852012 IBO852009:IBO852012 ILK852009:ILK852012 IVG852009:IVG852012 JFC852009:JFC852012 JOY852009:JOY852012 JYU852009:JYU852012 KIQ852009:KIQ852012 KSM852009:KSM852012 LCI852009:LCI852012 LME852009:LME852012 LWA852009:LWA852012 MFW852009:MFW852012 MPS852009:MPS852012 MZO852009:MZO852012 NJK852009:NJK852012 NTG852009:NTG852012 ODC852009:ODC852012 OMY852009:OMY852012 OWU852009:OWU852012 PGQ852009:PGQ852012 PQM852009:PQM852012 QAI852009:QAI852012 QKE852009:QKE852012 QUA852009:QUA852012 RDW852009:RDW852012 RNS852009:RNS852012 RXO852009:RXO852012 SHK852009:SHK852012 SRG852009:SRG852012 TBC852009:TBC852012 TKY852009:TKY852012 TUU852009:TUU852012 UEQ852009:UEQ852012 UOM852009:UOM852012 UYI852009:UYI852012 VIE852009:VIE852012 VSA852009:VSA852012 WBW852009:WBW852012 WLS852009:WLS852012 WVO852009:WVO852012 G917545:G917548 JC917545:JC917548 SY917545:SY917548 ACU917545:ACU917548 AMQ917545:AMQ917548 AWM917545:AWM917548 BGI917545:BGI917548 BQE917545:BQE917548 CAA917545:CAA917548 CJW917545:CJW917548 CTS917545:CTS917548 DDO917545:DDO917548 DNK917545:DNK917548 DXG917545:DXG917548 EHC917545:EHC917548 EQY917545:EQY917548 FAU917545:FAU917548 FKQ917545:FKQ917548 FUM917545:FUM917548 GEI917545:GEI917548 GOE917545:GOE917548 GYA917545:GYA917548 HHW917545:HHW917548 HRS917545:HRS917548 IBO917545:IBO917548 ILK917545:ILK917548 IVG917545:IVG917548 JFC917545:JFC917548 JOY917545:JOY917548 JYU917545:JYU917548 KIQ917545:KIQ917548 KSM917545:KSM917548 LCI917545:LCI917548 LME917545:LME917548 LWA917545:LWA917548 MFW917545:MFW917548 MPS917545:MPS917548 MZO917545:MZO917548 NJK917545:NJK917548 NTG917545:NTG917548 ODC917545:ODC917548 OMY917545:OMY917548 OWU917545:OWU917548 PGQ917545:PGQ917548 PQM917545:PQM917548 QAI917545:QAI917548 QKE917545:QKE917548 QUA917545:QUA917548 RDW917545:RDW917548 RNS917545:RNS917548 RXO917545:RXO917548 SHK917545:SHK917548 SRG917545:SRG917548 TBC917545:TBC917548 TKY917545:TKY917548 TUU917545:TUU917548 UEQ917545:UEQ917548 UOM917545:UOM917548 UYI917545:UYI917548 VIE917545:VIE917548 VSA917545:VSA917548 WBW917545:WBW917548 WLS917545:WLS917548 WVO917545:WVO917548 G983081:G983084 JC983081:JC983084 SY983081:SY983084 ACU983081:ACU983084 AMQ983081:AMQ983084 AWM983081:AWM983084 BGI983081:BGI983084 BQE983081:BQE983084 CAA983081:CAA983084 CJW983081:CJW983084 CTS983081:CTS983084 DDO983081:DDO983084 DNK983081:DNK983084 DXG983081:DXG983084 EHC983081:EHC983084 EQY983081:EQY983084 FAU983081:FAU983084 FKQ983081:FKQ983084 FUM983081:FUM983084 GEI983081:GEI983084 GOE983081:GOE983084 GYA983081:GYA983084 HHW983081:HHW983084 HRS983081:HRS983084 IBO983081:IBO983084 ILK983081:ILK983084 IVG983081:IVG983084 JFC983081:JFC983084 JOY983081:JOY983084 JYU983081:JYU983084 KIQ983081:KIQ983084 KSM983081:KSM983084 LCI983081:LCI983084 LME983081:LME983084 LWA983081:LWA983084 MFW983081:MFW983084 MPS983081:MPS983084 MZO983081:MZO983084 NJK983081:NJK983084 NTG983081:NTG983084 ODC983081:ODC983084 OMY983081:OMY983084 OWU983081:OWU983084 PGQ983081:PGQ983084 PQM983081:PQM983084 QAI983081:QAI983084 QKE983081:QKE983084 QUA983081:QUA983084 RDW983081:RDW983084 RNS983081:RNS983084 RXO983081:RXO983084 SHK983081:SHK983084 SRG983081:SRG983084 TBC983081:TBC983084 TKY983081:TKY983084 TUU983081:TUU983084 UEQ983081:UEQ983084 UOM983081:UOM983084 UYI983081:UYI983084 VIE983081:VIE983084 VSA983081:VSA983084 WBW983081:WBW983084 WLS983081:WLS983084 WVO983081:WVO983084 WVO983069:WVO983079 JC26:JC39 SY26:SY39 ACU26:ACU39 AMQ26:AMQ39 AWM26:AWM39 BGI26:BGI39 BQE26:BQE39 CAA26:CAA39 CJW26:CJW39 CTS26:CTS39 DDO26:DDO39 DNK26:DNK39 DXG26:DXG39 EHC26:EHC39 EQY26:EQY39 FAU26:FAU39 FKQ26:FKQ39 FUM26:FUM39 GEI26:GEI39 GOE26:GOE39 GYA26:GYA39 HHW26:HHW39 HRS26:HRS39 IBO26:IBO39 ILK26:ILK39 IVG26:IVG39 JFC26:JFC39 JOY26:JOY39 JYU26:JYU39 KIQ26:KIQ39 KSM26:KSM39 LCI26:LCI39 LME26:LME39 LWA26:LWA39 MFW26:MFW39 MPS26:MPS39 MZO26:MZO39 NJK26:NJK39 NTG26:NTG39 ODC26:ODC39 OMY26:OMY39 OWU26:OWU39 PGQ26:PGQ39 PQM26:PQM39 QAI26:QAI39 QKE26:QKE39 QUA26:QUA39 RDW26:RDW39 RNS26:RNS39 RXO26:RXO39 SHK26:SHK39 SRG26:SRG39 TBC26:TBC39 TKY26:TKY39 TUU26:TUU39 UEQ26:UEQ39 UOM26:UOM39 UYI26:UYI39 VIE26:VIE39 VSA26:VSA39 WBW26:WBW39 WLS26:WLS39 WVO26:WVO39 G65565:G65575 JC65565:JC65575 SY65565:SY65575 ACU65565:ACU65575 AMQ65565:AMQ65575 AWM65565:AWM65575 BGI65565:BGI65575 BQE65565:BQE65575 CAA65565:CAA65575 CJW65565:CJW65575 CTS65565:CTS65575 DDO65565:DDO65575 DNK65565:DNK65575 DXG65565:DXG65575 EHC65565:EHC65575 EQY65565:EQY65575 FAU65565:FAU65575 FKQ65565:FKQ65575 FUM65565:FUM65575 GEI65565:GEI65575 GOE65565:GOE65575 GYA65565:GYA65575 HHW65565:HHW65575 HRS65565:HRS65575 IBO65565:IBO65575 ILK65565:ILK65575 IVG65565:IVG65575 JFC65565:JFC65575 JOY65565:JOY65575 JYU65565:JYU65575 KIQ65565:KIQ65575 KSM65565:KSM65575 LCI65565:LCI65575 LME65565:LME65575 LWA65565:LWA65575 MFW65565:MFW65575 MPS65565:MPS65575 MZO65565:MZO65575 NJK65565:NJK65575 NTG65565:NTG65575 ODC65565:ODC65575 OMY65565:OMY65575 OWU65565:OWU65575 PGQ65565:PGQ65575 PQM65565:PQM65575 QAI65565:QAI65575 QKE65565:QKE65575 QUA65565:QUA65575 RDW65565:RDW65575 RNS65565:RNS65575 RXO65565:RXO65575 SHK65565:SHK65575 SRG65565:SRG65575 TBC65565:TBC65575 TKY65565:TKY65575 TUU65565:TUU65575 UEQ65565:UEQ65575 UOM65565:UOM65575 UYI65565:UYI65575 VIE65565:VIE65575 VSA65565:VSA65575 WBW65565:WBW65575 WLS65565:WLS65575 WVO65565:WVO65575 G131101:G131111 JC131101:JC131111 SY131101:SY131111 ACU131101:ACU131111 AMQ131101:AMQ131111 AWM131101:AWM131111 BGI131101:BGI131111 BQE131101:BQE131111 CAA131101:CAA131111 CJW131101:CJW131111 CTS131101:CTS131111 DDO131101:DDO131111 DNK131101:DNK131111 DXG131101:DXG131111 EHC131101:EHC131111 EQY131101:EQY131111 FAU131101:FAU131111 FKQ131101:FKQ131111 FUM131101:FUM131111 GEI131101:GEI131111 GOE131101:GOE131111 GYA131101:GYA131111 HHW131101:HHW131111 HRS131101:HRS131111 IBO131101:IBO131111 ILK131101:ILK131111 IVG131101:IVG131111 JFC131101:JFC131111 JOY131101:JOY131111 JYU131101:JYU131111 KIQ131101:KIQ131111 KSM131101:KSM131111 LCI131101:LCI131111 LME131101:LME131111 LWA131101:LWA131111 MFW131101:MFW131111 MPS131101:MPS131111 MZO131101:MZO131111 NJK131101:NJK131111 NTG131101:NTG131111 ODC131101:ODC131111 OMY131101:OMY131111 OWU131101:OWU131111 PGQ131101:PGQ131111 PQM131101:PQM131111 QAI131101:QAI131111 QKE131101:QKE131111 QUA131101:QUA131111 RDW131101:RDW131111 RNS131101:RNS131111 RXO131101:RXO131111 SHK131101:SHK131111 SRG131101:SRG131111 TBC131101:TBC131111 TKY131101:TKY131111 TUU131101:TUU131111 UEQ131101:UEQ131111 UOM131101:UOM131111 UYI131101:UYI131111 VIE131101:VIE131111 VSA131101:VSA131111 WBW131101:WBW131111 WLS131101:WLS131111 WVO131101:WVO131111 G196637:G196647 JC196637:JC196647 SY196637:SY196647 ACU196637:ACU196647 AMQ196637:AMQ196647 AWM196637:AWM196647 BGI196637:BGI196647 BQE196637:BQE196647 CAA196637:CAA196647 CJW196637:CJW196647 CTS196637:CTS196647 DDO196637:DDO196647 DNK196637:DNK196647 DXG196637:DXG196647 EHC196637:EHC196647 EQY196637:EQY196647 FAU196637:FAU196647 FKQ196637:FKQ196647 FUM196637:FUM196647 GEI196637:GEI196647 GOE196637:GOE196647 GYA196637:GYA196647 HHW196637:HHW196647 HRS196637:HRS196647 IBO196637:IBO196647 ILK196637:ILK196647 IVG196637:IVG196647 JFC196637:JFC196647 JOY196637:JOY196647 JYU196637:JYU196647 KIQ196637:KIQ196647 KSM196637:KSM196647 LCI196637:LCI196647 LME196637:LME196647 LWA196637:LWA196647 MFW196637:MFW196647 MPS196637:MPS196647 MZO196637:MZO196647 NJK196637:NJK196647 NTG196637:NTG196647 ODC196637:ODC196647 OMY196637:OMY196647 OWU196637:OWU196647 PGQ196637:PGQ196647 PQM196637:PQM196647 QAI196637:QAI196647 QKE196637:QKE196647 QUA196637:QUA196647 RDW196637:RDW196647 RNS196637:RNS196647 RXO196637:RXO196647 SHK196637:SHK196647 SRG196637:SRG196647 TBC196637:TBC196647 TKY196637:TKY196647 TUU196637:TUU196647 UEQ196637:UEQ196647 UOM196637:UOM196647 UYI196637:UYI196647 VIE196637:VIE196647 VSA196637:VSA196647 WBW196637:WBW196647 WLS196637:WLS196647 WVO196637:WVO196647 G262173:G262183 JC262173:JC262183 SY262173:SY262183 ACU262173:ACU262183 AMQ262173:AMQ262183 AWM262173:AWM262183 BGI262173:BGI262183 BQE262173:BQE262183 CAA262173:CAA262183 CJW262173:CJW262183 CTS262173:CTS262183 DDO262173:DDO262183 DNK262173:DNK262183 DXG262173:DXG262183 EHC262173:EHC262183 EQY262173:EQY262183 FAU262173:FAU262183 FKQ262173:FKQ262183 FUM262173:FUM262183 GEI262173:GEI262183 GOE262173:GOE262183 GYA262173:GYA262183 HHW262173:HHW262183 HRS262173:HRS262183 IBO262173:IBO262183 ILK262173:ILK262183 IVG262173:IVG262183 JFC262173:JFC262183 JOY262173:JOY262183 JYU262173:JYU262183 KIQ262173:KIQ262183 KSM262173:KSM262183 LCI262173:LCI262183 LME262173:LME262183 LWA262173:LWA262183 MFW262173:MFW262183 MPS262173:MPS262183 MZO262173:MZO262183 NJK262173:NJK262183 NTG262173:NTG262183 ODC262173:ODC262183 OMY262173:OMY262183 OWU262173:OWU262183 PGQ262173:PGQ262183 PQM262173:PQM262183 QAI262173:QAI262183 QKE262173:QKE262183 QUA262173:QUA262183 RDW262173:RDW262183 RNS262173:RNS262183 RXO262173:RXO262183 SHK262173:SHK262183 SRG262173:SRG262183 TBC262173:TBC262183 TKY262173:TKY262183 TUU262173:TUU262183 UEQ262173:UEQ262183 UOM262173:UOM262183 UYI262173:UYI262183 VIE262173:VIE262183 VSA262173:VSA262183 WBW262173:WBW262183 WLS262173:WLS262183 WVO262173:WVO262183 G327709:G327719 JC327709:JC327719 SY327709:SY327719 ACU327709:ACU327719 AMQ327709:AMQ327719 AWM327709:AWM327719 BGI327709:BGI327719 BQE327709:BQE327719 CAA327709:CAA327719 CJW327709:CJW327719 CTS327709:CTS327719 DDO327709:DDO327719 DNK327709:DNK327719 DXG327709:DXG327719 EHC327709:EHC327719 EQY327709:EQY327719 FAU327709:FAU327719 FKQ327709:FKQ327719 FUM327709:FUM327719 GEI327709:GEI327719 GOE327709:GOE327719 GYA327709:GYA327719 HHW327709:HHW327719 HRS327709:HRS327719 IBO327709:IBO327719 ILK327709:ILK327719 IVG327709:IVG327719 JFC327709:JFC327719 JOY327709:JOY327719 JYU327709:JYU327719 KIQ327709:KIQ327719 KSM327709:KSM327719 LCI327709:LCI327719 LME327709:LME327719 LWA327709:LWA327719 MFW327709:MFW327719 MPS327709:MPS327719 MZO327709:MZO327719 NJK327709:NJK327719 NTG327709:NTG327719 ODC327709:ODC327719 OMY327709:OMY327719 OWU327709:OWU327719 PGQ327709:PGQ327719 PQM327709:PQM327719 QAI327709:QAI327719 QKE327709:QKE327719 QUA327709:QUA327719 RDW327709:RDW327719 RNS327709:RNS327719 RXO327709:RXO327719 SHK327709:SHK327719 SRG327709:SRG327719 TBC327709:TBC327719 TKY327709:TKY327719 TUU327709:TUU327719 UEQ327709:UEQ327719 UOM327709:UOM327719 UYI327709:UYI327719 VIE327709:VIE327719 VSA327709:VSA327719 WBW327709:WBW327719 WLS327709:WLS327719 WVO327709:WVO327719 G393245:G393255 JC393245:JC393255 SY393245:SY393255 ACU393245:ACU393255 AMQ393245:AMQ393255 AWM393245:AWM393255 BGI393245:BGI393255 BQE393245:BQE393255 CAA393245:CAA393255 CJW393245:CJW393255 CTS393245:CTS393255 DDO393245:DDO393255 DNK393245:DNK393255 DXG393245:DXG393255 EHC393245:EHC393255 EQY393245:EQY393255 FAU393245:FAU393255 FKQ393245:FKQ393255 FUM393245:FUM393255 GEI393245:GEI393255 GOE393245:GOE393255 GYA393245:GYA393255 HHW393245:HHW393255 HRS393245:HRS393255 IBO393245:IBO393255 ILK393245:ILK393255 IVG393245:IVG393255 JFC393245:JFC393255 JOY393245:JOY393255 JYU393245:JYU393255 KIQ393245:KIQ393255 KSM393245:KSM393255 LCI393245:LCI393255 LME393245:LME393255 LWA393245:LWA393255 MFW393245:MFW393255 MPS393245:MPS393255 MZO393245:MZO393255 NJK393245:NJK393255 NTG393245:NTG393255 ODC393245:ODC393255 OMY393245:OMY393255 OWU393245:OWU393255 PGQ393245:PGQ393255 PQM393245:PQM393255 QAI393245:QAI393255 QKE393245:QKE393255 QUA393245:QUA393255 RDW393245:RDW393255 RNS393245:RNS393255 RXO393245:RXO393255 SHK393245:SHK393255 SRG393245:SRG393255 TBC393245:TBC393255 TKY393245:TKY393255 TUU393245:TUU393255 UEQ393245:UEQ393255 UOM393245:UOM393255 UYI393245:UYI393255 VIE393245:VIE393255 VSA393245:VSA393255 WBW393245:WBW393255 WLS393245:WLS393255 WVO393245:WVO393255 G458781:G458791 JC458781:JC458791 SY458781:SY458791 ACU458781:ACU458791 AMQ458781:AMQ458791 AWM458781:AWM458791 BGI458781:BGI458791 BQE458781:BQE458791 CAA458781:CAA458791 CJW458781:CJW458791 CTS458781:CTS458791 DDO458781:DDO458791 DNK458781:DNK458791 DXG458781:DXG458791 EHC458781:EHC458791 EQY458781:EQY458791 FAU458781:FAU458791 FKQ458781:FKQ458791 FUM458781:FUM458791 GEI458781:GEI458791 GOE458781:GOE458791 GYA458781:GYA458791 HHW458781:HHW458791 HRS458781:HRS458791 IBO458781:IBO458791 ILK458781:ILK458791 IVG458781:IVG458791 JFC458781:JFC458791 JOY458781:JOY458791 JYU458781:JYU458791 KIQ458781:KIQ458791 KSM458781:KSM458791 LCI458781:LCI458791 LME458781:LME458791 LWA458781:LWA458791 MFW458781:MFW458791 MPS458781:MPS458791 MZO458781:MZO458791 NJK458781:NJK458791 NTG458781:NTG458791 ODC458781:ODC458791 OMY458781:OMY458791 OWU458781:OWU458791 PGQ458781:PGQ458791 PQM458781:PQM458791 QAI458781:QAI458791 QKE458781:QKE458791 QUA458781:QUA458791 RDW458781:RDW458791 RNS458781:RNS458791 RXO458781:RXO458791 SHK458781:SHK458791 SRG458781:SRG458791 TBC458781:TBC458791 TKY458781:TKY458791 TUU458781:TUU458791 UEQ458781:UEQ458791 UOM458781:UOM458791 UYI458781:UYI458791 VIE458781:VIE458791 VSA458781:VSA458791 WBW458781:WBW458791 WLS458781:WLS458791 WVO458781:WVO458791 G524317:G524327 JC524317:JC524327 SY524317:SY524327 ACU524317:ACU524327 AMQ524317:AMQ524327 AWM524317:AWM524327 BGI524317:BGI524327 BQE524317:BQE524327 CAA524317:CAA524327 CJW524317:CJW524327 CTS524317:CTS524327 DDO524317:DDO524327 DNK524317:DNK524327 DXG524317:DXG524327 EHC524317:EHC524327 EQY524317:EQY524327 FAU524317:FAU524327 FKQ524317:FKQ524327 FUM524317:FUM524327 GEI524317:GEI524327 GOE524317:GOE524327 GYA524317:GYA524327 HHW524317:HHW524327 HRS524317:HRS524327 IBO524317:IBO524327 ILK524317:ILK524327 IVG524317:IVG524327 JFC524317:JFC524327 JOY524317:JOY524327 JYU524317:JYU524327 KIQ524317:KIQ524327 KSM524317:KSM524327 LCI524317:LCI524327 LME524317:LME524327 LWA524317:LWA524327 MFW524317:MFW524327 MPS524317:MPS524327 MZO524317:MZO524327 NJK524317:NJK524327 NTG524317:NTG524327 ODC524317:ODC524327 OMY524317:OMY524327 OWU524317:OWU524327 PGQ524317:PGQ524327 PQM524317:PQM524327 QAI524317:QAI524327 QKE524317:QKE524327 QUA524317:QUA524327 RDW524317:RDW524327 RNS524317:RNS524327 RXO524317:RXO524327 SHK524317:SHK524327 SRG524317:SRG524327 TBC524317:TBC524327 TKY524317:TKY524327 TUU524317:TUU524327 UEQ524317:UEQ524327 UOM524317:UOM524327 UYI524317:UYI524327 VIE524317:VIE524327 VSA524317:VSA524327 WBW524317:WBW524327 WLS524317:WLS524327 WVO524317:WVO524327 G589853:G589863 JC589853:JC589863 SY589853:SY589863 ACU589853:ACU589863 AMQ589853:AMQ589863 AWM589853:AWM589863 BGI589853:BGI589863 BQE589853:BQE589863 CAA589853:CAA589863 CJW589853:CJW589863 CTS589853:CTS589863 DDO589853:DDO589863 DNK589853:DNK589863 DXG589853:DXG589863 EHC589853:EHC589863 EQY589853:EQY589863 FAU589853:FAU589863 FKQ589853:FKQ589863 FUM589853:FUM589863 GEI589853:GEI589863 GOE589853:GOE589863 GYA589853:GYA589863 HHW589853:HHW589863 HRS589853:HRS589863 IBO589853:IBO589863 ILK589853:ILK589863 IVG589853:IVG589863 JFC589853:JFC589863 JOY589853:JOY589863 JYU589853:JYU589863 KIQ589853:KIQ589863 KSM589853:KSM589863 LCI589853:LCI589863 LME589853:LME589863 LWA589853:LWA589863 MFW589853:MFW589863 MPS589853:MPS589863 MZO589853:MZO589863 NJK589853:NJK589863 NTG589853:NTG589863 ODC589853:ODC589863 OMY589853:OMY589863 OWU589853:OWU589863 PGQ589853:PGQ589863 PQM589853:PQM589863 QAI589853:QAI589863 QKE589853:QKE589863 QUA589853:QUA589863 RDW589853:RDW589863 RNS589853:RNS589863 RXO589853:RXO589863 SHK589853:SHK589863 SRG589853:SRG589863 TBC589853:TBC589863 TKY589853:TKY589863 TUU589853:TUU589863 UEQ589853:UEQ589863 UOM589853:UOM589863 UYI589853:UYI589863 VIE589853:VIE589863 VSA589853:VSA589863 WBW589853:WBW589863 WLS589853:WLS589863 WVO589853:WVO589863 G655389:G655399 JC655389:JC655399 SY655389:SY655399 ACU655389:ACU655399 AMQ655389:AMQ655399 AWM655389:AWM655399 BGI655389:BGI655399 BQE655389:BQE655399 CAA655389:CAA655399 CJW655389:CJW655399 CTS655389:CTS655399 DDO655389:DDO655399 DNK655389:DNK655399 DXG655389:DXG655399 EHC655389:EHC655399 EQY655389:EQY655399 FAU655389:FAU655399 FKQ655389:FKQ655399 FUM655389:FUM655399 GEI655389:GEI655399 GOE655389:GOE655399 GYA655389:GYA655399 HHW655389:HHW655399 HRS655389:HRS655399 IBO655389:IBO655399 ILK655389:ILK655399 IVG655389:IVG655399 JFC655389:JFC655399 JOY655389:JOY655399 JYU655389:JYU655399 KIQ655389:KIQ655399 KSM655389:KSM655399 LCI655389:LCI655399 LME655389:LME655399 LWA655389:LWA655399 MFW655389:MFW655399 MPS655389:MPS655399 MZO655389:MZO655399 NJK655389:NJK655399 NTG655389:NTG655399 ODC655389:ODC655399 OMY655389:OMY655399 OWU655389:OWU655399 PGQ655389:PGQ655399 PQM655389:PQM655399 QAI655389:QAI655399 QKE655389:QKE655399 QUA655389:QUA655399 RDW655389:RDW655399 RNS655389:RNS655399 RXO655389:RXO655399 SHK655389:SHK655399 SRG655389:SRG655399 TBC655389:TBC655399 TKY655389:TKY655399 TUU655389:TUU655399 UEQ655389:UEQ655399 UOM655389:UOM655399 UYI655389:UYI655399 VIE655389:VIE655399 VSA655389:VSA655399 WBW655389:WBW655399 WLS655389:WLS655399 WVO655389:WVO655399 G720925:G720935 JC720925:JC720935 SY720925:SY720935 ACU720925:ACU720935 AMQ720925:AMQ720935 AWM720925:AWM720935 BGI720925:BGI720935 BQE720925:BQE720935 CAA720925:CAA720935 CJW720925:CJW720935 CTS720925:CTS720935 DDO720925:DDO720935 DNK720925:DNK720935 DXG720925:DXG720935 EHC720925:EHC720935 EQY720925:EQY720935 FAU720925:FAU720935 FKQ720925:FKQ720935 FUM720925:FUM720935 GEI720925:GEI720935 GOE720925:GOE720935 GYA720925:GYA720935 HHW720925:HHW720935 HRS720925:HRS720935 IBO720925:IBO720935 ILK720925:ILK720935 IVG720925:IVG720935 JFC720925:JFC720935 JOY720925:JOY720935 JYU720925:JYU720935 KIQ720925:KIQ720935 KSM720925:KSM720935 LCI720925:LCI720935 LME720925:LME720935 LWA720925:LWA720935 MFW720925:MFW720935 MPS720925:MPS720935 MZO720925:MZO720935 NJK720925:NJK720935 NTG720925:NTG720935 ODC720925:ODC720935 OMY720925:OMY720935 OWU720925:OWU720935 PGQ720925:PGQ720935 PQM720925:PQM720935 QAI720925:QAI720935 QKE720925:QKE720935 QUA720925:QUA720935 RDW720925:RDW720935 RNS720925:RNS720935 RXO720925:RXO720935 SHK720925:SHK720935 SRG720925:SRG720935 TBC720925:TBC720935 TKY720925:TKY720935 TUU720925:TUU720935 UEQ720925:UEQ720935 UOM720925:UOM720935 UYI720925:UYI720935 VIE720925:VIE720935 VSA720925:VSA720935 WBW720925:WBW720935 WLS720925:WLS720935 WVO720925:WVO720935 G786461:G786471 JC786461:JC786471 SY786461:SY786471 ACU786461:ACU786471 AMQ786461:AMQ786471 AWM786461:AWM786471 BGI786461:BGI786471 BQE786461:BQE786471 CAA786461:CAA786471 CJW786461:CJW786471 CTS786461:CTS786471 DDO786461:DDO786471 DNK786461:DNK786471 DXG786461:DXG786471 EHC786461:EHC786471 EQY786461:EQY786471 FAU786461:FAU786471 FKQ786461:FKQ786471 FUM786461:FUM786471 GEI786461:GEI786471 GOE786461:GOE786471 GYA786461:GYA786471 HHW786461:HHW786471 HRS786461:HRS786471 IBO786461:IBO786471 ILK786461:ILK786471 IVG786461:IVG786471 JFC786461:JFC786471 JOY786461:JOY786471 JYU786461:JYU786471 KIQ786461:KIQ786471 KSM786461:KSM786471 LCI786461:LCI786471 LME786461:LME786471 LWA786461:LWA786471 MFW786461:MFW786471 MPS786461:MPS786471 MZO786461:MZO786471 NJK786461:NJK786471 NTG786461:NTG786471 ODC786461:ODC786471 OMY786461:OMY786471 OWU786461:OWU786471 PGQ786461:PGQ786471 PQM786461:PQM786471 QAI786461:QAI786471 QKE786461:QKE786471 QUA786461:QUA786471 RDW786461:RDW786471 RNS786461:RNS786471 RXO786461:RXO786471 SHK786461:SHK786471 SRG786461:SRG786471 TBC786461:TBC786471 TKY786461:TKY786471 TUU786461:TUU786471 UEQ786461:UEQ786471 UOM786461:UOM786471 UYI786461:UYI786471 VIE786461:VIE786471 VSA786461:VSA786471 WBW786461:WBW786471 WLS786461:WLS786471 WVO786461:WVO786471 G851997:G852007 JC851997:JC852007 SY851997:SY852007 ACU851997:ACU852007 AMQ851997:AMQ852007 AWM851997:AWM852007 BGI851997:BGI852007 BQE851997:BQE852007 CAA851997:CAA852007 CJW851997:CJW852007 CTS851997:CTS852007 DDO851997:DDO852007 DNK851997:DNK852007 DXG851997:DXG852007 EHC851997:EHC852007 EQY851997:EQY852007 FAU851997:FAU852007 FKQ851997:FKQ852007 FUM851997:FUM852007 GEI851997:GEI852007 GOE851997:GOE852007 GYA851997:GYA852007 HHW851997:HHW852007 HRS851997:HRS852007 IBO851997:IBO852007 ILK851997:ILK852007 IVG851997:IVG852007 JFC851997:JFC852007 JOY851997:JOY852007 JYU851997:JYU852007 KIQ851997:KIQ852007 KSM851997:KSM852007 LCI851997:LCI852007 LME851997:LME852007 LWA851997:LWA852007 MFW851997:MFW852007 MPS851997:MPS852007 MZO851997:MZO852007 NJK851997:NJK852007 NTG851997:NTG852007 ODC851997:ODC852007 OMY851997:OMY852007 OWU851997:OWU852007 PGQ851997:PGQ852007 PQM851997:PQM852007 QAI851997:QAI852007 QKE851997:QKE852007 QUA851997:QUA852007 RDW851997:RDW852007 RNS851997:RNS852007 RXO851997:RXO852007 SHK851997:SHK852007 SRG851997:SRG852007 TBC851997:TBC852007 TKY851997:TKY852007 TUU851997:TUU852007 UEQ851997:UEQ852007 UOM851997:UOM852007 UYI851997:UYI852007 VIE851997:VIE852007 VSA851997:VSA852007 WBW851997:WBW852007 WLS851997:WLS852007 WVO851997:WVO852007 G917533:G917543 JC917533:JC917543 SY917533:SY917543 ACU917533:ACU917543 AMQ917533:AMQ917543 AWM917533:AWM917543 BGI917533:BGI917543 BQE917533:BQE917543 CAA917533:CAA917543 CJW917533:CJW917543 CTS917533:CTS917543 DDO917533:DDO917543 DNK917533:DNK917543 DXG917533:DXG917543 EHC917533:EHC917543 EQY917533:EQY917543 FAU917533:FAU917543 FKQ917533:FKQ917543 FUM917533:FUM917543 GEI917533:GEI917543 GOE917533:GOE917543 GYA917533:GYA917543 HHW917533:HHW917543 HRS917533:HRS917543 IBO917533:IBO917543 ILK917533:ILK917543 IVG917533:IVG917543 JFC917533:JFC917543 JOY917533:JOY917543 JYU917533:JYU917543 KIQ917533:KIQ917543 KSM917533:KSM917543 LCI917533:LCI917543 LME917533:LME917543 LWA917533:LWA917543 MFW917533:MFW917543 MPS917533:MPS917543 MZO917533:MZO917543 NJK917533:NJK917543 NTG917533:NTG917543 ODC917533:ODC917543 OMY917533:OMY917543 OWU917533:OWU917543 PGQ917533:PGQ917543 PQM917533:PQM917543 QAI917533:QAI917543 QKE917533:QKE917543 QUA917533:QUA917543 RDW917533:RDW917543 RNS917533:RNS917543 RXO917533:RXO917543 SHK917533:SHK917543 SRG917533:SRG917543 TBC917533:TBC917543 TKY917533:TKY917543 TUU917533:TUU917543 UEQ917533:UEQ917543 UOM917533:UOM917543 UYI917533:UYI917543 VIE917533:VIE917543 VSA917533:VSA917543 WBW917533:WBW917543 WLS917533:WLS917543 WVO917533:WVO917543 G983069:G983079 JC983069:JC983079 SY983069:SY983079 ACU983069:ACU983079 AMQ983069:AMQ983079 AWM983069:AWM983079 BGI983069:BGI983079 BQE983069:BQE983079 CAA983069:CAA983079 CJW983069:CJW983079 CTS983069:CTS983079 DDO983069:DDO983079 DNK983069:DNK983079 DXG983069:DXG983079 EHC983069:EHC983079 EQY983069:EQY983079 FAU983069:FAU983079 FKQ983069:FKQ983079 FUM983069:FUM983079 GEI983069:GEI983079 GOE983069:GOE983079 GYA983069:GYA983079 HHW983069:HHW983079 HRS983069:HRS983079 IBO983069:IBO983079 ILK983069:ILK983079 IVG983069:IVG983079 JFC983069:JFC983079 JOY983069:JOY983079 JYU983069:JYU983079 KIQ983069:KIQ983079 KSM983069:KSM983079 LCI983069:LCI983079 LME983069:LME983079 LWA983069:LWA983079 MFW983069:MFW983079 MPS983069:MPS983079 MZO983069:MZO983079 NJK983069:NJK983079 NTG983069:NTG983079 ODC983069:ODC983079 OMY983069:OMY983079 OWU983069:OWU983079 PGQ983069:PGQ983079 PQM983069:PQM983079 QAI983069:QAI983079 QKE983069:QKE983079 QUA983069:QUA983079 RDW983069:RDW983079 RNS983069:RNS983079 RXO983069:RXO983079 SHK983069:SHK983079 SRG983069:SRG983079 TBC983069:TBC983079 TKY983069:TKY983079 TUU983069:TUU983079 UEQ983069:UEQ983079 UOM983069:UOM983079 UYI983069:UYI983079 VIE983069:VIE983079 VSA983069:VSA983079 WBW983069:WBW983079 WLS983069:WLS983079 WVO41:WVO45 WLS41:WLS45 WBW41:WBW45 VSA41:VSA45 VIE41:VIE45 UYI41:UYI45 UOM41:UOM45 UEQ41:UEQ45 TUU41:TUU45 TKY41:TKY45 TBC41:TBC45 SRG41:SRG45 SHK41:SHK45 RXO41:RXO45 RNS41:RNS45 RDW41:RDW45 QUA41:QUA45 QKE41:QKE45 QAI41:QAI45 PQM41:PQM45 PGQ41:PGQ45 OWU41:OWU45 OMY41:OMY45 ODC41:ODC45 NTG41:NTG45 NJK41:NJK45 MZO41:MZO45 MPS41:MPS45 MFW41:MFW45 LWA41:LWA45 LME41:LME45 LCI41:LCI45 KSM41:KSM45 KIQ41:KIQ45 JYU41:JYU45 JOY41:JOY45 JFC41:JFC45 IVG41:IVG45 ILK41:ILK45 IBO41:IBO45 HRS41:HRS45 HHW41:HHW45 GYA41:GYA45 GOE41:GOE45 GEI41:GEI45 FUM41:FUM45 FKQ41:FKQ45 FAU41:FAU45 EQY41:EQY45 EHC41:EHC45 DXG41:DXG45 DNK41:DNK45 DDO41:DDO45 CTS41:CTS45 CJW41:CJW45 CAA41:CAA45 BQE41:BQE45 BGI41:BGI45 AWM41:AWM45 AMQ41:AMQ45 ACU41:ACU45 SY41:SY45 G41:G44 G26:G39">
      <formula1>0</formula1>
      <formula2>100</formula2>
    </dataValidation>
    <dataValidation type="list" allowBlank="1" showInputMessage="1" showErrorMessage="1" promptTitle="Alerta" prompt="Digite somente 'X'" sqref="WWG983053:WWG983054 JC16:JC21 SY16:SY21 ACU16:ACU21 AMQ16:AMQ21 AWM16:AWM21 BGI16:BGI21 BQE16:BQE21 CAA16:CAA21 CJW16:CJW21 CTS16:CTS21 DDO16:DDO21 DNK16:DNK21 DXG16:DXG21 EHC16:EHC21 EQY16:EQY21 FAU16:FAU21 FKQ16:FKQ21 FUM16:FUM21 GEI16:GEI21 GOE16:GOE21 GYA16:GYA21 HHW16:HHW21 HRS16:HRS21 IBO16:IBO21 ILK16:ILK21 IVG16:IVG21 JFC16:JFC21 JOY16:JOY21 JYU16:JYU21 KIQ16:KIQ21 KSM16:KSM21 LCI16:LCI21 LME16:LME21 LWA16:LWA21 MFW16:MFW21 MPS16:MPS21 MZO16:MZO21 NJK16:NJK21 NTG16:NTG21 ODC16:ODC21 OMY16:OMY21 OWU16:OWU21 PGQ16:PGQ21 PQM16:PQM21 QAI16:QAI21 QKE16:QKE21 QUA16:QUA21 RDW16:RDW21 RNS16:RNS21 RXO16:RXO21 SHK16:SHK21 SRG16:SRG21 TBC16:TBC21 TKY16:TKY21 TUU16:TUU21 UEQ16:UEQ21 UOM16:UOM21 UYI16:UYI21 VIE16:VIE21 VSA16:VSA21 WBW16:WBW21 WLS16:WLS21 WVO16:WVO21 G65555:G65560 JC65555:JC65560 SY65555:SY65560 ACU65555:ACU65560 AMQ65555:AMQ65560 AWM65555:AWM65560 BGI65555:BGI65560 BQE65555:BQE65560 CAA65555:CAA65560 CJW65555:CJW65560 CTS65555:CTS65560 DDO65555:DDO65560 DNK65555:DNK65560 DXG65555:DXG65560 EHC65555:EHC65560 EQY65555:EQY65560 FAU65555:FAU65560 FKQ65555:FKQ65560 FUM65555:FUM65560 GEI65555:GEI65560 GOE65555:GOE65560 GYA65555:GYA65560 HHW65555:HHW65560 HRS65555:HRS65560 IBO65555:IBO65560 ILK65555:ILK65560 IVG65555:IVG65560 JFC65555:JFC65560 JOY65555:JOY65560 JYU65555:JYU65560 KIQ65555:KIQ65560 KSM65555:KSM65560 LCI65555:LCI65560 LME65555:LME65560 LWA65555:LWA65560 MFW65555:MFW65560 MPS65555:MPS65560 MZO65555:MZO65560 NJK65555:NJK65560 NTG65555:NTG65560 ODC65555:ODC65560 OMY65555:OMY65560 OWU65555:OWU65560 PGQ65555:PGQ65560 PQM65555:PQM65560 QAI65555:QAI65560 QKE65555:QKE65560 QUA65555:QUA65560 RDW65555:RDW65560 RNS65555:RNS65560 RXO65555:RXO65560 SHK65555:SHK65560 SRG65555:SRG65560 TBC65555:TBC65560 TKY65555:TKY65560 TUU65555:TUU65560 UEQ65555:UEQ65560 UOM65555:UOM65560 UYI65555:UYI65560 VIE65555:VIE65560 VSA65555:VSA65560 WBW65555:WBW65560 WLS65555:WLS65560 WVO65555:WVO65560 G131091:G131096 JC131091:JC131096 SY131091:SY131096 ACU131091:ACU131096 AMQ131091:AMQ131096 AWM131091:AWM131096 BGI131091:BGI131096 BQE131091:BQE131096 CAA131091:CAA131096 CJW131091:CJW131096 CTS131091:CTS131096 DDO131091:DDO131096 DNK131091:DNK131096 DXG131091:DXG131096 EHC131091:EHC131096 EQY131091:EQY131096 FAU131091:FAU131096 FKQ131091:FKQ131096 FUM131091:FUM131096 GEI131091:GEI131096 GOE131091:GOE131096 GYA131091:GYA131096 HHW131091:HHW131096 HRS131091:HRS131096 IBO131091:IBO131096 ILK131091:ILK131096 IVG131091:IVG131096 JFC131091:JFC131096 JOY131091:JOY131096 JYU131091:JYU131096 KIQ131091:KIQ131096 KSM131091:KSM131096 LCI131091:LCI131096 LME131091:LME131096 LWA131091:LWA131096 MFW131091:MFW131096 MPS131091:MPS131096 MZO131091:MZO131096 NJK131091:NJK131096 NTG131091:NTG131096 ODC131091:ODC131096 OMY131091:OMY131096 OWU131091:OWU131096 PGQ131091:PGQ131096 PQM131091:PQM131096 QAI131091:QAI131096 QKE131091:QKE131096 QUA131091:QUA131096 RDW131091:RDW131096 RNS131091:RNS131096 RXO131091:RXO131096 SHK131091:SHK131096 SRG131091:SRG131096 TBC131091:TBC131096 TKY131091:TKY131096 TUU131091:TUU131096 UEQ131091:UEQ131096 UOM131091:UOM131096 UYI131091:UYI131096 VIE131091:VIE131096 VSA131091:VSA131096 WBW131091:WBW131096 WLS131091:WLS131096 WVO131091:WVO131096 G196627:G196632 JC196627:JC196632 SY196627:SY196632 ACU196627:ACU196632 AMQ196627:AMQ196632 AWM196627:AWM196632 BGI196627:BGI196632 BQE196627:BQE196632 CAA196627:CAA196632 CJW196627:CJW196632 CTS196627:CTS196632 DDO196627:DDO196632 DNK196627:DNK196632 DXG196627:DXG196632 EHC196627:EHC196632 EQY196627:EQY196632 FAU196627:FAU196632 FKQ196627:FKQ196632 FUM196627:FUM196632 GEI196627:GEI196632 GOE196627:GOE196632 GYA196627:GYA196632 HHW196627:HHW196632 HRS196627:HRS196632 IBO196627:IBO196632 ILK196627:ILK196632 IVG196627:IVG196632 JFC196627:JFC196632 JOY196627:JOY196632 JYU196627:JYU196632 KIQ196627:KIQ196632 KSM196627:KSM196632 LCI196627:LCI196632 LME196627:LME196632 LWA196627:LWA196632 MFW196627:MFW196632 MPS196627:MPS196632 MZO196627:MZO196632 NJK196627:NJK196632 NTG196627:NTG196632 ODC196627:ODC196632 OMY196627:OMY196632 OWU196627:OWU196632 PGQ196627:PGQ196632 PQM196627:PQM196632 QAI196627:QAI196632 QKE196627:QKE196632 QUA196627:QUA196632 RDW196627:RDW196632 RNS196627:RNS196632 RXO196627:RXO196632 SHK196627:SHK196632 SRG196627:SRG196632 TBC196627:TBC196632 TKY196627:TKY196632 TUU196627:TUU196632 UEQ196627:UEQ196632 UOM196627:UOM196632 UYI196627:UYI196632 VIE196627:VIE196632 VSA196627:VSA196632 WBW196627:WBW196632 WLS196627:WLS196632 WVO196627:WVO196632 G262163:G262168 JC262163:JC262168 SY262163:SY262168 ACU262163:ACU262168 AMQ262163:AMQ262168 AWM262163:AWM262168 BGI262163:BGI262168 BQE262163:BQE262168 CAA262163:CAA262168 CJW262163:CJW262168 CTS262163:CTS262168 DDO262163:DDO262168 DNK262163:DNK262168 DXG262163:DXG262168 EHC262163:EHC262168 EQY262163:EQY262168 FAU262163:FAU262168 FKQ262163:FKQ262168 FUM262163:FUM262168 GEI262163:GEI262168 GOE262163:GOE262168 GYA262163:GYA262168 HHW262163:HHW262168 HRS262163:HRS262168 IBO262163:IBO262168 ILK262163:ILK262168 IVG262163:IVG262168 JFC262163:JFC262168 JOY262163:JOY262168 JYU262163:JYU262168 KIQ262163:KIQ262168 KSM262163:KSM262168 LCI262163:LCI262168 LME262163:LME262168 LWA262163:LWA262168 MFW262163:MFW262168 MPS262163:MPS262168 MZO262163:MZO262168 NJK262163:NJK262168 NTG262163:NTG262168 ODC262163:ODC262168 OMY262163:OMY262168 OWU262163:OWU262168 PGQ262163:PGQ262168 PQM262163:PQM262168 QAI262163:QAI262168 QKE262163:QKE262168 QUA262163:QUA262168 RDW262163:RDW262168 RNS262163:RNS262168 RXO262163:RXO262168 SHK262163:SHK262168 SRG262163:SRG262168 TBC262163:TBC262168 TKY262163:TKY262168 TUU262163:TUU262168 UEQ262163:UEQ262168 UOM262163:UOM262168 UYI262163:UYI262168 VIE262163:VIE262168 VSA262163:VSA262168 WBW262163:WBW262168 WLS262163:WLS262168 WVO262163:WVO262168 G327699:G327704 JC327699:JC327704 SY327699:SY327704 ACU327699:ACU327704 AMQ327699:AMQ327704 AWM327699:AWM327704 BGI327699:BGI327704 BQE327699:BQE327704 CAA327699:CAA327704 CJW327699:CJW327704 CTS327699:CTS327704 DDO327699:DDO327704 DNK327699:DNK327704 DXG327699:DXG327704 EHC327699:EHC327704 EQY327699:EQY327704 FAU327699:FAU327704 FKQ327699:FKQ327704 FUM327699:FUM327704 GEI327699:GEI327704 GOE327699:GOE327704 GYA327699:GYA327704 HHW327699:HHW327704 HRS327699:HRS327704 IBO327699:IBO327704 ILK327699:ILK327704 IVG327699:IVG327704 JFC327699:JFC327704 JOY327699:JOY327704 JYU327699:JYU327704 KIQ327699:KIQ327704 KSM327699:KSM327704 LCI327699:LCI327704 LME327699:LME327704 LWA327699:LWA327704 MFW327699:MFW327704 MPS327699:MPS327704 MZO327699:MZO327704 NJK327699:NJK327704 NTG327699:NTG327704 ODC327699:ODC327704 OMY327699:OMY327704 OWU327699:OWU327704 PGQ327699:PGQ327704 PQM327699:PQM327704 QAI327699:QAI327704 QKE327699:QKE327704 QUA327699:QUA327704 RDW327699:RDW327704 RNS327699:RNS327704 RXO327699:RXO327704 SHK327699:SHK327704 SRG327699:SRG327704 TBC327699:TBC327704 TKY327699:TKY327704 TUU327699:TUU327704 UEQ327699:UEQ327704 UOM327699:UOM327704 UYI327699:UYI327704 VIE327699:VIE327704 VSA327699:VSA327704 WBW327699:WBW327704 WLS327699:WLS327704 WVO327699:WVO327704 G393235:G393240 JC393235:JC393240 SY393235:SY393240 ACU393235:ACU393240 AMQ393235:AMQ393240 AWM393235:AWM393240 BGI393235:BGI393240 BQE393235:BQE393240 CAA393235:CAA393240 CJW393235:CJW393240 CTS393235:CTS393240 DDO393235:DDO393240 DNK393235:DNK393240 DXG393235:DXG393240 EHC393235:EHC393240 EQY393235:EQY393240 FAU393235:FAU393240 FKQ393235:FKQ393240 FUM393235:FUM393240 GEI393235:GEI393240 GOE393235:GOE393240 GYA393235:GYA393240 HHW393235:HHW393240 HRS393235:HRS393240 IBO393235:IBO393240 ILK393235:ILK393240 IVG393235:IVG393240 JFC393235:JFC393240 JOY393235:JOY393240 JYU393235:JYU393240 KIQ393235:KIQ393240 KSM393235:KSM393240 LCI393235:LCI393240 LME393235:LME393240 LWA393235:LWA393240 MFW393235:MFW393240 MPS393235:MPS393240 MZO393235:MZO393240 NJK393235:NJK393240 NTG393235:NTG393240 ODC393235:ODC393240 OMY393235:OMY393240 OWU393235:OWU393240 PGQ393235:PGQ393240 PQM393235:PQM393240 QAI393235:QAI393240 QKE393235:QKE393240 QUA393235:QUA393240 RDW393235:RDW393240 RNS393235:RNS393240 RXO393235:RXO393240 SHK393235:SHK393240 SRG393235:SRG393240 TBC393235:TBC393240 TKY393235:TKY393240 TUU393235:TUU393240 UEQ393235:UEQ393240 UOM393235:UOM393240 UYI393235:UYI393240 VIE393235:VIE393240 VSA393235:VSA393240 WBW393235:WBW393240 WLS393235:WLS393240 WVO393235:WVO393240 G458771:G458776 JC458771:JC458776 SY458771:SY458776 ACU458771:ACU458776 AMQ458771:AMQ458776 AWM458771:AWM458776 BGI458771:BGI458776 BQE458771:BQE458776 CAA458771:CAA458776 CJW458771:CJW458776 CTS458771:CTS458776 DDO458771:DDO458776 DNK458771:DNK458776 DXG458771:DXG458776 EHC458771:EHC458776 EQY458771:EQY458776 FAU458771:FAU458776 FKQ458771:FKQ458776 FUM458771:FUM458776 GEI458771:GEI458776 GOE458771:GOE458776 GYA458771:GYA458776 HHW458771:HHW458776 HRS458771:HRS458776 IBO458771:IBO458776 ILK458771:ILK458776 IVG458771:IVG458776 JFC458771:JFC458776 JOY458771:JOY458776 JYU458771:JYU458776 KIQ458771:KIQ458776 KSM458771:KSM458776 LCI458771:LCI458776 LME458771:LME458776 LWA458771:LWA458776 MFW458771:MFW458776 MPS458771:MPS458776 MZO458771:MZO458776 NJK458771:NJK458776 NTG458771:NTG458776 ODC458771:ODC458776 OMY458771:OMY458776 OWU458771:OWU458776 PGQ458771:PGQ458776 PQM458771:PQM458776 QAI458771:QAI458776 QKE458771:QKE458776 QUA458771:QUA458776 RDW458771:RDW458776 RNS458771:RNS458776 RXO458771:RXO458776 SHK458771:SHK458776 SRG458771:SRG458776 TBC458771:TBC458776 TKY458771:TKY458776 TUU458771:TUU458776 UEQ458771:UEQ458776 UOM458771:UOM458776 UYI458771:UYI458776 VIE458771:VIE458776 VSA458771:VSA458776 WBW458771:WBW458776 WLS458771:WLS458776 WVO458771:WVO458776 G524307:G524312 JC524307:JC524312 SY524307:SY524312 ACU524307:ACU524312 AMQ524307:AMQ524312 AWM524307:AWM524312 BGI524307:BGI524312 BQE524307:BQE524312 CAA524307:CAA524312 CJW524307:CJW524312 CTS524307:CTS524312 DDO524307:DDO524312 DNK524307:DNK524312 DXG524307:DXG524312 EHC524307:EHC524312 EQY524307:EQY524312 FAU524307:FAU524312 FKQ524307:FKQ524312 FUM524307:FUM524312 GEI524307:GEI524312 GOE524307:GOE524312 GYA524307:GYA524312 HHW524307:HHW524312 HRS524307:HRS524312 IBO524307:IBO524312 ILK524307:ILK524312 IVG524307:IVG524312 JFC524307:JFC524312 JOY524307:JOY524312 JYU524307:JYU524312 KIQ524307:KIQ524312 KSM524307:KSM524312 LCI524307:LCI524312 LME524307:LME524312 LWA524307:LWA524312 MFW524307:MFW524312 MPS524307:MPS524312 MZO524307:MZO524312 NJK524307:NJK524312 NTG524307:NTG524312 ODC524307:ODC524312 OMY524307:OMY524312 OWU524307:OWU524312 PGQ524307:PGQ524312 PQM524307:PQM524312 QAI524307:QAI524312 QKE524307:QKE524312 QUA524307:QUA524312 RDW524307:RDW524312 RNS524307:RNS524312 RXO524307:RXO524312 SHK524307:SHK524312 SRG524307:SRG524312 TBC524307:TBC524312 TKY524307:TKY524312 TUU524307:TUU524312 UEQ524307:UEQ524312 UOM524307:UOM524312 UYI524307:UYI524312 VIE524307:VIE524312 VSA524307:VSA524312 WBW524307:WBW524312 WLS524307:WLS524312 WVO524307:WVO524312 G589843:G589848 JC589843:JC589848 SY589843:SY589848 ACU589843:ACU589848 AMQ589843:AMQ589848 AWM589843:AWM589848 BGI589843:BGI589848 BQE589843:BQE589848 CAA589843:CAA589848 CJW589843:CJW589848 CTS589843:CTS589848 DDO589843:DDO589848 DNK589843:DNK589848 DXG589843:DXG589848 EHC589843:EHC589848 EQY589843:EQY589848 FAU589843:FAU589848 FKQ589843:FKQ589848 FUM589843:FUM589848 GEI589843:GEI589848 GOE589843:GOE589848 GYA589843:GYA589848 HHW589843:HHW589848 HRS589843:HRS589848 IBO589843:IBO589848 ILK589843:ILK589848 IVG589843:IVG589848 JFC589843:JFC589848 JOY589843:JOY589848 JYU589843:JYU589848 KIQ589843:KIQ589848 KSM589843:KSM589848 LCI589843:LCI589848 LME589843:LME589848 LWA589843:LWA589848 MFW589843:MFW589848 MPS589843:MPS589848 MZO589843:MZO589848 NJK589843:NJK589848 NTG589843:NTG589848 ODC589843:ODC589848 OMY589843:OMY589848 OWU589843:OWU589848 PGQ589843:PGQ589848 PQM589843:PQM589848 QAI589843:QAI589848 QKE589843:QKE589848 QUA589843:QUA589848 RDW589843:RDW589848 RNS589843:RNS589848 RXO589843:RXO589848 SHK589843:SHK589848 SRG589843:SRG589848 TBC589843:TBC589848 TKY589843:TKY589848 TUU589843:TUU589848 UEQ589843:UEQ589848 UOM589843:UOM589848 UYI589843:UYI589848 VIE589843:VIE589848 VSA589843:VSA589848 WBW589843:WBW589848 WLS589843:WLS589848 WVO589843:WVO589848 G655379:G655384 JC655379:JC655384 SY655379:SY655384 ACU655379:ACU655384 AMQ655379:AMQ655384 AWM655379:AWM655384 BGI655379:BGI655384 BQE655379:BQE655384 CAA655379:CAA655384 CJW655379:CJW655384 CTS655379:CTS655384 DDO655379:DDO655384 DNK655379:DNK655384 DXG655379:DXG655384 EHC655379:EHC655384 EQY655379:EQY655384 FAU655379:FAU655384 FKQ655379:FKQ655384 FUM655379:FUM655384 GEI655379:GEI655384 GOE655379:GOE655384 GYA655379:GYA655384 HHW655379:HHW655384 HRS655379:HRS655384 IBO655379:IBO655384 ILK655379:ILK655384 IVG655379:IVG655384 JFC655379:JFC655384 JOY655379:JOY655384 JYU655379:JYU655384 KIQ655379:KIQ655384 KSM655379:KSM655384 LCI655379:LCI655384 LME655379:LME655384 LWA655379:LWA655384 MFW655379:MFW655384 MPS655379:MPS655384 MZO655379:MZO655384 NJK655379:NJK655384 NTG655379:NTG655384 ODC655379:ODC655384 OMY655379:OMY655384 OWU655379:OWU655384 PGQ655379:PGQ655384 PQM655379:PQM655384 QAI655379:QAI655384 QKE655379:QKE655384 QUA655379:QUA655384 RDW655379:RDW655384 RNS655379:RNS655384 RXO655379:RXO655384 SHK655379:SHK655384 SRG655379:SRG655384 TBC655379:TBC655384 TKY655379:TKY655384 TUU655379:TUU655384 UEQ655379:UEQ655384 UOM655379:UOM655384 UYI655379:UYI655384 VIE655379:VIE655384 VSA655379:VSA655384 WBW655379:WBW655384 WLS655379:WLS655384 WVO655379:WVO655384 G720915:G720920 JC720915:JC720920 SY720915:SY720920 ACU720915:ACU720920 AMQ720915:AMQ720920 AWM720915:AWM720920 BGI720915:BGI720920 BQE720915:BQE720920 CAA720915:CAA720920 CJW720915:CJW720920 CTS720915:CTS720920 DDO720915:DDO720920 DNK720915:DNK720920 DXG720915:DXG720920 EHC720915:EHC720920 EQY720915:EQY720920 FAU720915:FAU720920 FKQ720915:FKQ720920 FUM720915:FUM720920 GEI720915:GEI720920 GOE720915:GOE720920 GYA720915:GYA720920 HHW720915:HHW720920 HRS720915:HRS720920 IBO720915:IBO720920 ILK720915:ILK720920 IVG720915:IVG720920 JFC720915:JFC720920 JOY720915:JOY720920 JYU720915:JYU720920 KIQ720915:KIQ720920 KSM720915:KSM720920 LCI720915:LCI720920 LME720915:LME720920 LWA720915:LWA720920 MFW720915:MFW720920 MPS720915:MPS720920 MZO720915:MZO720920 NJK720915:NJK720920 NTG720915:NTG720920 ODC720915:ODC720920 OMY720915:OMY720920 OWU720915:OWU720920 PGQ720915:PGQ720920 PQM720915:PQM720920 QAI720915:QAI720920 QKE720915:QKE720920 QUA720915:QUA720920 RDW720915:RDW720920 RNS720915:RNS720920 RXO720915:RXO720920 SHK720915:SHK720920 SRG720915:SRG720920 TBC720915:TBC720920 TKY720915:TKY720920 TUU720915:TUU720920 UEQ720915:UEQ720920 UOM720915:UOM720920 UYI720915:UYI720920 VIE720915:VIE720920 VSA720915:VSA720920 WBW720915:WBW720920 WLS720915:WLS720920 WVO720915:WVO720920 G786451:G786456 JC786451:JC786456 SY786451:SY786456 ACU786451:ACU786456 AMQ786451:AMQ786456 AWM786451:AWM786456 BGI786451:BGI786456 BQE786451:BQE786456 CAA786451:CAA786456 CJW786451:CJW786456 CTS786451:CTS786456 DDO786451:DDO786456 DNK786451:DNK786456 DXG786451:DXG786456 EHC786451:EHC786456 EQY786451:EQY786456 FAU786451:FAU786456 FKQ786451:FKQ786456 FUM786451:FUM786456 GEI786451:GEI786456 GOE786451:GOE786456 GYA786451:GYA786456 HHW786451:HHW786456 HRS786451:HRS786456 IBO786451:IBO786456 ILK786451:ILK786456 IVG786451:IVG786456 JFC786451:JFC786456 JOY786451:JOY786456 JYU786451:JYU786456 KIQ786451:KIQ786456 KSM786451:KSM786456 LCI786451:LCI786456 LME786451:LME786456 LWA786451:LWA786456 MFW786451:MFW786456 MPS786451:MPS786456 MZO786451:MZO786456 NJK786451:NJK786456 NTG786451:NTG786456 ODC786451:ODC786456 OMY786451:OMY786456 OWU786451:OWU786456 PGQ786451:PGQ786456 PQM786451:PQM786456 QAI786451:QAI786456 QKE786451:QKE786456 QUA786451:QUA786456 RDW786451:RDW786456 RNS786451:RNS786456 RXO786451:RXO786456 SHK786451:SHK786456 SRG786451:SRG786456 TBC786451:TBC786456 TKY786451:TKY786456 TUU786451:TUU786456 UEQ786451:UEQ786456 UOM786451:UOM786456 UYI786451:UYI786456 VIE786451:VIE786456 VSA786451:VSA786456 WBW786451:WBW786456 WLS786451:WLS786456 WVO786451:WVO786456 G851987:G851992 JC851987:JC851992 SY851987:SY851992 ACU851987:ACU851992 AMQ851987:AMQ851992 AWM851987:AWM851992 BGI851987:BGI851992 BQE851987:BQE851992 CAA851987:CAA851992 CJW851987:CJW851992 CTS851987:CTS851992 DDO851987:DDO851992 DNK851987:DNK851992 DXG851987:DXG851992 EHC851987:EHC851992 EQY851987:EQY851992 FAU851987:FAU851992 FKQ851987:FKQ851992 FUM851987:FUM851992 GEI851987:GEI851992 GOE851987:GOE851992 GYA851987:GYA851992 HHW851987:HHW851992 HRS851987:HRS851992 IBO851987:IBO851992 ILK851987:ILK851992 IVG851987:IVG851992 JFC851987:JFC851992 JOY851987:JOY851992 JYU851987:JYU851992 KIQ851987:KIQ851992 KSM851987:KSM851992 LCI851987:LCI851992 LME851987:LME851992 LWA851987:LWA851992 MFW851987:MFW851992 MPS851987:MPS851992 MZO851987:MZO851992 NJK851987:NJK851992 NTG851987:NTG851992 ODC851987:ODC851992 OMY851987:OMY851992 OWU851987:OWU851992 PGQ851987:PGQ851992 PQM851987:PQM851992 QAI851987:QAI851992 QKE851987:QKE851992 QUA851987:QUA851992 RDW851987:RDW851992 RNS851987:RNS851992 RXO851987:RXO851992 SHK851987:SHK851992 SRG851987:SRG851992 TBC851987:TBC851992 TKY851987:TKY851992 TUU851987:TUU851992 UEQ851987:UEQ851992 UOM851987:UOM851992 UYI851987:UYI851992 VIE851987:VIE851992 VSA851987:VSA851992 WBW851987:WBW851992 WLS851987:WLS851992 WVO851987:WVO851992 G917523:G917528 JC917523:JC917528 SY917523:SY917528 ACU917523:ACU917528 AMQ917523:AMQ917528 AWM917523:AWM917528 BGI917523:BGI917528 BQE917523:BQE917528 CAA917523:CAA917528 CJW917523:CJW917528 CTS917523:CTS917528 DDO917523:DDO917528 DNK917523:DNK917528 DXG917523:DXG917528 EHC917523:EHC917528 EQY917523:EQY917528 FAU917523:FAU917528 FKQ917523:FKQ917528 FUM917523:FUM917528 GEI917523:GEI917528 GOE917523:GOE917528 GYA917523:GYA917528 HHW917523:HHW917528 HRS917523:HRS917528 IBO917523:IBO917528 ILK917523:ILK917528 IVG917523:IVG917528 JFC917523:JFC917528 JOY917523:JOY917528 JYU917523:JYU917528 KIQ917523:KIQ917528 KSM917523:KSM917528 LCI917523:LCI917528 LME917523:LME917528 LWA917523:LWA917528 MFW917523:MFW917528 MPS917523:MPS917528 MZO917523:MZO917528 NJK917523:NJK917528 NTG917523:NTG917528 ODC917523:ODC917528 OMY917523:OMY917528 OWU917523:OWU917528 PGQ917523:PGQ917528 PQM917523:PQM917528 QAI917523:QAI917528 QKE917523:QKE917528 QUA917523:QUA917528 RDW917523:RDW917528 RNS917523:RNS917528 RXO917523:RXO917528 SHK917523:SHK917528 SRG917523:SRG917528 TBC917523:TBC917528 TKY917523:TKY917528 TUU917523:TUU917528 UEQ917523:UEQ917528 UOM917523:UOM917528 UYI917523:UYI917528 VIE917523:VIE917528 VSA917523:VSA917528 WBW917523:WBW917528 WLS917523:WLS917528 WVO917523:WVO917528 G983059:G983064 JC983059:JC983064 SY983059:SY983064 ACU983059:ACU983064 AMQ983059:AMQ983064 AWM983059:AWM983064 BGI983059:BGI983064 BQE983059:BQE983064 CAA983059:CAA983064 CJW983059:CJW983064 CTS983059:CTS983064 DDO983059:DDO983064 DNK983059:DNK983064 DXG983059:DXG983064 EHC983059:EHC983064 EQY983059:EQY983064 FAU983059:FAU983064 FKQ983059:FKQ983064 FUM983059:FUM983064 GEI983059:GEI983064 GOE983059:GOE983064 GYA983059:GYA983064 HHW983059:HHW983064 HRS983059:HRS983064 IBO983059:IBO983064 ILK983059:ILK983064 IVG983059:IVG983064 JFC983059:JFC983064 JOY983059:JOY983064 JYU983059:JYU983064 KIQ983059:KIQ983064 KSM983059:KSM983064 LCI983059:LCI983064 LME983059:LME983064 LWA983059:LWA983064 MFW983059:MFW983064 MPS983059:MPS983064 MZO983059:MZO983064 NJK983059:NJK983064 NTG983059:NTG983064 ODC983059:ODC983064 OMY983059:OMY983064 OWU983059:OWU983064 PGQ983059:PGQ983064 PQM983059:PQM983064 QAI983059:QAI983064 QKE983059:QKE983064 QUA983059:QUA983064 RDW983059:RDW983064 RNS983059:RNS983064 RXO983059:RXO983064 SHK983059:SHK983064 SRG983059:SRG983064 TBC983059:TBC983064 TKY983059:TKY983064 TUU983059:TUU983064 UEQ983059:UEQ983064 UOM983059:UOM983064 UYI983059:UYI983064 VIE983059:VIE983064 VSA983059:VSA983064 WBW983059:WBW983064 WLS983059:WLS983064 WVO983059:WVO983064 Y10:Y11 JU10:JU11 TQ10:TQ11 ADM10:ADM11 ANI10:ANI11 AXE10:AXE11 BHA10:BHA11 BQW10:BQW11 CAS10:CAS11 CKO10:CKO11 CUK10:CUK11 DEG10:DEG11 DOC10:DOC11 DXY10:DXY11 EHU10:EHU11 ERQ10:ERQ11 FBM10:FBM11 FLI10:FLI11 FVE10:FVE11 GFA10:GFA11 GOW10:GOW11 GYS10:GYS11 HIO10:HIO11 HSK10:HSK11 ICG10:ICG11 IMC10:IMC11 IVY10:IVY11 JFU10:JFU11 JPQ10:JPQ11 JZM10:JZM11 KJI10:KJI11 KTE10:KTE11 LDA10:LDA11 LMW10:LMW11 LWS10:LWS11 MGO10:MGO11 MQK10:MQK11 NAG10:NAG11 NKC10:NKC11 NTY10:NTY11 ODU10:ODU11 ONQ10:ONQ11 OXM10:OXM11 PHI10:PHI11 PRE10:PRE11 QBA10:QBA11 QKW10:QKW11 QUS10:QUS11 REO10:REO11 ROK10:ROK11 RYG10:RYG11 SIC10:SIC11 SRY10:SRY11 TBU10:TBU11 TLQ10:TLQ11 TVM10:TVM11 UFI10:UFI11 UPE10:UPE11 UZA10:UZA11 VIW10:VIW11 VSS10:VSS11 WCO10:WCO11 WMK10:WMK11 WWG10:WWG11 Y65549:Y65550 JU65549:JU65550 TQ65549:TQ65550 ADM65549:ADM65550 ANI65549:ANI65550 AXE65549:AXE65550 BHA65549:BHA65550 BQW65549:BQW65550 CAS65549:CAS65550 CKO65549:CKO65550 CUK65549:CUK65550 DEG65549:DEG65550 DOC65549:DOC65550 DXY65549:DXY65550 EHU65549:EHU65550 ERQ65549:ERQ65550 FBM65549:FBM65550 FLI65549:FLI65550 FVE65549:FVE65550 GFA65549:GFA65550 GOW65549:GOW65550 GYS65549:GYS65550 HIO65549:HIO65550 HSK65549:HSK65550 ICG65549:ICG65550 IMC65549:IMC65550 IVY65549:IVY65550 JFU65549:JFU65550 JPQ65549:JPQ65550 JZM65549:JZM65550 KJI65549:KJI65550 KTE65549:KTE65550 LDA65549:LDA65550 LMW65549:LMW65550 LWS65549:LWS65550 MGO65549:MGO65550 MQK65549:MQK65550 NAG65549:NAG65550 NKC65549:NKC65550 NTY65549:NTY65550 ODU65549:ODU65550 ONQ65549:ONQ65550 OXM65549:OXM65550 PHI65549:PHI65550 PRE65549:PRE65550 QBA65549:QBA65550 QKW65549:QKW65550 QUS65549:QUS65550 REO65549:REO65550 ROK65549:ROK65550 RYG65549:RYG65550 SIC65549:SIC65550 SRY65549:SRY65550 TBU65549:TBU65550 TLQ65549:TLQ65550 TVM65549:TVM65550 UFI65549:UFI65550 UPE65549:UPE65550 UZA65549:UZA65550 VIW65549:VIW65550 VSS65549:VSS65550 WCO65549:WCO65550 WMK65549:WMK65550 WWG65549:WWG65550 Y131085:Y131086 JU131085:JU131086 TQ131085:TQ131086 ADM131085:ADM131086 ANI131085:ANI131086 AXE131085:AXE131086 BHA131085:BHA131086 BQW131085:BQW131086 CAS131085:CAS131086 CKO131085:CKO131086 CUK131085:CUK131086 DEG131085:DEG131086 DOC131085:DOC131086 DXY131085:DXY131086 EHU131085:EHU131086 ERQ131085:ERQ131086 FBM131085:FBM131086 FLI131085:FLI131086 FVE131085:FVE131086 GFA131085:GFA131086 GOW131085:GOW131086 GYS131085:GYS131086 HIO131085:HIO131086 HSK131085:HSK131086 ICG131085:ICG131086 IMC131085:IMC131086 IVY131085:IVY131086 JFU131085:JFU131086 JPQ131085:JPQ131086 JZM131085:JZM131086 KJI131085:KJI131086 KTE131085:KTE131086 LDA131085:LDA131086 LMW131085:LMW131086 LWS131085:LWS131086 MGO131085:MGO131086 MQK131085:MQK131086 NAG131085:NAG131086 NKC131085:NKC131086 NTY131085:NTY131086 ODU131085:ODU131086 ONQ131085:ONQ131086 OXM131085:OXM131086 PHI131085:PHI131086 PRE131085:PRE131086 QBA131085:QBA131086 QKW131085:QKW131086 QUS131085:QUS131086 REO131085:REO131086 ROK131085:ROK131086 RYG131085:RYG131086 SIC131085:SIC131086 SRY131085:SRY131086 TBU131085:TBU131086 TLQ131085:TLQ131086 TVM131085:TVM131086 UFI131085:UFI131086 UPE131085:UPE131086 UZA131085:UZA131086 VIW131085:VIW131086 VSS131085:VSS131086 WCO131085:WCO131086 WMK131085:WMK131086 WWG131085:WWG131086 Y196621:Y196622 JU196621:JU196622 TQ196621:TQ196622 ADM196621:ADM196622 ANI196621:ANI196622 AXE196621:AXE196622 BHA196621:BHA196622 BQW196621:BQW196622 CAS196621:CAS196622 CKO196621:CKO196622 CUK196621:CUK196622 DEG196621:DEG196622 DOC196621:DOC196622 DXY196621:DXY196622 EHU196621:EHU196622 ERQ196621:ERQ196622 FBM196621:FBM196622 FLI196621:FLI196622 FVE196621:FVE196622 GFA196621:GFA196622 GOW196621:GOW196622 GYS196621:GYS196622 HIO196621:HIO196622 HSK196621:HSK196622 ICG196621:ICG196622 IMC196621:IMC196622 IVY196621:IVY196622 JFU196621:JFU196622 JPQ196621:JPQ196622 JZM196621:JZM196622 KJI196621:KJI196622 KTE196621:KTE196622 LDA196621:LDA196622 LMW196621:LMW196622 LWS196621:LWS196622 MGO196621:MGO196622 MQK196621:MQK196622 NAG196621:NAG196622 NKC196621:NKC196622 NTY196621:NTY196622 ODU196621:ODU196622 ONQ196621:ONQ196622 OXM196621:OXM196622 PHI196621:PHI196622 PRE196621:PRE196622 QBA196621:QBA196622 QKW196621:QKW196622 QUS196621:QUS196622 REO196621:REO196622 ROK196621:ROK196622 RYG196621:RYG196622 SIC196621:SIC196622 SRY196621:SRY196622 TBU196621:TBU196622 TLQ196621:TLQ196622 TVM196621:TVM196622 UFI196621:UFI196622 UPE196621:UPE196622 UZA196621:UZA196622 VIW196621:VIW196622 VSS196621:VSS196622 WCO196621:WCO196622 WMK196621:WMK196622 WWG196621:WWG196622 Y262157:Y262158 JU262157:JU262158 TQ262157:TQ262158 ADM262157:ADM262158 ANI262157:ANI262158 AXE262157:AXE262158 BHA262157:BHA262158 BQW262157:BQW262158 CAS262157:CAS262158 CKO262157:CKO262158 CUK262157:CUK262158 DEG262157:DEG262158 DOC262157:DOC262158 DXY262157:DXY262158 EHU262157:EHU262158 ERQ262157:ERQ262158 FBM262157:FBM262158 FLI262157:FLI262158 FVE262157:FVE262158 GFA262157:GFA262158 GOW262157:GOW262158 GYS262157:GYS262158 HIO262157:HIO262158 HSK262157:HSK262158 ICG262157:ICG262158 IMC262157:IMC262158 IVY262157:IVY262158 JFU262157:JFU262158 JPQ262157:JPQ262158 JZM262157:JZM262158 KJI262157:KJI262158 KTE262157:KTE262158 LDA262157:LDA262158 LMW262157:LMW262158 LWS262157:LWS262158 MGO262157:MGO262158 MQK262157:MQK262158 NAG262157:NAG262158 NKC262157:NKC262158 NTY262157:NTY262158 ODU262157:ODU262158 ONQ262157:ONQ262158 OXM262157:OXM262158 PHI262157:PHI262158 PRE262157:PRE262158 QBA262157:QBA262158 QKW262157:QKW262158 QUS262157:QUS262158 REO262157:REO262158 ROK262157:ROK262158 RYG262157:RYG262158 SIC262157:SIC262158 SRY262157:SRY262158 TBU262157:TBU262158 TLQ262157:TLQ262158 TVM262157:TVM262158 UFI262157:UFI262158 UPE262157:UPE262158 UZA262157:UZA262158 VIW262157:VIW262158 VSS262157:VSS262158 WCO262157:WCO262158 WMK262157:WMK262158 WWG262157:WWG262158 Y327693:Y327694 JU327693:JU327694 TQ327693:TQ327694 ADM327693:ADM327694 ANI327693:ANI327694 AXE327693:AXE327694 BHA327693:BHA327694 BQW327693:BQW327694 CAS327693:CAS327694 CKO327693:CKO327694 CUK327693:CUK327694 DEG327693:DEG327694 DOC327693:DOC327694 DXY327693:DXY327694 EHU327693:EHU327694 ERQ327693:ERQ327694 FBM327693:FBM327694 FLI327693:FLI327694 FVE327693:FVE327694 GFA327693:GFA327694 GOW327693:GOW327694 GYS327693:GYS327694 HIO327693:HIO327694 HSK327693:HSK327694 ICG327693:ICG327694 IMC327693:IMC327694 IVY327693:IVY327694 JFU327693:JFU327694 JPQ327693:JPQ327694 JZM327693:JZM327694 KJI327693:KJI327694 KTE327693:KTE327694 LDA327693:LDA327694 LMW327693:LMW327694 LWS327693:LWS327694 MGO327693:MGO327694 MQK327693:MQK327694 NAG327693:NAG327694 NKC327693:NKC327694 NTY327693:NTY327694 ODU327693:ODU327694 ONQ327693:ONQ327694 OXM327693:OXM327694 PHI327693:PHI327694 PRE327693:PRE327694 QBA327693:QBA327694 QKW327693:QKW327694 QUS327693:QUS327694 REO327693:REO327694 ROK327693:ROK327694 RYG327693:RYG327694 SIC327693:SIC327694 SRY327693:SRY327694 TBU327693:TBU327694 TLQ327693:TLQ327694 TVM327693:TVM327694 UFI327693:UFI327694 UPE327693:UPE327694 UZA327693:UZA327694 VIW327693:VIW327694 VSS327693:VSS327694 WCO327693:WCO327694 WMK327693:WMK327694 WWG327693:WWG327694 Y393229:Y393230 JU393229:JU393230 TQ393229:TQ393230 ADM393229:ADM393230 ANI393229:ANI393230 AXE393229:AXE393230 BHA393229:BHA393230 BQW393229:BQW393230 CAS393229:CAS393230 CKO393229:CKO393230 CUK393229:CUK393230 DEG393229:DEG393230 DOC393229:DOC393230 DXY393229:DXY393230 EHU393229:EHU393230 ERQ393229:ERQ393230 FBM393229:FBM393230 FLI393229:FLI393230 FVE393229:FVE393230 GFA393229:GFA393230 GOW393229:GOW393230 GYS393229:GYS393230 HIO393229:HIO393230 HSK393229:HSK393230 ICG393229:ICG393230 IMC393229:IMC393230 IVY393229:IVY393230 JFU393229:JFU393230 JPQ393229:JPQ393230 JZM393229:JZM393230 KJI393229:KJI393230 KTE393229:KTE393230 LDA393229:LDA393230 LMW393229:LMW393230 LWS393229:LWS393230 MGO393229:MGO393230 MQK393229:MQK393230 NAG393229:NAG393230 NKC393229:NKC393230 NTY393229:NTY393230 ODU393229:ODU393230 ONQ393229:ONQ393230 OXM393229:OXM393230 PHI393229:PHI393230 PRE393229:PRE393230 QBA393229:QBA393230 QKW393229:QKW393230 QUS393229:QUS393230 REO393229:REO393230 ROK393229:ROK393230 RYG393229:RYG393230 SIC393229:SIC393230 SRY393229:SRY393230 TBU393229:TBU393230 TLQ393229:TLQ393230 TVM393229:TVM393230 UFI393229:UFI393230 UPE393229:UPE393230 UZA393229:UZA393230 VIW393229:VIW393230 VSS393229:VSS393230 WCO393229:WCO393230 WMK393229:WMK393230 WWG393229:WWG393230 Y458765:Y458766 JU458765:JU458766 TQ458765:TQ458766 ADM458765:ADM458766 ANI458765:ANI458766 AXE458765:AXE458766 BHA458765:BHA458766 BQW458765:BQW458766 CAS458765:CAS458766 CKO458765:CKO458766 CUK458765:CUK458766 DEG458765:DEG458766 DOC458765:DOC458766 DXY458765:DXY458766 EHU458765:EHU458766 ERQ458765:ERQ458766 FBM458765:FBM458766 FLI458765:FLI458766 FVE458765:FVE458766 GFA458765:GFA458766 GOW458765:GOW458766 GYS458765:GYS458766 HIO458765:HIO458766 HSK458765:HSK458766 ICG458765:ICG458766 IMC458765:IMC458766 IVY458765:IVY458766 JFU458765:JFU458766 JPQ458765:JPQ458766 JZM458765:JZM458766 KJI458765:KJI458766 KTE458765:KTE458766 LDA458765:LDA458766 LMW458765:LMW458766 LWS458765:LWS458766 MGO458765:MGO458766 MQK458765:MQK458766 NAG458765:NAG458766 NKC458765:NKC458766 NTY458765:NTY458766 ODU458765:ODU458766 ONQ458765:ONQ458766 OXM458765:OXM458766 PHI458765:PHI458766 PRE458765:PRE458766 QBA458765:QBA458766 QKW458765:QKW458766 QUS458765:QUS458766 REO458765:REO458766 ROK458765:ROK458766 RYG458765:RYG458766 SIC458765:SIC458766 SRY458765:SRY458766 TBU458765:TBU458766 TLQ458765:TLQ458766 TVM458765:TVM458766 UFI458765:UFI458766 UPE458765:UPE458766 UZA458765:UZA458766 VIW458765:VIW458766 VSS458765:VSS458766 WCO458765:WCO458766 WMK458765:WMK458766 WWG458765:WWG458766 Y524301:Y524302 JU524301:JU524302 TQ524301:TQ524302 ADM524301:ADM524302 ANI524301:ANI524302 AXE524301:AXE524302 BHA524301:BHA524302 BQW524301:BQW524302 CAS524301:CAS524302 CKO524301:CKO524302 CUK524301:CUK524302 DEG524301:DEG524302 DOC524301:DOC524302 DXY524301:DXY524302 EHU524301:EHU524302 ERQ524301:ERQ524302 FBM524301:FBM524302 FLI524301:FLI524302 FVE524301:FVE524302 GFA524301:GFA524302 GOW524301:GOW524302 GYS524301:GYS524302 HIO524301:HIO524302 HSK524301:HSK524302 ICG524301:ICG524302 IMC524301:IMC524302 IVY524301:IVY524302 JFU524301:JFU524302 JPQ524301:JPQ524302 JZM524301:JZM524302 KJI524301:KJI524302 KTE524301:KTE524302 LDA524301:LDA524302 LMW524301:LMW524302 LWS524301:LWS524302 MGO524301:MGO524302 MQK524301:MQK524302 NAG524301:NAG524302 NKC524301:NKC524302 NTY524301:NTY524302 ODU524301:ODU524302 ONQ524301:ONQ524302 OXM524301:OXM524302 PHI524301:PHI524302 PRE524301:PRE524302 QBA524301:QBA524302 QKW524301:QKW524302 QUS524301:QUS524302 REO524301:REO524302 ROK524301:ROK524302 RYG524301:RYG524302 SIC524301:SIC524302 SRY524301:SRY524302 TBU524301:TBU524302 TLQ524301:TLQ524302 TVM524301:TVM524302 UFI524301:UFI524302 UPE524301:UPE524302 UZA524301:UZA524302 VIW524301:VIW524302 VSS524301:VSS524302 WCO524301:WCO524302 WMK524301:WMK524302 WWG524301:WWG524302 Y589837:Y589838 JU589837:JU589838 TQ589837:TQ589838 ADM589837:ADM589838 ANI589837:ANI589838 AXE589837:AXE589838 BHA589837:BHA589838 BQW589837:BQW589838 CAS589837:CAS589838 CKO589837:CKO589838 CUK589837:CUK589838 DEG589837:DEG589838 DOC589837:DOC589838 DXY589837:DXY589838 EHU589837:EHU589838 ERQ589837:ERQ589838 FBM589837:FBM589838 FLI589837:FLI589838 FVE589837:FVE589838 GFA589837:GFA589838 GOW589837:GOW589838 GYS589837:GYS589838 HIO589837:HIO589838 HSK589837:HSK589838 ICG589837:ICG589838 IMC589837:IMC589838 IVY589837:IVY589838 JFU589837:JFU589838 JPQ589837:JPQ589838 JZM589837:JZM589838 KJI589837:KJI589838 KTE589837:KTE589838 LDA589837:LDA589838 LMW589837:LMW589838 LWS589837:LWS589838 MGO589837:MGO589838 MQK589837:MQK589838 NAG589837:NAG589838 NKC589837:NKC589838 NTY589837:NTY589838 ODU589837:ODU589838 ONQ589837:ONQ589838 OXM589837:OXM589838 PHI589837:PHI589838 PRE589837:PRE589838 QBA589837:QBA589838 QKW589837:QKW589838 QUS589837:QUS589838 REO589837:REO589838 ROK589837:ROK589838 RYG589837:RYG589838 SIC589837:SIC589838 SRY589837:SRY589838 TBU589837:TBU589838 TLQ589837:TLQ589838 TVM589837:TVM589838 UFI589837:UFI589838 UPE589837:UPE589838 UZA589837:UZA589838 VIW589837:VIW589838 VSS589837:VSS589838 WCO589837:WCO589838 WMK589837:WMK589838 WWG589837:WWG589838 Y655373:Y655374 JU655373:JU655374 TQ655373:TQ655374 ADM655373:ADM655374 ANI655373:ANI655374 AXE655373:AXE655374 BHA655373:BHA655374 BQW655373:BQW655374 CAS655373:CAS655374 CKO655373:CKO655374 CUK655373:CUK655374 DEG655373:DEG655374 DOC655373:DOC655374 DXY655373:DXY655374 EHU655373:EHU655374 ERQ655373:ERQ655374 FBM655373:FBM655374 FLI655373:FLI655374 FVE655373:FVE655374 GFA655373:GFA655374 GOW655373:GOW655374 GYS655373:GYS655374 HIO655373:HIO655374 HSK655373:HSK655374 ICG655373:ICG655374 IMC655373:IMC655374 IVY655373:IVY655374 JFU655373:JFU655374 JPQ655373:JPQ655374 JZM655373:JZM655374 KJI655373:KJI655374 KTE655373:KTE655374 LDA655373:LDA655374 LMW655373:LMW655374 LWS655373:LWS655374 MGO655373:MGO655374 MQK655373:MQK655374 NAG655373:NAG655374 NKC655373:NKC655374 NTY655373:NTY655374 ODU655373:ODU655374 ONQ655373:ONQ655374 OXM655373:OXM655374 PHI655373:PHI655374 PRE655373:PRE655374 QBA655373:QBA655374 QKW655373:QKW655374 QUS655373:QUS655374 REO655373:REO655374 ROK655373:ROK655374 RYG655373:RYG655374 SIC655373:SIC655374 SRY655373:SRY655374 TBU655373:TBU655374 TLQ655373:TLQ655374 TVM655373:TVM655374 UFI655373:UFI655374 UPE655373:UPE655374 UZA655373:UZA655374 VIW655373:VIW655374 VSS655373:VSS655374 WCO655373:WCO655374 WMK655373:WMK655374 WWG655373:WWG655374 Y720909:Y720910 JU720909:JU720910 TQ720909:TQ720910 ADM720909:ADM720910 ANI720909:ANI720910 AXE720909:AXE720910 BHA720909:BHA720910 BQW720909:BQW720910 CAS720909:CAS720910 CKO720909:CKO720910 CUK720909:CUK720910 DEG720909:DEG720910 DOC720909:DOC720910 DXY720909:DXY720910 EHU720909:EHU720910 ERQ720909:ERQ720910 FBM720909:FBM720910 FLI720909:FLI720910 FVE720909:FVE720910 GFA720909:GFA720910 GOW720909:GOW720910 GYS720909:GYS720910 HIO720909:HIO720910 HSK720909:HSK720910 ICG720909:ICG720910 IMC720909:IMC720910 IVY720909:IVY720910 JFU720909:JFU720910 JPQ720909:JPQ720910 JZM720909:JZM720910 KJI720909:KJI720910 KTE720909:KTE720910 LDA720909:LDA720910 LMW720909:LMW720910 LWS720909:LWS720910 MGO720909:MGO720910 MQK720909:MQK720910 NAG720909:NAG720910 NKC720909:NKC720910 NTY720909:NTY720910 ODU720909:ODU720910 ONQ720909:ONQ720910 OXM720909:OXM720910 PHI720909:PHI720910 PRE720909:PRE720910 QBA720909:QBA720910 QKW720909:QKW720910 QUS720909:QUS720910 REO720909:REO720910 ROK720909:ROK720910 RYG720909:RYG720910 SIC720909:SIC720910 SRY720909:SRY720910 TBU720909:TBU720910 TLQ720909:TLQ720910 TVM720909:TVM720910 UFI720909:UFI720910 UPE720909:UPE720910 UZA720909:UZA720910 VIW720909:VIW720910 VSS720909:VSS720910 WCO720909:WCO720910 WMK720909:WMK720910 WWG720909:WWG720910 Y786445:Y786446 JU786445:JU786446 TQ786445:TQ786446 ADM786445:ADM786446 ANI786445:ANI786446 AXE786445:AXE786446 BHA786445:BHA786446 BQW786445:BQW786446 CAS786445:CAS786446 CKO786445:CKO786446 CUK786445:CUK786446 DEG786445:DEG786446 DOC786445:DOC786446 DXY786445:DXY786446 EHU786445:EHU786446 ERQ786445:ERQ786446 FBM786445:FBM786446 FLI786445:FLI786446 FVE786445:FVE786446 GFA786445:GFA786446 GOW786445:GOW786446 GYS786445:GYS786446 HIO786445:HIO786446 HSK786445:HSK786446 ICG786445:ICG786446 IMC786445:IMC786446 IVY786445:IVY786446 JFU786445:JFU786446 JPQ786445:JPQ786446 JZM786445:JZM786446 KJI786445:KJI786446 KTE786445:KTE786446 LDA786445:LDA786446 LMW786445:LMW786446 LWS786445:LWS786446 MGO786445:MGO786446 MQK786445:MQK786446 NAG786445:NAG786446 NKC786445:NKC786446 NTY786445:NTY786446 ODU786445:ODU786446 ONQ786445:ONQ786446 OXM786445:OXM786446 PHI786445:PHI786446 PRE786445:PRE786446 QBA786445:QBA786446 QKW786445:QKW786446 QUS786445:QUS786446 REO786445:REO786446 ROK786445:ROK786446 RYG786445:RYG786446 SIC786445:SIC786446 SRY786445:SRY786446 TBU786445:TBU786446 TLQ786445:TLQ786446 TVM786445:TVM786446 UFI786445:UFI786446 UPE786445:UPE786446 UZA786445:UZA786446 VIW786445:VIW786446 VSS786445:VSS786446 WCO786445:WCO786446 WMK786445:WMK786446 WWG786445:WWG786446 Y851981:Y851982 JU851981:JU851982 TQ851981:TQ851982 ADM851981:ADM851982 ANI851981:ANI851982 AXE851981:AXE851982 BHA851981:BHA851982 BQW851981:BQW851982 CAS851981:CAS851982 CKO851981:CKO851982 CUK851981:CUK851982 DEG851981:DEG851982 DOC851981:DOC851982 DXY851981:DXY851982 EHU851981:EHU851982 ERQ851981:ERQ851982 FBM851981:FBM851982 FLI851981:FLI851982 FVE851981:FVE851982 GFA851981:GFA851982 GOW851981:GOW851982 GYS851981:GYS851982 HIO851981:HIO851982 HSK851981:HSK851982 ICG851981:ICG851982 IMC851981:IMC851982 IVY851981:IVY851982 JFU851981:JFU851982 JPQ851981:JPQ851982 JZM851981:JZM851982 KJI851981:KJI851982 KTE851981:KTE851982 LDA851981:LDA851982 LMW851981:LMW851982 LWS851981:LWS851982 MGO851981:MGO851982 MQK851981:MQK851982 NAG851981:NAG851982 NKC851981:NKC851982 NTY851981:NTY851982 ODU851981:ODU851982 ONQ851981:ONQ851982 OXM851981:OXM851982 PHI851981:PHI851982 PRE851981:PRE851982 QBA851981:QBA851982 QKW851981:QKW851982 QUS851981:QUS851982 REO851981:REO851982 ROK851981:ROK851982 RYG851981:RYG851982 SIC851981:SIC851982 SRY851981:SRY851982 TBU851981:TBU851982 TLQ851981:TLQ851982 TVM851981:TVM851982 UFI851981:UFI851982 UPE851981:UPE851982 UZA851981:UZA851982 VIW851981:VIW851982 VSS851981:VSS851982 WCO851981:WCO851982 WMK851981:WMK851982 WWG851981:WWG851982 Y917517:Y917518 JU917517:JU917518 TQ917517:TQ917518 ADM917517:ADM917518 ANI917517:ANI917518 AXE917517:AXE917518 BHA917517:BHA917518 BQW917517:BQW917518 CAS917517:CAS917518 CKO917517:CKO917518 CUK917517:CUK917518 DEG917517:DEG917518 DOC917517:DOC917518 DXY917517:DXY917518 EHU917517:EHU917518 ERQ917517:ERQ917518 FBM917517:FBM917518 FLI917517:FLI917518 FVE917517:FVE917518 GFA917517:GFA917518 GOW917517:GOW917518 GYS917517:GYS917518 HIO917517:HIO917518 HSK917517:HSK917518 ICG917517:ICG917518 IMC917517:IMC917518 IVY917517:IVY917518 JFU917517:JFU917518 JPQ917517:JPQ917518 JZM917517:JZM917518 KJI917517:KJI917518 KTE917517:KTE917518 LDA917517:LDA917518 LMW917517:LMW917518 LWS917517:LWS917518 MGO917517:MGO917518 MQK917517:MQK917518 NAG917517:NAG917518 NKC917517:NKC917518 NTY917517:NTY917518 ODU917517:ODU917518 ONQ917517:ONQ917518 OXM917517:OXM917518 PHI917517:PHI917518 PRE917517:PRE917518 QBA917517:QBA917518 QKW917517:QKW917518 QUS917517:QUS917518 REO917517:REO917518 ROK917517:ROK917518 RYG917517:RYG917518 SIC917517:SIC917518 SRY917517:SRY917518 TBU917517:TBU917518 TLQ917517:TLQ917518 TVM917517:TVM917518 UFI917517:UFI917518 UPE917517:UPE917518 UZA917517:UZA917518 VIW917517:VIW917518 VSS917517:VSS917518 WCO917517:WCO917518 WMK917517:WMK917518 WWG917517:WWG917518 Y983053:Y983054 JU983053:JU983054 TQ983053:TQ983054 ADM983053:ADM983054 ANI983053:ANI983054 AXE983053:AXE983054 BHA983053:BHA983054 BQW983053:BQW983054 CAS983053:CAS983054 CKO983053:CKO983054 CUK983053:CUK983054 DEG983053:DEG983054 DOC983053:DOC983054 DXY983053:DXY983054 EHU983053:EHU983054 ERQ983053:ERQ983054 FBM983053:FBM983054 FLI983053:FLI983054 FVE983053:FVE983054 GFA983053:GFA983054 GOW983053:GOW983054 GYS983053:GYS983054 HIO983053:HIO983054 HSK983053:HSK983054 ICG983053:ICG983054 IMC983053:IMC983054 IVY983053:IVY983054 JFU983053:JFU983054 JPQ983053:JPQ983054 JZM983053:JZM983054 KJI983053:KJI983054 KTE983053:KTE983054 LDA983053:LDA983054 LMW983053:LMW983054 LWS983053:LWS983054 MGO983053:MGO983054 MQK983053:MQK983054 NAG983053:NAG983054 NKC983053:NKC983054 NTY983053:NTY983054 ODU983053:ODU983054 ONQ983053:ONQ983054 OXM983053:OXM983054 PHI983053:PHI983054 PRE983053:PRE983054 QBA983053:QBA983054 QKW983053:QKW983054 QUS983053:QUS983054 REO983053:REO983054 ROK983053:ROK983054 RYG983053:RYG983054 SIC983053:SIC983054 SRY983053:SRY983054 TBU983053:TBU983054 TLQ983053:TLQ983054 TVM983053:TVM983054 UFI983053:UFI983054 UPE983053:UPE983054 UZA983053:UZA983054 VIW983053:VIW983054 VSS983053:VSS983054 WCO983053:WCO983054 WMK983053:WMK983054 G16:G21">
      <formula1>"x,X"</formula1>
    </dataValidation>
  </dataValidations>
  <printOptions horizontalCentered="1"/>
  <pageMargins left="0.51181102362204722" right="0.51181102362204722" top="2.2749999999999999" bottom="1.2204724409448819" header="0.31496062992125984" footer="0.31496062992125984"/>
  <pageSetup paperSize="9" scale="61" orientation="portrait" r:id="rId1"/>
  <headerFooter>
    <oddHeader xml:space="preserve">&amp;C&amp;G
&amp;"-,Negrito"&amp;KFF0000TECNIC CONSTRUTORA LTDA&amp;"-,Regular"&amp;K01+000
&amp;"-,Negrito"&amp;K3366FFQD 130 CASA 31 CONJ. RESIDENCIAL JACINTA ANDRADE - CEP: 64.013-583 -FONE (86) 98852-8284;98809-9234
CNPJ: 04.717.160/0001-07 – TERESINA - PI
&amp;"-,Regular"&amp;K01+000
</oddHeader>
    <oddFooter>&amp;CSEBASTIAO DE DEUS RODRIGUES FERREIRA
RN: 1905022760
ENGENHEIRO CIVIL</oddFooter>
  </headerFooter>
  <colBreaks count="1" manualBreakCount="1">
    <brk id="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Y51"/>
  <sheetViews>
    <sheetView view="pageBreakPreview" topLeftCell="A4" zoomScaleNormal="100" zoomScaleSheetLayoutView="100" workbookViewId="0">
      <selection activeCell="A5" sqref="A5:L44"/>
    </sheetView>
  </sheetViews>
  <sheetFormatPr defaultColWidth="11.42578125" defaultRowHeight="12.75" x14ac:dyDescent="0.25"/>
  <cols>
    <col min="1" max="1" width="13.5703125" style="8" customWidth="1"/>
    <col min="2" max="2" width="11.5703125" style="8" customWidth="1"/>
    <col min="3" max="3" width="7.85546875" style="8" customWidth="1"/>
    <col min="4" max="4" width="13.7109375" style="8" customWidth="1"/>
    <col min="5" max="5" width="9.7109375" style="8" customWidth="1"/>
    <col min="6" max="6" width="12.7109375" style="8" customWidth="1"/>
    <col min="7" max="7" width="4" style="7" customWidth="1"/>
    <col min="8" max="8" width="2.85546875" style="7" customWidth="1"/>
    <col min="9" max="9" width="13.7109375" style="7" customWidth="1"/>
    <col min="10" max="10" width="12.85546875" style="9" bestFit="1" customWidth="1"/>
    <col min="11" max="11" width="7.85546875" style="9" customWidth="1"/>
    <col min="12" max="12" width="13" style="7" customWidth="1"/>
    <col min="13" max="13" width="5.7109375" style="7" bestFit="1" customWidth="1"/>
    <col min="14" max="15" width="2" style="8" bestFit="1" customWidth="1"/>
    <col min="16" max="18" width="5.7109375" style="8" bestFit="1" customWidth="1"/>
    <col min="19" max="19" width="14.28515625" style="8" customWidth="1"/>
    <col min="20" max="20" width="18.140625" style="8" bestFit="1" customWidth="1"/>
    <col min="21" max="256" width="11.42578125" style="8"/>
    <col min="257" max="257" width="0" style="8" hidden="1" customWidth="1"/>
    <col min="258" max="258" width="11.5703125" style="8" customWidth="1"/>
    <col min="259" max="259" width="7.85546875" style="8" customWidth="1"/>
    <col min="260" max="260" width="13.7109375" style="8" customWidth="1"/>
    <col min="261" max="261" width="9.7109375" style="8" customWidth="1"/>
    <col min="262" max="262" width="12.7109375" style="8" customWidth="1"/>
    <col min="263" max="263" width="4" style="8" customWidth="1"/>
    <col min="264" max="264" width="2.85546875" style="8" customWidth="1"/>
    <col min="265" max="265" width="13.7109375" style="8" customWidth="1"/>
    <col min="266" max="266" width="12.85546875" style="8" bestFit="1" customWidth="1"/>
    <col min="267" max="267" width="7.85546875" style="8" customWidth="1"/>
    <col min="268" max="275" width="0" style="8" hidden="1" customWidth="1"/>
    <col min="276" max="276" width="18.140625" style="8" bestFit="1" customWidth="1"/>
    <col min="277" max="512" width="11.42578125" style="8"/>
    <col min="513" max="513" width="0" style="8" hidden="1" customWidth="1"/>
    <col min="514" max="514" width="11.5703125" style="8" customWidth="1"/>
    <col min="515" max="515" width="7.85546875" style="8" customWidth="1"/>
    <col min="516" max="516" width="13.7109375" style="8" customWidth="1"/>
    <col min="517" max="517" width="9.7109375" style="8" customWidth="1"/>
    <col min="518" max="518" width="12.7109375" style="8" customWidth="1"/>
    <col min="519" max="519" width="4" style="8" customWidth="1"/>
    <col min="520" max="520" width="2.85546875" style="8" customWidth="1"/>
    <col min="521" max="521" width="13.7109375" style="8" customWidth="1"/>
    <col min="522" max="522" width="12.85546875" style="8" bestFit="1" customWidth="1"/>
    <col min="523" max="523" width="7.85546875" style="8" customWidth="1"/>
    <col min="524" max="531" width="0" style="8" hidden="1" customWidth="1"/>
    <col min="532" max="532" width="18.140625" style="8" bestFit="1" customWidth="1"/>
    <col min="533" max="768" width="11.42578125" style="8"/>
    <col min="769" max="769" width="0" style="8" hidden="1" customWidth="1"/>
    <col min="770" max="770" width="11.5703125" style="8" customWidth="1"/>
    <col min="771" max="771" width="7.85546875" style="8" customWidth="1"/>
    <col min="772" max="772" width="13.7109375" style="8" customWidth="1"/>
    <col min="773" max="773" width="9.7109375" style="8" customWidth="1"/>
    <col min="774" max="774" width="12.7109375" style="8" customWidth="1"/>
    <col min="775" max="775" width="4" style="8" customWidth="1"/>
    <col min="776" max="776" width="2.85546875" style="8" customWidth="1"/>
    <col min="777" max="777" width="13.7109375" style="8" customWidth="1"/>
    <col min="778" max="778" width="12.85546875" style="8" bestFit="1" customWidth="1"/>
    <col min="779" max="779" width="7.85546875" style="8" customWidth="1"/>
    <col min="780" max="787" width="0" style="8" hidden="1" customWidth="1"/>
    <col min="788" max="788" width="18.140625" style="8" bestFit="1" customWidth="1"/>
    <col min="789" max="1024" width="11.42578125" style="8"/>
    <col min="1025" max="1025" width="0" style="8" hidden="1" customWidth="1"/>
    <col min="1026" max="1026" width="11.5703125" style="8" customWidth="1"/>
    <col min="1027" max="1027" width="7.85546875" style="8" customWidth="1"/>
    <col min="1028" max="1028" width="13.7109375" style="8" customWidth="1"/>
    <col min="1029" max="1029" width="9.7109375" style="8" customWidth="1"/>
    <col min="1030" max="1030" width="12.7109375" style="8" customWidth="1"/>
    <col min="1031" max="1031" width="4" style="8" customWidth="1"/>
    <col min="1032" max="1032" width="2.85546875" style="8" customWidth="1"/>
    <col min="1033" max="1033" width="13.7109375" style="8" customWidth="1"/>
    <col min="1034" max="1034" width="12.85546875" style="8" bestFit="1" customWidth="1"/>
    <col min="1035" max="1035" width="7.85546875" style="8" customWidth="1"/>
    <col min="1036" max="1043" width="0" style="8" hidden="1" customWidth="1"/>
    <col min="1044" max="1044" width="18.140625" style="8" bestFit="1" customWidth="1"/>
    <col min="1045" max="1280" width="11.42578125" style="8"/>
    <col min="1281" max="1281" width="0" style="8" hidden="1" customWidth="1"/>
    <col min="1282" max="1282" width="11.5703125" style="8" customWidth="1"/>
    <col min="1283" max="1283" width="7.85546875" style="8" customWidth="1"/>
    <col min="1284" max="1284" width="13.7109375" style="8" customWidth="1"/>
    <col min="1285" max="1285" width="9.7109375" style="8" customWidth="1"/>
    <col min="1286" max="1286" width="12.7109375" style="8" customWidth="1"/>
    <col min="1287" max="1287" width="4" style="8" customWidth="1"/>
    <col min="1288" max="1288" width="2.85546875" style="8" customWidth="1"/>
    <col min="1289" max="1289" width="13.7109375" style="8" customWidth="1"/>
    <col min="1290" max="1290" width="12.85546875" style="8" bestFit="1" customWidth="1"/>
    <col min="1291" max="1291" width="7.85546875" style="8" customWidth="1"/>
    <col min="1292" max="1299" width="0" style="8" hidden="1" customWidth="1"/>
    <col min="1300" max="1300" width="18.140625" style="8" bestFit="1" customWidth="1"/>
    <col min="1301" max="1536" width="11.42578125" style="8"/>
    <col min="1537" max="1537" width="0" style="8" hidden="1" customWidth="1"/>
    <col min="1538" max="1538" width="11.5703125" style="8" customWidth="1"/>
    <col min="1539" max="1539" width="7.85546875" style="8" customWidth="1"/>
    <col min="1540" max="1540" width="13.7109375" style="8" customWidth="1"/>
    <col min="1541" max="1541" width="9.7109375" style="8" customWidth="1"/>
    <col min="1542" max="1542" width="12.7109375" style="8" customWidth="1"/>
    <col min="1543" max="1543" width="4" style="8" customWidth="1"/>
    <col min="1544" max="1544" width="2.85546875" style="8" customWidth="1"/>
    <col min="1545" max="1545" width="13.7109375" style="8" customWidth="1"/>
    <col min="1546" max="1546" width="12.85546875" style="8" bestFit="1" customWidth="1"/>
    <col min="1547" max="1547" width="7.85546875" style="8" customWidth="1"/>
    <col min="1548" max="1555" width="0" style="8" hidden="1" customWidth="1"/>
    <col min="1556" max="1556" width="18.140625" style="8" bestFit="1" customWidth="1"/>
    <col min="1557" max="1792" width="11.42578125" style="8"/>
    <col min="1793" max="1793" width="0" style="8" hidden="1" customWidth="1"/>
    <col min="1794" max="1794" width="11.5703125" style="8" customWidth="1"/>
    <col min="1795" max="1795" width="7.85546875" style="8" customWidth="1"/>
    <col min="1796" max="1796" width="13.7109375" style="8" customWidth="1"/>
    <col min="1797" max="1797" width="9.7109375" style="8" customWidth="1"/>
    <col min="1798" max="1798" width="12.7109375" style="8" customWidth="1"/>
    <col min="1799" max="1799" width="4" style="8" customWidth="1"/>
    <col min="1800" max="1800" width="2.85546875" style="8" customWidth="1"/>
    <col min="1801" max="1801" width="13.7109375" style="8" customWidth="1"/>
    <col min="1802" max="1802" width="12.85546875" style="8" bestFit="1" customWidth="1"/>
    <col min="1803" max="1803" width="7.85546875" style="8" customWidth="1"/>
    <col min="1804" max="1811" width="0" style="8" hidden="1" customWidth="1"/>
    <col min="1812" max="1812" width="18.140625" style="8" bestFit="1" customWidth="1"/>
    <col min="1813" max="2048" width="11.42578125" style="8"/>
    <col min="2049" max="2049" width="0" style="8" hidden="1" customWidth="1"/>
    <col min="2050" max="2050" width="11.5703125" style="8" customWidth="1"/>
    <col min="2051" max="2051" width="7.85546875" style="8" customWidth="1"/>
    <col min="2052" max="2052" width="13.7109375" style="8" customWidth="1"/>
    <col min="2053" max="2053" width="9.7109375" style="8" customWidth="1"/>
    <col min="2054" max="2054" width="12.7109375" style="8" customWidth="1"/>
    <col min="2055" max="2055" width="4" style="8" customWidth="1"/>
    <col min="2056" max="2056" width="2.85546875" style="8" customWidth="1"/>
    <col min="2057" max="2057" width="13.7109375" style="8" customWidth="1"/>
    <col min="2058" max="2058" width="12.85546875" style="8" bestFit="1" customWidth="1"/>
    <col min="2059" max="2059" width="7.85546875" style="8" customWidth="1"/>
    <col min="2060" max="2067" width="0" style="8" hidden="1" customWidth="1"/>
    <col min="2068" max="2068" width="18.140625" style="8" bestFit="1" customWidth="1"/>
    <col min="2069" max="2304" width="11.42578125" style="8"/>
    <col min="2305" max="2305" width="0" style="8" hidden="1" customWidth="1"/>
    <col min="2306" max="2306" width="11.5703125" style="8" customWidth="1"/>
    <col min="2307" max="2307" width="7.85546875" style="8" customWidth="1"/>
    <col min="2308" max="2308" width="13.7109375" style="8" customWidth="1"/>
    <col min="2309" max="2309" width="9.7109375" style="8" customWidth="1"/>
    <col min="2310" max="2310" width="12.7109375" style="8" customWidth="1"/>
    <col min="2311" max="2311" width="4" style="8" customWidth="1"/>
    <col min="2312" max="2312" width="2.85546875" style="8" customWidth="1"/>
    <col min="2313" max="2313" width="13.7109375" style="8" customWidth="1"/>
    <col min="2314" max="2314" width="12.85546875" style="8" bestFit="1" customWidth="1"/>
    <col min="2315" max="2315" width="7.85546875" style="8" customWidth="1"/>
    <col min="2316" max="2323" width="0" style="8" hidden="1" customWidth="1"/>
    <col min="2324" max="2324" width="18.140625" style="8" bestFit="1" customWidth="1"/>
    <col min="2325" max="2560" width="11.42578125" style="8"/>
    <col min="2561" max="2561" width="0" style="8" hidden="1" customWidth="1"/>
    <col min="2562" max="2562" width="11.5703125" style="8" customWidth="1"/>
    <col min="2563" max="2563" width="7.85546875" style="8" customWidth="1"/>
    <col min="2564" max="2564" width="13.7109375" style="8" customWidth="1"/>
    <col min="2565" max="2565" width="9.7109375" style="8" customWidth="1"/>
    <col min="2566" max="2566" width="12.7109375" style="8" customWidth="1"/>
    <col min="2567" max="2567" width="4" style="8" customWidth="1"/>
    <col min="2568" max="2568" width="2.85546875" style="8" customWidth="1"/>
    <col min="2569" max="2569" width="13.7109375" style="8" customWidth="1"/>
    <col min="2570" max="2570" width="12.85546875" style="8" bestFit="1" customWidth="1"/>
    <col min="2571" max="2571" width="7.85546875" style="8" customWidth="1"/>
    <col min="2572" max="2579" width="0" style="8" hidden="1" customWidth="1"/>
    <col min="2580" max="2580" width="18.140625" style="8" bestFit="1" customWidth="1"/>
    <col min="2581" max="2816" width="11.42578125" style="8"/>
    <col min="2817" max="2817" width="0" style="8" hidden="1" customWidth="1"/>
    <col min="2818" max="2818" width="11.5703125" style="8" customWidth="1"/>
    <col min="2819" max="2819" width="7.85546875" style="8" customWidth="1"/>
    <col min="2820" max="2820" width="13.7109375" style="8" customWidth="1"/>
    <col min="2821" max="2821" width="9.7109375" style="8" customWidth="1"/>
    <col min="2822" max="2822" width="12.7109375" style="8" customWidth="1"/>
    <col min="2823" max="2823" width="4" style="8" customWidth="1"/>
    <col min="2824" max="2824" width="2.85546875" style="8" customWidth="1"/>
    <col min="2825" max="2825" width="13.7109375" style="8" customWidth="1"/>
    <col min="2826" max="2826" width="12.85546875" style="8" bestFit="1" customWidth="1"/>
    <col min="2827" max="2827" width="7.85546875" style="8" customWidth="1"/>
    <col min="2828" max="2835" width="0" style="8" hidden="1" customWidth="1"/>
    <col min="2836" max="2836" width="18.140625" style="8" bestFit="1" customWidth="1"/>
    <col min="2837" max="3072" width="11.42578125" style="8"/>
    <col min="3073" max="3073" width="0" style="8" hidden="1" customWidth="1"/>
    <col min="3074" max="3074" width="11.5703125" style="8" customWidth="1"/>
    <col min="3075" max="3075" width="7.85546875" style="8" customWidth="1"/>
    <col min="3076" max="3076" width="13.7109375" style="8" customWidth="1"/>
    <col min="3077" max="3077" width="9.7109375" style="8" customWidth="1"/>
    <col min="3078" max="3078" width="12.7109375" style="8" customWidth="1"/>
    <col min="3079" max="3079" width="4" style="8" customWidth="1"/>
    <col min="3080" max="3080" width="2.85546875" style="8" customWidth="1"/>
    <col min="3081" max="3081" width="13.7109375" style="8" customWidth="1"/>
    <col min="3082" max="3082" width="12.85546875" style="8" bestFit="1" customWidth="1"/>
    <col min="3083" max="3083" width="7.85546875" style="8" customWidth="1"/>
    <col min="3084" max="3091" width="0" style="8" hidden="1" customWidth="1"/>
    <col min="3092" max="3092" width="18.140625" style="8" bestFit="1" customWidth="1"/>
    <col min="3093" max="3328" width="11.42578125" style="8"/>
    <col min="3329" max="3329" width="0" style="8" hidden="1" customWidth="1"/>
    <col min="3330" max="3330" width="11.5703125" style="8" customWidth="1"/>
    <col min="3331" max="3331" width="7.85546875" style="8" customWidth="1"/>
    <col min="3332" max="3332" width="13.7109375" style="8" customWidth="1"/>
    <col min="3333" max="3333" width="9.7109375" style="8" customWidth="1"/>
    <col min="3334" max="3334" width="12.7109375" style="8" customWidth="1"/>
    <col min="3335" max="3335" width="4" style="8" customWidth="1"/>
    <col min="3336" max="3336" width="2.85546875" style="8" customWidth="1"/>
    <col min="3337" max="3337" width="13.7109375" style="8" customWidth="1"/>
    <col min="3338" max="3338" width="12.85546875" style="8" bestFit="1" customWidth="1"/>
    <col min="3339" max="3339" width="7.85546875" style="8" customWidth="1"/>
    <col min="3340" max="3347" width="0" style="8" hidden="1" customWidth="1"/>
    <col min="3348" max="3348" width="18.140625" style="8" bestFit="1" customWidth="1"/>
    <col min="3349" max="3584" width="11.42578125" style="8"/>
    <col min="3585" max="3585" width="0" style="8" hidden="1" customWidth="1"/>
    <col min="3586" max="3586" width="11.5703125" style="8" customWidth="1"/>
    <col min="3587" max="3587" width="7.85546875" style="8" customWidth="1"/>
    <col min="3588" max="3588" width="13.7109375" style="8" customWidth="1"/>
    <col min="3589" max="3589" width="9.7109375" style="8" customWidth="1"/>
    <col min="3590" max="3590" width="12.7109375" style="8" customWidth="1"/>
    <col min="3591" max="3591" width="4" style="8" customWidth="1"/>
    <col min="3592" max="3592" width="2.85546875" style="8" customWidth="1"/>
    <col min="3593" max="3593" width="13.7109375" style="8" customWidth="1"/>
    <col min="3594" max="3594" width="12.85546875" style="8" bestFit="1" customWidth="1"/>
    <col min="3595" max="3595" width="7.85546875" style="8" customWidth="1"/>
    <col min="3596" max="3603" width="0" style="8" hidden="1" customWidth="1"/>
    <col min="3604" max="3604" width="18.140625" style="8" bestFit="1" customWidth="1"/>
    <col min="3605" max="3840" width="11.42578125" style="8"/>
    <col min="3841" max="3841" width="0" style="8" hidden="1" customWidth="1"/>
    <col min="3842" max="3842" width="11.5703125" style="8" customWidth="1"/>
    <col min="3843" max="3843" width="7.85546875" style="8" customWidth="1"/>
    <col min="3844" max="3844" width="13.7109375" style="8" customWidth="1"/>
    <col min="3845" max="3845" width="9.7109375" style="8" customWidth="1"/>
    <col min="3846" max="3846" width="12.7109375" style="8" customWidth="1"/>
    <col min="3847" max="3847" width="4" style="8" customWidth="1"/>
    <col min="3848" max="3848" width="2.85546875" style="8" customWidth="1"/>
    <col min="3849" max="3849" width="13.7109375" style="8" customWidth="1"/>
    <col min="3850" max="3850" width="12.85546875" style="8" bestFit="1" customWidth="1"/>
    <col min="3851" max="3851" width="7.85546875" style="8" customWidth="1"/>
    <col min="3852" max="3859" width="0" style="8" hidden="1" customWidth="1"/>
    <col min="3860" max="3860" width="18.140625" style="8" bestFit="1" customWidth="1"/>
    <col min="3861" max="4096" width="11.42578125" style="8"/>
    <col min="4097" max="4097" width="0" style="8" hidden="1" customWidth="1"/>
    <col min="4098" max="4098" width="11.5703125" style="8" customWidth="1"/>
    <col min="4099" max="4099" width="7.85546875" style="8" customWidth="1"/>
    <col min="4100" max="4100" width="13.7109375" style="8" customWidth="1"/>
    <col min="4101" max="4101" width="9.7109375" style="8" customWidth="1"/>
    <col min="4102" max="4102" width="12.7109375" style="8" customWidth="1"/>
    <col min="4103" max="4103" width="4" style="8" customWidth="1"/>
    <col min="4104" max="4104" width="2.85546875" style="8" customWidth="1"/>
    <col min="4105" max="4105" width="13.7109375" style="8" customWidth="1"/>
    <col min="4106" max="4106" width="12.85546875" style="8" bestFit="1" customWidth="1"/>
    <col min="4107" max="4107" width="7.85546875" style="8" customWidth="1"/>
    <col min="4108" max="4115" width="0" style="8" hidden="1" customWidth="1"/>
    <col min="4116" max="4116" width="18.140625" style="8" bestFit="1" customWidth="1"/>
    <col min="4117" max="4352" width="11.42578125" style="8"/>
    <col min="4353" max="4353" width="0" style="8" hidden="1" customWidth="1"/>
    <col min="4354" max="4354" width="11.5703125" style="8" customWidth="1"/>
    <col min="4355" max="4355" width="7.85546875" style="8" customWidth="1"/>
    <col min="4356" max="4356" width="13.7109375" style="8" customWidth="1"/>
    <col min="4357" max="4357" width="9.7109375" style="8" customWidth="1"/>
    <col min="4358" max="4358" width="12.7109375" style="8" customWidth="1"/>
    <col min="4359" max="4359" width="4" style="8" customWidth="1"/>
    <col min="4360" max="4360" width="2.85546875" style="8" customWidth="1"/>
    <col min="4361" max="4361" width="13.7109375" style="8" customWidth="1"/>
    <col min="4362" max="4362" width="12.85546875" style="8" bestFit="1" customWidth="1"/>
    <col min="4363" max="4363" width="7.85546875" style="8" customWidth="1"/>
    <col min="4364" max="4371" width="0" style="8" hidden="1" customWidth="1"/>
    <col min="4372" max="4372" width="18.140625" style="8" bestFit="1" customWidth="1"/>
    <col min="4373" max="4608" width="11.42578125" style="8"/>
    <col min="4609" max="4609" width="0" style="8" hidden="1" customWidth="1"/>
    <col min="4610" max="4610" width="11.5703125" style="8" customWidth="1"/>
    <col min="4611" max="4611" width="7.85546875" style="8" customWidth="1"/>
    <col min="4612" max="4612" width="13.7109375" style="8" customWidth="1"/>
    <col min="4613" max="4613" width="9.7109375" style="8" customWidth="1"/>
    <col min="4614" max="4614" width="12.7109375" style="8" customWidth="1"/>
    <col min="4615" max="4615" width="4" style="8" customWidth="1"/>
    <col min="4616" max="4616" width="2.85546875" style="8" customWidth="1"/>
    <col min="4617" max="4617" width="13.7109375" style="8" customWidth="1"/>
    <col min="4618" max="4618" width="12.85546875" style="8" bestFit="1" customWidth="1"/>
    <col min="4619" max="4619" width="7.85546875" style="8" customWidth="1"/>
    <col min="4620" max="4627" width="0" style="8" hidden="1" customWidth="1"/>
    <col min="4628" max="4628" width="18.140625" style="8" bestFit="1" customWidth="1"/>
    <col min="4629" max="4864" width="11.42578125" style="8"/>
    <col min="4865" max="4865" width="0" style="8" hidden="1" customWidth="1"/>
    <col min="4866" max="4866" width="11.5703125" style="8" customWidth="1"/>
    <col min="4867" max="4867" width="7.85546875" style="8" customWidth="1"/>
    <col min="4868" max="4868" width="13.7109375" style="8" customWidth="1"/>
    <col min="4869" max="4869" width="9.7109375" style="8" customWidth="1"/>
    <col min="4870" max="4870" width="12.7109375" style="8" customWidth="1"/>
    <col min="4871" max="4871" width="4" style="8" customWidth="1"/>
    <col min="4872" max="4872" width="2.85546875" style="8" customWidth="1"/>
    <col min="4873" max="4873" width="13.7109375" style="8" customWidth="1"/>
    <col min="4874" max="4874" width="12.85546875" style="8" bestFit="1" customWidth="1"/>
    <col min="4875" max="4875" width="7.85546875" style="8" customWidth="1"/>
    <col min="4876" max="4883" width="0" style="8" hidden="1" customWidth="1"/>
    <col min="4884" max="4884" width="18.140625" style="8" bestFit="1" customWidth="1"/>
    <col min="4885" max="5120" width="11.42578125" style="8"/>
    <col min="5121" max="5121" width="0" style="8" hidden="1" customWidth="1"/>
    <col min="5122" max="5122" width="11.5703125" style="8" customWidth="1"/>
    <col min="5123" max="5123" width="7.85546875" style="8" customWidth="1"/>
    <col min="5124" max="5124" width="13.7109375" style="8" customWidth="1"/>
    <col min="5125" max="5125" width="9.7109375" style="8" customWidth="1"/>
    <col min="5126" max="5126" width="12.7109375" style="8" customWidth="1"/>
    <col min="5127" max="5127" width="4" style="8" customWidth="1"/>
    <col min="5128" max="5128" width="2.85546875" style="8" customWidth="1"/>
    <col min="5129" max="5129" width="13.7109375" style="8" customWidth="1"/>
    <col min="5130" max="5130" width="12.85546875" style="8" bestFit="1" customWidth="1"/>
    <col min="5131" max="5131" width="7.85546875" style="8" customWidth="1"/>
    <col min="5132" max="5139" width="0" style="8" hidden="1" customWidth="1"/>
    <col min="5140" max="5140" width="18.140625" style="8" bestFit="1" customWidth="1"/>
    <col min="5141" max="5376" width="11.42578125" style="8"/>
    <col min="5377" max="5377" width="0" style="8" hidden="1" customWidth="1"/>
    <col min="5378" max="5378" width="11.5703125" style="8" customWidth="1"/>
    <col min="5379" max="5379" width="7.85546875" style="8" customWidth="1"/>
    <col min="5380" max="5380" width="13.7109375" style="8" customWidth="1"/>
    <col min="5381" max="5381" width="9.7109375" style="8" customWidth="1"/>
    <col min="5382" max="5382" width="12.7109375" style="8" customWidth="1"/>
    <col min="5383" max="5383" width="4" style="8" customWidth="1"/>
    <col min="5384" max="5384" width="2.85546875" style="8" customWidth="1"/>
    <col min="5385" max="5385" width="13.7109375" style="8" customWidth="1"/>
    <col min="5386" max="5386" width="12.85546875" style="8" bestFit="1" customWidth="1"/>
    <col min="5387" max="5387" width="7.85546875" style="8" customWidth="1"/>
    <col min="5388" max="5395" width="0" style="8" hidden="1" customWidth="1"/>
    <col min="5396" max="5396" width="18.140625" style="8" bestFit="1" customWidth="1"/>
    <col min="5397" max="5632" width="11.42578125" style="8"/>
    <col min="5633" max="5633" width="0" style="8" hidden="1" customWidth="1"/>
    <col min="5634" max="5634" width="11.5703125" style="8" customWidth="1"/>
    <col min="5635" max="5635" width="7.85546875" style="8" customWidth="1"/>
    <col min="5636" max="5636" width="13.7109375" style="8" customWidth="1"/>
    <col min="5637" max="5637" width="9.7109375" style="8" customWidth="1"/>
    <col min="5638" max="5638" width="12.7109375" style="8" customWidth="1"/>
    <col min="5639" max="5639" width="4" style="8" customWidth="1"/>
    <col min="5640" max="5640" width="2.85546875" style="8" customWidth="1"/>
    <col min="5641" max="5641" width="13.7109375" style="8" customWidth="1"/>
    <col min="5642" max="5642" width="12.85546875" style="8" bestFit="1" customWidth="1"/>
    <col min="5643" max="5643" width="7.85546875" style="8" customWidth="1"/>
    <col min="5644" max="5651" width="0" style="8" hidden="1" customWidth="1"/>
    <col min="5652" max="5652" width="18.140625" style="8" bestFit="1" customWidth="1"/>
    <col min="5653" max="5888" width="11.42578125" style="8"/>
    <col min="5889" max="5889" width="0" style="8" hidden="1" customWidth="1"/>
    <col min="5890" max="5890" width="11.5703125" style="8" customWidth="1"/>
    <col min="5891" max="5891" width="7.85546875" style="8" customWidth="1"/>
    <col min="5892" max="5892" width="13.7109375" style="8" customWidth="1"/>
    <col min="5893" max="5893" width="9.7109375" style="8" customWidth="1"/>
    <col min="5894" max="5894" width="12.7109375" style="8" customWidth="1"/>
    <col min="5895" max="5895" width="4" style="8" customWidth="1"/>
    <col min="5896" max="5896" width="2.85546875" style="8" customWidth="1"/>
    <col min="5897" max="5897" width="13.7109375" style="8" customWidth="1"/>
    <col min="5898" max="5898" width="12.85546875" style="8" bestFit="1" customWidth="1"/>
    <col min="5899" max="5899" width="7.85546875" style="8" customWidth="1"/>
    <col min="5900" max="5907" width="0" style="8" hidden="1" customWidth="1"/>
    <col min="5908" max="5908" width="18.140625" style="8" bestFit="1" customWidth="1"/>
    <col min="5909" max="6144" width="11.42578125" style="8"/>
    <col min="6145" max="6145" width="0" style="8" hidden="1" customWidth="1"/>
    <col min="6146" max="6146" width="11.5703125" style="8" customWidth="1"/>
    <col min="6147" max="6147" width="7.85546875" style="8" customWidth="1"/>
    <col min="6148" max="6148" width="13.7109375" style="8" customWidth="1"/>
    <col min="6149" max="6149" width="9.7109375" style="8" customWidth="1"/>
    <col min="6150" max="6150" width="12.7109375" style="8" customWidth="1"/>
    <col min="6151" max="6151" width="4" style="8" customWidth="1"/>
    <col min="6152" max="6152" width="2.85546875" style="8" customWidth="1"/>
    <col min="6153" max="6153" width="13.7109375" style="8" customWidth="1"/>
    <col min="6154" max="6154" width="12.85546875" style="8" bestFit="1" customWidth="1"/>
    <col min="6155" max="6155" width="7.85546875" style="8" customWidth="1"/>
    <col min="6156" max="6163" width="0" style="8" hidden="1" customWidth="1"/>
    <col min="6164" max="6164" width="18.140625" style="8" bestFit="1" customWidth="1"/>
    <col min="6165" max="6400" width="11.42578125" style="8"/>
    <col min="6401" max="6401" width="0" style="8" hidden="1" customWidth="1"/>
    <col min="6402" max="6402" width="11.5703125" style="8" customWidth="1"/>
    <col min="6403" max="6403" width="7.85546875" style="8" customWidth="1"/>
    <col min="6404" max="6404" width="13.7109375" style="8" customWidth="1"/>
    <col min="6405" max="6405" width="9.7109375" style="8" customWidth="1"/>
    <col min="6406" max="6406" width="12.7109375" style="8" customWidth="1"/>
    <col min="6407" max="6407" width="4" style="8" customWidth="1"/>
    <col min="6408" max="6408" width="2.85546875" style="8" customWidth="1"/>
    <col min="6409" max="6409" width="13.7109375" style="8" customWidth="1"/>
    <col min="6410" max="6410" width="12.85546875" style="8" bestFit="1" customWidth="1"/>
    <col min="6411" max="6411" width="7.85546875" style="8" customWidth="1"/>
    <col min="6412" max="6419" width="0" style="8" hidden="1" customWidth="1"/>
    <col min="6420" max="6420" width="18.140625" style="8" bestFit="1" customWidth="1"/>
    <col min="6421" max="6656" width="11.42578125" style="8"/>
    <col min="6657" max="6657" width="0" style="8" hidden="1" customWidth="1"/>
    <col min="6658" max="6658" width="11.5703125" style="8" customWidth="1"/>
    <col min="6659" max="6659" width="7.85546875" style="8" customWidth="1"/>
    <col min="6660" max="6660" width="13.7109375" style="8" customWidth="1"/>
    <col min="6661" max="6661" width="9.7109375" style="8" customWidth="1"/>
    <col min="6662" max="6662" width="12.7109375" style="8" customWidth="1"/>
    <col min="6663" max="6663" width="4" style="8" customWidth="1"/>
    <col min="6664" max="6664" width="2.85546875" style="8" customWidth="1"/>
    <col min="6665" max="6665" width="13.7109375" style="8" customWidth="1"/>
    <col min="6666" max="6666" width="12.85546875" style="8" bestFit="1" customWidth="1"/>
    <col min="6667" max="6667" width="7.85546875" style="8" customWidth="1"/>
    <col min="6668" max="6675" width="0" style="8" hidden="1" customWidth="1"/>
    <col min="6676" max="6676" width="18.140625" style="8" bestFit="1" customWidth="1"/>
    <col min="6677" max="6912" width="11.42578125" style="8"/>
    <col min="6913" max="6913" width="0" style="8" hidden="1" customWidth="1"/>
    <col min="6914" max="6914" width="11.5703125" style="8" customWidth="1"/>
    <col min="6915" max="6915" width="7.85546875" style="8" customWidth="1"/>
    <col min="6916" max="6916" width="13.7109375" style="8" customWidth="1"/>
    <col min="6917" max="6917" width="9.7109375" style="8" customWidth="1"/>
    <col min="6918" max="6918" width="12.7109375" style="8" customWidth="1"/>
    <col min="6919" max="6919" width="4" style="8" customWidth="1"/>
    <col min="6920" max="6920" width="2.85546875" style="8" customWidth="1"/>
    <col min="6921" max="6921" width="13.7109375" style="8" customWidth="1"/>
    <col min="6922" max="6922" width="12.85546875" style="8" bestFit="1" customWidth="1"/>
    <col min="6923" max="6923" width="7.85546875" style="8" customWidth="1"/>
    <col min="6924" max="6931" width="0" style="8" hidden="1" customWidth="1"/>
    <col min="6932" max="6932" width="18.140625" style="8" bestFit="1" customWidth="1"/>
    <col min="6933" max="7168" width="11.42578125" style="8"/>
    <col min="7169" max="7169" width="0" style="8" hidden="1" customWidth="1"/>
    <col min="7170" max="7170" width="11.5703125" style="8" customWidth="1"/>
    <col min="7171" max="7171" width="7.85546875" style="8" customWidth="1"/>
    <col min="7172" max="7172" width="13.7109375" style="8" customWidth="1"/>
    <col min="7173" max="7173" width="9.7109375" style="8" customWidth="1"/>
    <col min="7174" max="7174" width="12.7109375" style="8" customWidth="1"/>
    <col min="7175" max="7175" width="4" style="8" customWidth="1"/>
    <col min="7176" max="7176" width="2.85546875" style="8" customWidth="1"/>
    <col min="7177" max="7177" width="13.7109375" style="8" customWidth="1"/>
    <col min="7178" max="7178" width="12.85546875" style="8" bestFit="1" customWidth="1"/>
    <col min="7179" max="7179" width="7.85546875" style="8" customWidth="1"/>
    <col min="7180" max="7187" width="0" style="8" hidden="1" customWidth="1"/>
    <col min="7188" max="7188" width="18.140625" style="8" bestFit="1" customWidth="1"/>
    <col min="7189" max="7424" width="11.42578125" style="8"/>
    <col min="7425" max="7425" width="0" style="8" hidden="1" customWidth="1"/>
    <col min="7426" max="7426" width="11.5703125" style="8" customWidth="1"/>
    <col min="7427" max="7427" width="7.85546875" style="8" customWidth="1"/>
    <col min="7428" max="7428" width="13.7109375" style="8" customWidth="1"/>
    <col min="7429" max="7429" width="9.7109375" style="8" customWidth="1"/>
    <col min="7430" max="7430" width="12.7109375" style="8" customWidth="1"/>
    <col min="7431" max="7431" width="4" style="8" customWidth="1"/>
    <col min="7432" max="7432" width="2.85546875" style="8" customWidth="1"/>
    <col min="7433" max="7433" width="13.7109375" style="8" customWidth="1"/>
    <col min="7434" max="7434" width="12.85546875" style="8" bestFit="1" customWidth="1"/>
    <col min="7435" max="7435" width="7.85546875" style="8" customWidth="1"/>
    <col min="7436" max="7443" width="0" style="8" hidden="1" customWidth="1"/>
    <col min="7444" max="7444" width="18.140625" style="8" bestFit="1" customWidth="1"/>
    <col min="7445" max="7680" width="11.42578125" style="8"/>
    <col min="7681" max="7681" width="0" style="8" hidden="1" customWidth="1"/>
    <col min="7682" max="7682" width="11.5703125" style="8" customWidth="1"/>
    <col min="7683" max="7683" width="7.85546875" style="8" customWidth="1"/>
    <col min="7684" max="7684" width="13.7109375" style="8" customWidth="1"/>
    <col min="7685" max="7685" width="9.7109375" style="8" customWidth="1"/>
    <col min="7686" max="7686" width="12.7109375" style="8" customWidth="1"/>
    <col min="7687" max="7687" width="4" style="8" customWidth="1"/>
    <col min="7688" max="7688" width="2.85546875" style="8" customWidth="1"/>
    <col min="7689" max="7689" width="13.7109375" style="8" customWidth="1"/>
    <col min="7690" max="7690" width="12.85546875" style="8" bestFit="1" customWidth="1"/>
    <col min="7691" max="7691" width="7.85546875" style="8" customWidth="1"/>
    <col min="7692" max="7699" width="0" style="8" hidden="1" customWidth="1"/>
    <col min="7700" max="7700" width="18.140625" style="8" bestFit="1" customWidth="1"/>
    <col min="7701" max="7936" width="11.42578125" style="8"/>
    <col min="7937" max="7937" width="0" style="8" hidden="1" customWidth="1"/>
    <col min="7938" max="7938" width="11.5703125" style="8" customWidth="1"/>
    <col min="7939" max="7939" width="7.85546875" style="8" customWidth="1"/>
    <col min="7940" max="7940" width="13.7109375" style="8" customWidth="1"/>
    <col min="7941" max="7941" width="9.7109375" style="8" customWidth="1"/>
    <col min="7942" max="7942" width="12.7109375" style="8" customWidth="1"/>
    <col min="7943" max="7943" width="4" style="8" customWidth="1"/>
    <col min="7944" max="7944" width="2.85546875" style="8" customWidth="1"/>
    <col min="7945" max="7945" width="13.7109375" style="8" customWidth="1"/>
    <col min="7946" max="7946" width="12.85546875" style="8" bestFit="1" customWidth="1"/>
    <col min="7947" max="7947" width="7.85546875" style="8" customWidth="1"/>
    <col min="7948" max="7955" width="0" style="8" hidden="1" customWidth="1"/>
    <col min="7956" max="7956" width="18.140625" style="8" bestFit="1" customWidth="1"/>
    <col min="7957" max="8192" width="11.42578125" style="8"/>
    <col min="8193" max="8193" width="0" style="8" hidden="1" customWidth="1"/>
    <col min="8194" max="8194" width="11.5703125" style="8" customWidth="1"/>
    <col min="8195" max="8195" width="7.85546875" style="8" customWidth="1"/>
    <col min="8196" max="8196" width="13.7109375" style="8" customWidth="1"/>
    <col min="8197" max="8197" width="9.7109375" style="8" customWidth="1"/>
    <col min="8198" max="8198" width="12.7109375" style="8" customWidth="1"/>
    <col min="8199" max="8199" width="4" style="8" customWidth="1"/>
    <col min="8200" max="8200" width="2.85546875" style="8" customWidth="1"/>
    <col min="8201" max="8201" width="13.7109375" style="8" customWidth="1"/>
    <col min="8202" max="8202" width="12.85546875" style="8" bestFit="1" customWidth="1"/>
    <col min="8203" max="8203" width="7.85546875" style="8" customWidth="1"/>
    <col min="8204" max="8211" width="0" style="8" hidden="1" customWidth="1"/>
    <col min="8212" max="8212" width="18.140625" style="8" bestFit="1" customWidth="1"/>
    <col min="8213" max="8448" width="11.42578125" style="8"/>
    <col min="8449" max="8449" width="0" style="8" hidden="1" customWidth="1"/>
    <col min="8450" max="8450" width="11.5703125" style="8" customWidth="1"/>
    <col min="8451" max="8451" width="7.85546875" style="8" customWidth="1"/>
    <col min="8452" max="8452" width="13.7109375" style="8" customWidth="1"/>
    <col min="8453" max="8453" width="9.7109375" style="8" customWidth="1"/>
    <col min="8454" max="8454" width="12.7109375" style="8" customWidth="1"/>
    <col min="8455" max="8455" width="4" style="8" customWidth="1"/>
    <col min="8456" max="8456" width="2.85546875" style="8" customWidth="1"/>
    <col min="8457" max="8457" width="13.7109375" style="8" customWidth="1"/>
    <col min="8458" max="8458" width="12.85546875" style="8" bestFit="1" customWidth="1"/>
    <col min="8459" max="8459" width="7.85546875" style="8" customWidth="1"/>
    <col min="8460" max="8467" width="0" style="8" hidden="1" customWidth="1"/>
    <col min="8468" max="8468" width="18.140625" style="8" bestFit="1" customWidth="1"/>
    <col min="8469" max="8704" width="11.42578125" style="8"/>
    <col min="8705" max="8705" width="0" style="8" hidden="1" customWidth="1"/>
    <col min="8706" max="8706" width="11.5703125" style="8" customWidth="1"/>
    <col min="8707" max="8707" width="7.85546875" style="8" customWidth="1"/>
    <col min="8708" max="8708" width="13.7109375" style="8" customWidth="1"/>
    <col min="8709" max="8709" width="9.7109375" style="8" customWidth="1"/>
    <col min="8710" max="8710" width="12.7109375" style="8" customWidth="1"/>
    <col min="8711" max="8711" width="4" style="8" customWidth="1"/>
    <col min="8712" max="8712" width="2.85546875" style="8" customWidth="1"/>
    <col min="8713" max="8713" width="13.7109375" style="8" customWidth="1"/>
    <col min="8714" max="8714" width="12.85546875" style="8" bestFit="1" customWidth="1"/>
    <col min="8715" max="8715" width="7.85546875" style="8" customWidth="1"/>
    <col min="8716" max="8723" width="0" style="8" hidden="1" customWidth="1"/>
    <col min="8724" max="8724" width="18.140625" style="8" bestFit="1" customWidth="1"/>
    <col min="8725" max="8960" width="11.42578125" style="8"/>
    <col min="8961" max="8961" width="0" style="8" hidden="1" customWidth="1"/>
    <col min="8962" max="8962" width="11.5703125" style="8" customWidth="1"/>
    <col min="8963" max="8963" width="7.85546875" style="8" customWidth="1"/>
    <col min="8964" max="8964" width="13.7109375" style="8" customWidth="1"/>
    <col min="8965" max="8965" width="9.7109375" style="8" customWidth="1"/>
    <col min="8966" max="8966" width="12.7109375" style="8" customWidth="1"/>
    <col min="8967" max="8967" width="4" style="8" customWidth="1"/>
    <col min="8968" max="8968" width="2.85546875" style="8" customWidth="1"/>
    <col min="8969" max="8969" width="13.7109375" style="8" customWidth="1"/>
    <col min="8970" max="8970" width="12.85546875" style="8" bestFit="1" customWidth="1"/>
    <col min="8971" max="8971" width="7.85546875" style="8" customWidth="1"/>
    <col min="8972" max="8979" width="0" style="8" hidden="1" customWidth="1"/>
    <col min="8980" max="8980" width="18.140625" style="8" bestFit="1" customWidth="1"/>
    <col min="8981" max="9216" width="11.42578125" style="8"/>
    <col min="9217" max="9217" width="0" style="8" hidden="1" customWidth="1"/>
    <col min="9218" max="9218" width="11.5703125" style="8" customWidth="1"/>
    <col min="9219" max="9219" width="7.85546875" style="8" customWidth="1"/>
    <col min="9220" max="9220" width="13.7109375" style="8" customWidth="1"/>
    <col min="9221" max="9221" width="9.7109375" style="8" customWidth="1"/>
    <col min="9222" max="9222" width="12.7109375" style="8" customWidth="1"/>
    <col min="9223" max="9223" width="4" style="8" customWidth="1"/>
    <col min="9224" max="9224" width="2.85546875" style="8" customWidth="1"/>
    <col min="9225" max="9225" width="13.7109375" style="8" customWidth="1"/>
    <col min="9226" max="9226" width="12.85546875" style="8" bestFit="1" customWidth="1"/>
    <col min="9227" max="9227" width="7.85546875" style="8" customWidth="1"/>
    <col min="9228" max="9235" width="0" style="8" hidden="1" customWidth="1"/>
    <col min="9236" max="9236" width="18.140625" style="8" bestFit="1" customWidth="1"/>
    <col min="9237" max="9472" width="11.42578125" style="8"/>
    <col min="9473" max="9473" width="0" style="8" hidden="1" customWidth="1"/>
    <col min="9474" max="9474" width="11.5703125" style="8" customWidth="1"/>
    <col min="9475" max="9475" width="7.85546875" style="8" customWidth="1"/>
    <col min="9476" max="9476" width="13.7109375" style="8" customWidth="1"/>
    <col min="9477" max="9477" width="9.7109375" style="8" customWidth="1"/>
    <col min="9478" max="9478" width="12.7109375" style="8" customWidth="1"/>
    <col min="9479" max="9479" width="4" style="8" customWidth="1"/>
    <col min="9480" max="9480" width="2.85546875" style="8" customWidth="1"/>
    <col min="9481" max="9481" width="13.7109375" style="8" customWidth="1"/>
    <col min="9482" max="9482" width="12.85546875" style="8" bestFit="1" customWidth="1"/>
    <col min="9483" max="9483" width="7.85546875" style="8" customWidth="1"/>
    <col min="9484" max="9491" width="0" style="8" hidden="1" customWidth="1"/>
    <col min="9492" max="9492" width="18.140625" style="8" bestFit="1" customWidth="1"/>
    <col min="9493" max="9728" width="11.42578125" style="8"/>
    <col min="9729" max="9729" width="0" style="8" hidden="1" customWidth="1"/>
    <col min="9730" max="9730" width="11.5703125" style="8" customWidth="1"/>
    <col min="9731" max="9731" width="7.85546875" style="8" customWidth="1"/>
    <col min="9732" max="9732" width="13.7109375" style="8" customWidth="1"/>
    <col min="9733" max="9733" width="9.7109375" style="8" customWidth="1"/>
    <col min="9734" max="9734" width="12.7109375" style="8" customWidth="1"/>
    <col min="9735" max="9735" width="4" style="8" customWidth="1"/>
    <col min="9736" max="9736" width="2.85546875" style="8" customWidth="1"/>
    <col min="9737" max="9737" width="13.7109375" style="8" customWidth="1"/>
    <col min="9738" max="9738" width="12.85546875" style="8" bestFit="1" customWidth="1"/>
    <col min="9739" max="9739" width="7.85546875" style="8" customWidth="1"/>
    <col min="9740" max="9747" width="0" style="8" hidden="1" customWidth="1"/>
    <col min="9748" max="9748" width="18.140625" style="8" bestFit="1" customWidth="1"/>
    <col min="9749" max="9984" width="11.42578125" style="8"/>
    <col min="9985" max="9985" width="0" style="8" hidden="1" customWidth="1"/>
    <col min="9986" max="9986" width="11.5703125" style="8" customWidth="1"/>
    <col min="9987" max="9987" width="7.85546875" style="8" customWidth="1"/>
    <col min="9988" max="9988" width="13.7109375" style="8" customWidth="1"/>
    <col min="9989" max="9989" width="9.7109375" style="8" customWidth="1"/>
    <col min="9990" max="9990" width="12.7109375" style="8" customWidth="1"/>
    <col min="9991" max="9991" width="4" style="8" customWidth="1"/>
    <col min="9992" max="9992" width="2.85546875" style="8" customWidth="1"/>
    <col min="9993" max="9993" width="13.7109375" style="8" customWidth="1"/>
    <col min="9994" max="9994" width="12.85546875" style="8" bestFit="1" customWidth="1"/>
    <col min="9995" max="9995" width="7.85546875" style="8" customWidth="1"/>
    <col min="9996" max="10003" width="0" style="8" hidden="1" customWidth="1"/>
    <col min="10004" max="10004" width="18.140625" style="8" bestFit="1" customWidth="1"/>
    <col min="10005" max="10240" width="11.42578125" style="8"/>
    <col min="10241" max="10241" width="0" style="8" hidden="1" customWidth="1"/>
    <col min="10242" max="10242" width="11.5703125" style="8" customWidth="1"/>
    <col min="10243" max="10243" width="7.85546875" style="8" customWidth="1"/>
    <col min="10244" max="10244" width="13.7109375" style="8" customWidth="1"/>
    <col min="10245" max="10245" width="9.7109375" style="8" customWidth="1"/>
    <col min="10246" max="10246" width="12.7109375" style="8" customWidth="1"/>
    <col min="10247" max="10247" width="4" style="8" customWidth="1"/>
    <col min="10248" max="10248" width="2.85546875" style="8" customWidth="1"/>
    <col min="10249" max="10249" width="13.7109375" style="8" customWidth="1"/>
    <col min="10250" max="10250" width="12.85546875" style="8" bestFit="1" customWidth="1"/>
    <col min="10251" max="10251" width="7.85546875" style="8" customWidth="1"/>
    <col min="10252" max="10259" width="0" style="8" hidden="1" customWidth="1"/>
    <col min="10260" max="10260" width="18.140625" style="8" bestFit="1" customWidth="1"/>
    <col min="10261" max="10496" width="11.42578125" style="8"/>
    <col min="10497" max="10497" width="0" style="8" hidden="1" customWidth="1"/>
    <col min="10498" max="10498" width="11.5703125" style="8" customWidth="1"/>
    <col min="10499" max="10499" width="7.85546875" style="8" customWidth="1"/>
    <col min="10500" max="10500" width="13.7109375" style="8" customWidth="1"/>
    <col min="10501" max="10501" width="9.7109375" style="8" customWidth="1"/>
    <col min="10502" max="10502" width="12.7109375" style="8" customWidth="1"/>
    <col min="10503" max="10503" width="4" style="8" customWidth="1"/>
    <col min="10504" max="10504" width="2.85546875" style="8" customWidth="1"/>
    <col min="10505" max="10505" width="13.7109375" style="8" customWidth="1"/>
    <col min="10506" max="10506" width="12.85546875" style="8" bestFit="1" customWidth="1"/>
    <col min="10507" max="10507" width="7.85546875" style="8" customWidth="1"/>
    <col min="10508" max="10515" width="0" style="8" hidden="1" customWidth="1"/>
    <col min="10516" max="10516" width="18.140625" style="8" bestFit="1" customWidth="1"/>
    <col min="10517" max="10752" width="11.42578125" style="8"/>
    <col min="10753" max="10753" width="0" style="8" hidden="1" customWidth="1"/>
    <col min="10754" max="10754" width="11.5703125" style="8" customWidth="1"/>
    <col min="10755" max="10755" width="7.85546875" style="8" customWidth="1"/>
    <col min="10756" max="10756" width="13.7109375" style="8" customWidth="1"/>
    <col min="10757" max="10757" width="9.7109375" style="8" customWidth="1"/>
    <col min="10758" max="10758" width="12.7109375" style="8" customWidth="1"/>
    <col min="10759" max="10759" width="4" style="8" customWidth="1"/>
    <col min="10760" max="10760" width="2.85546875" style="8" customWidth="1"/>
    <col min="10761" max="10761" width="13.7109375" style="8" customWidth="1"/>
    <col min="10762" max="10762" width="12.85546875" style="8" bestFit="1" customWidth="1"/>
    <col min="10763" max="10763" width="7.85546875" style="8" customWidth="1"/>
    <col min="10764" max="10771" width="0" style="8" hidden="1" customWidth="1"/>
    <col min="10772" max="10772" width="18.140625" style="8" bestFit="1" customWidth="1"/>
    <col min="10773" max="11008" width="11.42578125" style="8"/>
    <col min="11009" max="11009" width="0" style="8" hidden="1" customWidth="1"/>
    <col min="11010" max="11010" width="11.5703125" style="8" customWidth="1"/>
    <col min="11011" max="11011" width="7.85546875" style="8" customWidth="1"/>
    <col min="11012" max="11012" width="13.7109375" style="8" customWidth="1"/>
    <col min="11013" max="11013" width="9.7109375" style="8" customWidth="1"/>
    <col min="11014" max="11014" width="12.7109375" style="8" customWidth="1"/>
    <col min="11015" max="11015" width="4" style="8" customWidth="1"/>
    <col min="11016" max="11016" width="2.85546875" style="8" customWidth="1"/>
    <col min="11017" max="11017" width="13.7109375" style="8" customWidth="1"/>
    <col min="11018" max="11018" width="12.85546875" style="8" bestFit="1" customWidth="1"/>
    <col min="11019" max="11019" width="7.85546875" style="8" customWidth="1"/>
    <col min="11020" max="11027" width="0" style="8" hidden="1" customWidth="1"/>
    <col min="11028" max="11028" width="18.140625" style="8" bestFit="1" customWidth="1"/>
    <col min="11029" max="11264" width="11.42578125" style="8"/>
    <col min="11265" max="11265" width="0" style="8" hidden="1" customWidth="1"/>
    <col min="11266" max="11266" width="11.5703125" style="8" customWidth="1"/>
    <col min="11267" max="11267" width="7.85546875" style="8" customWidth="1"/>
    <col min="11268" max="11268" width="13.7109375" style="8" customWidth="1"/>
    <col min="11269" max="11269" width="9.7109375" style="8" customWidth="1"/>
    <col min="11270" max="11270" width="12.7109375" style="8" customWidth="1"/>
    <col min="11271" max="11271" width="4" style="8" customWidth="1"/>
    <col min="11272" max="11272" width="2.85546875" style="8" customWidth="1"/>
    <col min="11273" max="11273" width="13.7109375" style="8" customWidth="1"/>
    <col min="11274" max="11274" width="12.85546875" style="8" bestFit="1" customWidth="1"/>
    <col min="11275" max="11275" width="7.85546875" style="8" customWidth="1"/>
    <col min="11276" max="11283" width="0" style="8" hidden="1" customWidth="1"/>
    <col min="11284" max="11284" width="18.140625" style="8" bestFit="1" customWidth="1"/>
    <col min="11285" max="11520" width="11.42578125" style="8"/>
    <col min="11521" max="11521" width="0" style="8" hidden="1" customWidth="1"/>
    <col min="11522" max="11522" width="11.5703125" style="8" customWidth="1"/>
    <col min="11523" max="11523" width="7.85546875" style="8" customWidth="1"/>
    <col min="11524" max="11524" width="13.7109375" style="8" customWidth="1"/>
    <col min="11525" max="11525" width="9.7109375" style="8" customWidth="1"/>
    <col min="11526" max="11526" width="12.7109375" style="8" customWidth="1"/>
    <col min="11527" max="11527" width="4" style="8" customWidth="1"/>
    <col min="11528" max="11528" width="2.85546875" style="8" customWidth="1"/>
    <col min="11529" max="11529" width="13.7109375" style="8" customWidth="1"/>
    <col min="11530" max="11530" width="12.85546875" style="8" bestFit="1" customWidth="1"/>
    <col min="11531" max="11531" width="7.85546875" style="8" customWidth="1"/>
    <col min="11532" max="11539" width="0" style="8" hidden="1" customWidth="1"/>
    <col min="11540" max="11540" width="18.140625" style="8" bestFit="1" customWidth="1"/>
    <col min="11541" max="11776" width="11.42578125" style="8"/>
    <col min="11777" max="11777" width="0" style="8" hidden="1" customWidth="1"/>
    <col min="11778" max="11778" width="11.5703125" style="8" customWidth="1"/>
    <col min="11779" max="11779" width="7.85546875" style="8" customWidth="1"/>
    <col min="11780" max="11780" width="13.7109375" style="8" customWidth="1"/>
    <col min="11781" max="11781" width="9.7109375" style="8" customWidth="1"/>
    <col min="11782" max="11782" width="12.7109375" style="8" customWidth="1"/>
    <col min="11783" max="11783" width="4" style="8" customWidth="1"/>
    <col min="11784" max="11784" width="2.85546875" style="8" customWidth="1"/>
    <col min="11785" max="11785" width="13.7109375" style="8" customWidth="1"/>
    <col min="11786" max="11786" width="12.85546875" style="8" bestFit="1" customWidth="1"/>
    <col min="11787" max="11787" width="7.85546875" style="8" customWidth="1"/>
    <col min="11788" max="11795" width="0" style="8" hidden="1" customWidth="1"/>
    <col min="11796" max="11796" width="18.140625" style="8" bestFit="1" customWidth="1"/>
    <col min="11797" max="12032" width="11.42578125" style="8"/>
    <col min="12033" max="12033" width="0" style="8" hidden="1" customWidth="1"/>
    <col min="12034" max="12034" width="11.5703125" style="8" customWidth="1"/>
    <col min="12035" max="12035" width="7.85546875" style="8" customWidth="1"/>
    <col min="12036" max="12036" width="13.7109375" style="8" customWidth="1"/>
    <col min="12037" max="12037" width="9.7109375" style="8" customWidth="1"/>
    <col min="12038" max="12038" width="12.7109375" style="8" customWidth="1"/>
    <col min="12039" max="12039" width="4" style="8" customWidth="1"/>
    <col min="12040" max="12040" width="2.85546875" style="8" customWidth="1"/>
    <col min="12041" max="12041" width="13.7109375" style="8" customWidth="1"/>
    <col min="12042" max="12042" width="12.85546875" style="8" bestFit="1" customWidth="1"/>
    <col min="12043" max="12043" width="7.85546875" style="8" customWidth="1"/>
    <col min="12044" max="12051" width="0" style="8" hidden="1" customWidth="1"/>
    <col min="12052" max="12052" width="18.140625" style="8" bestFit="1" customWidth="1"/>
    <col min="12053" max="12288" width="11.42578125" style="8"/>
    <col min="12289" max="12289" width="0" style="8" hidden="1" customWidth="1"/>
    <col min="12290" max="12290" width="11.5703125" style="8" customWidth="1"/>
    <col min="12291" max="12291" width="7.85546875" style="8" customWidth="1"/>
    <col min="12292" max="12292" width="13.7109375" style="8" customWidth="1"/>
    <col min="12293" max="12293" width="9.7109375" style="8" customWidth="1"/>
    <col min="12294" max="12294" width="12.7109375" style="8" customWidth="1"/>
    <col min="12295" max="12295" width="4" style="8" customWidth="1"/>
    <col min="12296" max="12296" width="2.85546875" style="8" customWidth="1"/>
    <col min="12297" max="12297" width="13.7109375" style="8" customWidth="1"/>
    <col min="12298" max="12298" width="12.85546875" style="8" bestFit="1" customWidth="1"/>
    <col min="12299" max="12299" width="7.85546875" style="8" customWidth="1"/>
    <col min="12300" max="12307" width="0" style="8" hidden="1" customWidth="1"/>
    <col min="12308" max="12308" width="18.140625" style="8" bestFit="1" customWidth="1"/>
    <col min="12309" max="12544" width="11.42578125" style="8"/>
    <col min="12545" max="12545" width="0" style="8" hidden="1" customWidth="1"/>
    <col min="12546" max="12546" width="11.5703125" style="8" customWidth="1"/>
    <col min="12547" max="12547" width="7.85546875" style="8" customWidth="1"/>
    <col min="12548" max="12548" width="13.7109375" style="8" customWidth="1"/>
    <col min="12549" max="12549" width="9.7109375" style="8" customWidth="1"/>
    <col min="12550" max="12550" width="12.7109375" style="8" customWidth="1"/>
    <col min="12551" max="12551" width="4" style="8" customWidth="1"/>
    <col min="12552" max="12552" width="2.85546875" style="8" customWidth="1"/>
    <col min="12553" max="12553" width="13.7109375" style="8" customWidth="1"/>
    <col min="12554" max="12554" width="12.85546875" style="8" bestFit="1" customWidth="1"/>
    <col min="12555" max="12555" width="7.85546875" style="8" customWidth="1"/>
    <col min="12556" max="12563" width="0" style="8" hidden="1" customWidth="1"/>
    <col min="12564" max="12564" width="18.140625" style="8" bestFit="1" customWidth="1"/>
    <col min="12565" max="12800" width="11.42578125" style="8"/>
    <col min="12801" max="12801" width="0" style="8" hidden="1" customWidth="1"/>
    <col min="12802" max="12802" width="11.5703125" style="8" customWidth="1"/>
    <col min="12803" max="12803" width="7.85546875" style="8" customWidth="1"/>
    <col min="12804" max="12804" width="13.7109375" style="8" customWidth="1"/>
    <col min="12805" max="12805" width="9.7109375" style="8" customWidth="1"/>
    <col min="12806" max="12806" width="12.7109375" style="8" customWidth="1"/>
    <col min="12807" max="12807" width="4" style="8" customWidth="1"/>
    <col min="12808" max="12808" width="2.85546875" style="8" customWidth="1"/>
    <col min="12809" max="12809" width="13.7109375" style="8" customWidth="1"/>
    <col min="12810" max="12810" width="12.85546875" style="8" bestFit="1" customWidth="1"/>
    <col min="12811" max="12811" width="7.85546875" style="8" customWidth="1"/>
    <col min="12812" max="12819" width="0" style="8" hidden="1" customWidth="1"/>
    <col min="12820" max="12820" width="18.140625" style="8" bestFit="1" customWidth="1"/>
    <col min="12821" max="13056" width="11.42578125" style="8"/>
    <col min="13057" max="13057" width="0" style="8" hidden="1" customWidth="1"/>
    <col min="13058" max="13058" width="11.5703125" style="8" customWidth="1"/>
    <col min="13059" max="13059" width="7.85546875" style="8" customWidth="1"/>
    <col min="13060" max="13060" width="13.7109375" style="8" customWidth="1"/>
    <col min="13061" max="13061" width="9.7109375" style="8" customWidth="1"/>
    <col min="13062" max="13062" width="12.7109375" style="8" customWidth="1"/>
    <col min="13063" max="13063" width="4" style="8" customWidth="1"/>
    <col min="13064" max="13064" width="2.85546875" style="8" customWidth="1"/>
    <col min="13065" max="13065" width="13.7109375" style="8" customWidth="1"/>
    <col min="13066" max="13066" width="12.85546875" style="8" bestFit="1" customWidth="1"/>
    <col min="13067" max="13067" width="7.85546875" style="8" customWidth="1"/>
    <col min="13068" max="13075" width="0" style="8" hidden="1" customWidth="1"/>
    <col min="13076" max="13076" width="18.140625" style="8" bestFit="1" customWidth="1"/>
    <col min="13077" max="13312" width="11.42578125" style="8"/>
    <col min="13313" max="13313" width="0" style="8" hidden="1" customWidth="1"/>
    <col min="13314" max="13314" width="11.5703125" style="8" customWidth="1"/>
    <col min="13315" max="13315" width="7.85546875" style="8" customWidth="1"/>
    <col min="13316" max="13316" width="13.7109375" style="8" customWidth="1"/>
    <col min="13317" max="13317" width="9.7109375" style="8" customWidth="1"/>
    <col min="13318" max="13318" width="12.7109375" style="8" customWidth="1"/>
    <col min="13319" max="13319" width="4" style="8" customWidth="1"/>
    <col min="13320" max="13320" width="2.85546875" style="8" customWidth="1"/>
    <col min="13321" max="13321" width="13.7109375" style="8" customWidth="1"/>
    <col min="13322" max="13322" width="12.85546875" style="8" bestFit="1" customWidth="1"/>
    <col min="13323" max="13323" width="7.85546875" style="8" customWidth="1"/>
    <col min="13324" max="13331" width="0" style="8" hidden="1" customWidth="1"/>
    <col min="13332" max="13332" width="18.140625" style="8" bestFit="1" customWidth="1"/>
    <col min="13333" max="13568" width="11.42578125" style="8"/>
    <col min="13569" max="13569" width="0" style="8" hidden="1" customWidth="1"/>
    <col min="13570" max="13570" width="11.5703125" style="8" customWidth="1"/>
    <col min="13571" max="13571" width="7.85546875" style="8" customWidth="1"/>
    <col min="13572" max="13572" width="13.7109375" style="8" customWidth="1"/>
    <col min="13573" max="13573" width="9.7109375" style="8" customWidth="1"/>
    <col min="13574" max="13574" width="12.7109375" style="8" customWidth="1"/>
    <col min="13575" max="13575" width="4" style="8" customWidth="1"/>
    <col min="13576" max="13576" width="2.85546875" style="8" customWidth="1"/>
    <col min="13577" max="13577" width="13.7109375" style="8" customWidth="1"/>
    <col min="13578" max="13578" width="12.85546875" style="8" bestFit="1" customWidth="1"/>
    <col min="13579" max="13579" width="7.85546875" style="8" customWidth="1"/>
    <col min="13580" max="13587" width="0" style="8" hidden="1" customWidth="1"/>
    <col min="13588" max="13588" width="18.140625" style="8" bestFit="1" customWidth="1"/>
    <col min="13589" max="13824" width="11.42578125" style="8"/>
    <col min="13825" max="13825" width="0" style="8" hidden="1" customWidth="1"/>
    <col min="13826" max="13826" width="11.5703125" style="8" customWidth="1"/>
    <col min="13827" max="13827" width="7.85546875" style="8" customWidth="1"/>
    <col min="13828" max="13828" width="13.7109375" style="8" customWidth="1"/>
    <col min="13829" max="13829" width="9.7109375" style="8" customWidth="1"/>
    <col min="13830" max="13830" width="12.7109375" style="8" customWidth="1"/>
    <col min="13831" max="13831" width="4" style="8" customWidth="1"/>
    <col min="13832" max="13832" width="2.85546875" style="8" customWidth="1"/>
    <col min="13833" max="13833" width="13.7109375" style="8" customWidth="1"/>
    <col min="13834" max="13834" width="12.85546875" style="8" bestFit="1" customWidth="1"/>
    <col min="13835" max="13835" width="7.85546875" style="8" customWidth="1"/>
    <col min="13836" max="13843" width="0" style="8" hidden="1" customWidth="1"/>
    <col min="13844" max="13844" width="18.140625" style="8" bestFit="1" customWidth="1"/>
    <col min="13845" max="14080" width="11.42578125" style="8"/>
    <col min="14081" max="14081" width="0" style="8" hidden="1" customWidth="1"/>
    <col min="14082" max="14082" width="11.5703125" style="8" customWidth="1"/>
    <col min="14083" max="14083" width="7.85546875" style="8" customWidth="1"/>
    <col min="14084" max="14084" width="13.7109375" style="8" customWidth="1"/>
    <col min="14085" max="14085" width="9.7109375" style="8" customWidth="1"/>
    <col min="14086" max="14086" width="12.7109375" style="8" customWidth="1"/>
    <col min="14087" max="14087" width="4" style="8" customWidth="1"/>
    <col min="14088" max="14088" width="2.85546875" style="8" customWidth="1"/>
    <col min="14089" max="14089" width="13.7109375" style="8" customWidth="1"/>
    <col min="14090" max="14090" width="12.85546875" style="8" bestFit="1" customWidth="1"/>
    <col min="14091" max="14091" width="7.85546875" style="8" customWidth="1"/>
    <col min="14092" max="14099" width="0" style="8" hidden="1" customWidth="1"/>
    <col min="14100" max="14100" width="18.140625" style="8" bestFit="1" customWidth="1"/>
    <col min="14101" max="14336" width="11.42578125" style="8"/>
    <col min="14337" max="14337" width="0" style="8" hidden="1" customWidth="1"/>
    <col min="14338" max="14338" width="11.5703125" style="8" customWidth="1"/>
    <col min="14339" max="14339" width="7.85546875" style="8" customWidth="1"/>
    <col min="14340" max="14340" width="13.7109375" style="8" customWidth="1"/>
    <col min="14341" max="14341" width="9.7109375" style="8" customWidth="1"/>
    <col min="14342" max="14342" width="12.7109375" style="8" customWidth="1"/>
    <col min="14343" max="14343" width="4" style="8" customWidth="1"/>
    <col min="14344" max="14344" width="2.85546875" style="8" customWidth="1"/>
    <col min="14345" max="14345" width="13.7109375" style="8" customWidth="1"/>
    <col min="14346" max="14346" width="12.85546875" style="8" bestFit="1" customWidth="1"/>
    <col min="14347" max="14347" width="7.85546875" style="8" customWidth="1"/>
    <col min="14348" max="14355" width="0" style="8" hidden="1" customWidth="1"/>
    <col min="14356" max="14356" width="18.140625" style="8" bestFit="1" customWidth="1"/>
    <col min="14357" max="14592" width="11.42578125" style="8"/>
    <col min="14593" max="14593" width="0" style="8" hidden="1" customWidth="1"/>
    <col min="14594" max="14594" width="11.5703125" style="8" customWidth="1"/>
    <col min="14595" max="14595" width="7.85546875" style="8" customWidth="1"/>
    <col min="14596" max="14596" width="13.7109375" style="8" customWidth="1"/>
    <col min="14597" max="14597" width="9.7109375" style="8" customWidth="1"/>
    <col min="14598" max="14598" width="12.7109375" style="8" customWidth="1"/>
    <col min="14599" max="14599" width="4" style="8" customWidth="1"/>
    <col min="14600" max="14600" width="2.85546875" style="8" customWidth="1"/>
    <col min="14601" max="14601" width="13.7109375" style="8" customWidth="1"/>
    <col min="14602" max="14602" width="12.85546875" style="8" bestFit="1" customWidth="1"/>
    <col min="14603" max="14603" width="7.85546875" style="8" customWidth="1"/>
    <col min="14604" max="14611" width="0" style="8" hidden="1" customWidth="1"/>
    <col min="14612" max="14612" width="18.140625" style="8" bestFit="1" customWidth="1"/>
    <col min="14613" max="14848" width="11.42578125" style="8"/>
    <col min="14849" max="14849" width="0" style="8" hidden="1" customWidth="1"/>
    <col min="14850" max="14850" width="11.5703125" style="8" customWidth="1"/>
    <col min="14851" max="14851" width="7.85546875" style="8" customWidth="1"/>
    <col min="14852" max="14852" width="13.7109375" style="8" customWidth="1"/>
    <col min="14853" max="14853" width="9.7109375" style="8" customWidth="1"/>
    <col min="14854" max="14854" width="12.7109375" style="8" customWidth="1"/>
    <col min="14855" max="14855" width="4" style="8" customWidth="1"/>
    <col min="14856" max="14856" width="2.85546875" style="8" customWidth="1"/>
    <col min="14857" max="14857" width="13.7109375" style="8" customWidth="1"/>
    <col min="14858" max="14858" width="12.85546875" style="8" bestFit="1" customWidth="1"/>
    <col min="14859" max="14859" width="7.85546875" style="8" customWidth="1"/>
    <col min="14860" max="14867" width="0" style="8" hidden="1" customWidth="1"/>
    <col min="14868" max="14868" width="18.140625" style="8" bestFit="1" customWidth="1"/>
    <col min="14869" max="15104" width="11.42578125" style="8"/>
    <col min="15105" max="15105" width="0" style="8" hidden="1" customWidth="1"/>
    <col min="15106" max="15106" width="11.5703125" style="8" customWidth="1"/>
    <col min="15107" max="15107" width="7.85546875" style="8" customWidth="1"/>
    <col min="15108" max="15108" width="13.7109375" style="8" customWidth="1"/>
    <col min="15109" max="15109" width="9.7109375" style="8" customWidth="1"/>
    <col min="15110" max="15110" width="12.7109375" style="8" customWidth="1"/>
    <col min="15111" max="15111" width="4" style="8" customWidth="1"/>
    <col min="15112" max="15112" width="2.85546875" style="8" customWidth="1"/>
    <col min="15113" max="15113" width="13.7109375" style="8" customWidth="1"/>
    <col min="15114" max="15114" width="12.85546875" style="8" bestFit="1" customWidth="1"/>
    <col min="15115" max="15115" width="7.85546875" style="8" customWidth="1"/>
    <col min="15116" max="15123" width="0" style="8" hidden="1" customWidth="1"/>
    <col min="15124" max="15124" width="18.140625" style="8" bestFit="1" customWidth="1"/>
    <col min="15125" max="15360" width="11.42578125" style="8"/>
    <col min="15361" max="15361" width="0" style="8" hidden="1" customWidth="1"/>
    <col min="15362" max="15362" width="11.5703125" style="8" customWidth="1"/>
    <col min="15363" max="15363" width="7.85546875" style="8" customWidth="1"/>
    <col min="15364" max="15364" width="13.7109375" style="8" customWidth="1"/>
    <col min="15365" max="15365" width="9.7109375" style="8" customWidth="1"/>
    <col min="15366" max="15366" width="12.7109375" style="8" customWidth="1"/>
    <col min="15367" max="15367" width="4" style="8" customWidth="1"/>
    <col min="15368" max="15368" width="2.85546875" style="8" customWidth="1"/>
    <col min="15369" max="15369" width="13.7109375" style="8" customWidth="1"/>
    <col min="15370" max="15370" width="12.85546875" style="8" bestFit="1" customWidth="1"/>
    <col min="15371" max="15371" width="7.85546875" style="8" customWidth="1"/>
    <col min="15372" max="15379" width="0" style="8" hidden="1" customWidth="1"/>
    <col min="15380" max="15380" width="18.140625" style="8" bestFit="1" customWidth="1"/>
    <col min="15381" max="15616" width="11.42578125" style="8"/>
    <col min="15617" max="15617" width="0" style="8" hidden="1" customWidth="1"/>
    <col min="15618" max="15618" width="11.5703125" style="8" customWidth="1"/>
    <col min="15619" max="15619" width="7.85546875" style="8" customWidth="1"/>
    <col min="15620" max="15620" width="13.7109375" style="8" customWidth="1"/>
    <col min="15621" max="15621" width="9.7109375" style="8" customWidth="1"/>
    <col min="15622" max="15622" width="12.7109375" style="8" customWidth="1"/>
    <col min="15623" max="15623" width="4" style="8" customWidth="1"/>
    <col min="15624" max="15624" width="2.85546875" style="8" customWidth="1"/>
    <col min="15625" max="15625" width="13.7109375" style="8" customWidth="1"/>
    <col min="15626" max="15626" width="12.85546875" style="8" bestFit="1" customWidth="1"/>
    <col min="15627" max="15627" width="7.85546875" style="8" customWidth="1"/>
    <col min="15628" max="15635" width="0" style="8" hidden="1" customWidth="1"/>
    <col min="15636" max="15636" width="18.140625" style="8" bestFit="1" customWidth="1"/>
    <col min="15637" max="15872" width="11.42578125" style="8"/>
    <col min="15873" max="15873" width="0" style="8" hidden="1" customWidth="1"/>
    <col min="15874" max="15874" width="11.5703125" style="8" customWidth="1"/>
    <col min="15875" max="15875" width="7.85546875" style="8" customWidth="1"/>
    <col min="15876" max="15876" width="13.7109375" style="8" customWidth="1"/>
    <col min="15877" max="15877" width="9.7109375" style="8" customWidth="1"/>
    <col min="15878" max="15878" width="12.7109375" style="8" customWidth="1"/>
    <col min="15879" max="15879" width="4" style="8" customWidth="1"/>
    <col min="15880" max="15880" width="2.85546875" style="8" customWidth="1"/>
    <col min="15881" max="15881" width="13.7109375" style="8" customWidth="1"/>
    <col min="15882" max="15882" width="12.85546875" style="8" bestFit="1" customWidth="1"/>
    <col min="15883" max="15883" width="7.85546875" style="8" customWidth="1"/>
    <col min="15884" max="15891" width="0" style="8" hidden="1" customWidth="1"/>
    <col min="15892" max="15892" width="18.140625" style="8" bestFit="1" customWidth="1"/>
    <col min="15893" max="16128" width="11.42578125" style="8"/>
    <col min="16129" max="16129" width="0" style="8" hidden="1" customWidth="1"/>
    <col min="16130" max="16130" width="11.5703125" style="8" customWidth="1"/>
    <col min="16131" max="16131" width="7.85546875" style="8" customWidth="1"/>
    <col min="16132" max="16132" width="13.7109375" style="8" customWidth="1"/>
    <col min="16133" max="16133" width="9.7109375" style="8" customWidth="1"/>
    <col min="16134" max="16134" width="12.7109375" style="8" customWidth="1"/>
    <col min="16135" max="16135" width="4" style="8" customWidth="1"/>
    <col min="16136" max="16136" width="2.85546875" style="8" customWidth="1"/>
    <col min="16137" max="16137" width="13.7109375" style="8" customWidth="1"/>
    <col min="16138" max="16138" width="12.85546875" style="8" bestFit="1" customWidth="1"/>
    <col min="16139" max="16139" width="7.85546875" style="8" customWidth="1"/>
    <col min="16140" max="16147" width="0" style="8" hidden="1" customWidth="1"/>
    <col min="16148" max="16148" width="18.140625" style="8" bestFit="1" customWidth="1"/>
    <col min="16149" max="16384" width="11.42578125" style="8"/>
  </cols>
  <sheetData>
    <row r="1" spans="1:25" s="1" customFormat="1" ht="22.5" customHeight="1" x14ac:dyDescent="0.2">
      <c r="A1" s="565" t="s">
        <v>0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</row>
    <row r="2" spans="1:25" s="3" customFormat="1" ht="27" customHeight="1" x14ac:dyDescent="0.25">
      <c r="A2" s="2" t="s">
        <v>1</v>
      </c>
      <c r="B2" s="566" t="str">
        <f>'[3]LEIS SOCIAIS'!B2</f>
        <v>CONTRATAÇÃO DE EMPRESA PARA EXECUTAR OS SERVIÇOS DE PAVIMENTAÇÃO EM PARALELEPÍPEDO NO MUNICÍPIO DE IPIRANGA DO PIAUÍ - PI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25" s="3" customFormat="1" ht="24" customHeight="1" x14ac:dyDescent="0.25">
      <c r="A3" s="567" t="str">
        <f>'[3]LEIS SOCIAIS'!A3</f>
        <v>LEIS SOCIAIS: 111,86% HORISTA, 70,63% MENSALISTA | BDI PRINCIPAL: 20,73%, BDI DIFERENCIADO (PEDRA): 11,10%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</row>
    <row r="4" spans="1:25" s="4" customFormat="1" ht="24" customHeight="1" x14ac:dyDescent="0.2">
      <c r="A4" s="567" t="str">
        <f>[3]MOBILIZAÇÃO!A4</f>
        <v>DATA BASE: SINAPI 11/2021 | ORSE 07/2021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</row>
    <row r="5" spans="1:25" ht="24" customHeight="1" x14ac:dyDescent="0.25">
      <c r="A5" s="568" t="s">
        <v>44</v>
      </c>
      <c r="B5" s="568"/>
      <c r="C5" s="568"/>
      <c r="D5" s="568"/>
      <c r="E5" s="568"/>
      <c r="F5" s="568"/>
      <c r="G5" s="568"/>
      <c r="H5" s="568"/>
      <c r="I5" s="568"/>
      <c r="J5" s="568"/>
      <c r="K5" s="568"/>
      <c r="L5" s="568"/>
    </row>
    <row r="6" spans="1: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25" x14ac:dyDescent="0.2">
      <c r="A7" s="1"/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25" ht="15" x14ac:dyDescent="0.25">
      <c r="A9" s="1"/>
      <c r="D9" s="537" t="s">
        <v>3</v>
      </c>
      <c r="E9" s="537"/>
      <c r="F9" s="537"/>
      <c r="G9" s="537"/>
      <c r="H9" s="537"/>
      <c r="I9" s="537"/>
      <c r="J9" s="1"/>
      <c r="K9" s="1"/>
      <c r="L9" s="1"/>
      <c r="X9" s="1"/>
      <c r="Y9" s="1"/>
    </row>
    <row r="10" spans="1:25" x14ac:dyDescent="0.2">
      <c r="A10" s="1"/>
      <c r="D10" s="1"/>
      <c r="E10" s="1"/>
      <c r="F10" s="1"/>
      <c r="G10" s="1"/>
      <c r="H10" s="1"/>
      <c r="I10" s="1"/>
      <c r="J10" s="1"/>
      <c r="K10" s="1"/>
      <c r="L10" s="1"/>
      <c r="X10" s="1"/>
      <c r="Y10" s="1"/>
    </row>
    <row r="11" spans="1:25" ht="15" hidden="1" x14ac:dyDescent="0.25">
      <c r="A11" s="1"/>
      <c r="B11" s="559" t="s">
        <v>4</v>
      </c>
      <c r="C11" s="560"/>
      <c r="D11" s="560"/>
      <c r="E11" s="560"/>
      <c r="F11" s="560"/>
      <c r="G11" s="560"/>
      <c r="H11" s="560"/>
      <c r="I11" s="560"/>
      <c r="J11" s="560"/>
      <c r="K11" s="561"/>
      <c r="L11" s="1"/>
    </row>
    <row r="12" spans="1:25" ht="15" hidden="1" x14ac:dyDescent="0.25">
      <c r="A12" s="1"/>
      <c r="B12" s="562" t="s">
        <v>5</v>
      </c>
      <c r="C12" s="563"/>
      <c r="D12" s="563"/>
      <c r="E12" s="563"/>
      <c r="F12" s="563" t="s">
        <v>6</v>
      </c>
      <c r="G12" s="563"/>
      <c r="H12" s="563" t="s">
        <v>7</v>
      </c>
      <c r="I12" s="563"/>
      <c r="J12" s="563" t="s">
        <v>8</v>
      </c>
      <c r="K12" s="564"/>
      <c r="L12" s="1"/>
    </row>
    <row r="13" spans="1:25" hidden="1" x14ac:dyDescent="0.2">
      <c r="A13" s="1"/>
      <c r="B13" s="551" t="s">
        <v>9</v>
      </c>
      <c r="C13" s="533"/>
      <c r="D13" s="533"/>
      <c r="E13" s="533"/>
      <c r="F13" s="535">
        <v>3</v>
      </c>
      <c r="G13" s="535"/>
      <c r="H13" s="535">
        <v>4</v>
      </c>
      <c r="I13" s="535"/>
      <c r="J13" s="535">
        <v>5.5</v>
      </c>
      <c r="K13" s="552"/>
      <c r="L13" s="1"/>
    </row>
    <row r="14" spans="1:25" hidden="1" x14ac:dyDescent="0.2">
      <c r="A14" s="1"/>
      <c r="B14" s="551" t="s">
        <v>10</v>
      </c>
      <c r="C14" s="533"/>
      <c r="D14" s="533"/>
      <c r="E14" s="533"/>
      <c r="F14" s="535">
        <v>0.8</v>
      </c>
      <c r="G14" s="535"/>
      <c r="H14" s="535">
        <v>0.8</v>
      </c>
      <c r="I14" s="535"/>
      <c r="J14" s="535">
        <v>1</v>
      </c>
      <c r="K14" s="552"/>
      <c r="L14" s="1"/>
    </row>
    <row r="15" spans="1:25" hidden="1" x14ac:dyDescent="0.2">
      <c r="A15" s="1"/>
      <c r="B15" s="553" t="s">
        <v>11</v>
      </c>
      <c r="C15" s="554"/>
      <c r="D15" s="554"/>
      <c r="E15" s="555"/>
      <c r="F15" s="556">
        <v>0.97</v>
      </c>
      <c r="G15" s="557"/>
      <c r="H15" s="535">
        <v>1.27</v>
      </c>
      <c r="I15" s="535"/>
      <c r="J15" s="556">
        <v>1.27</v>
      </c>
      <c r="K15" s="558"/>
      <c r="L15" s="1"/>
    </row>
    <row r="16" spans="1:25" hidden="1" x14ac:dyDescent="0.2">
      <c r="A16" s="1"/>
      <c r="B16" s="551" t="s">
        <v>12</v>
      </c>
      <c r="C16" s="533"/>
      <c r="D16" s="533"/>
      <c r="E16" s="533"/>
      <c r="F16" s="535">
        <v>0.59</v>
      </c>
      <c r="G16" s="535"/>
      <c r="H16" s="535">
        <v>1.23</v>
      </c>
      <c r="I16" s="535"/>
      <c r="J16" s="535">
        <v>1.39</v>
      </c>
      <c r="K16" s="552"/>
      <c r="L16" s="1"/>
    </row>
    <row r="17" spans="1:20" hidden="1" x14ac:dyDescent="0.2">
      <c r="A17" s="1"/>
      <c r="B17" s="553" t="s">
        <v>13</v>
      </c>
      <c r="C17" s="554"/>
      <c r="D17" s="554"/>
      <c r="E17" s="555"/>
      <c r="F17" s="556">
        <v>6.16</v>
      </c>
      <c r="G17" s="557"/>
      <c r="H17" s="535">
        <v>7.4</v>
      </c>
      <c r="I17" s="535"/>
      <c r="J17" s="556">
        <v>8.9600000000000009</v>
      </c>
      <c r="K17" s="558"/>
      <c r="L17" s="1"/>
    </row>
    <row r="18" spans="1:20" ht="13.5" hidden="1" thickBot="1" x14ac:dyDescent="0.25">
      <c r="A18" s="1"/>
      <c r="B18" s="546" t="s">
        <v>14</v>
      </c>
      <c r="C18" s="547"/>
      <c r="D18" s="547"/>
      <c r="E18" s="547"/>
      <c r="F18" s="548" t="s">
        <v>15</v>
      </c>
      <c r="G18" s="549"/>
      <c r="H18" s="549"/>
      <c r="I18" s="549"/>
      <c r="J18" s="549"/>
      <c r="K18" s="550"/>
      <c r="L18" s="1"/>
    </row>
    <row r="19" spans="1:20" hidden="1" x14ac:dyDescent="0.2">
      <c r="A19" s="1"/>
      <c r="B19" s="538"/>
      <c r="C19" s="538"/>
      <c r="D19" s="538"/>
      <c r="E19" s="538"/>
      <c r="F19" s="538"/>
      <c r="G19" s="538"/>
      <c r="H19" s="538"/>
      <c r="I19" s="538"/>
      <c r="J19" s="538"/>
      <c r="K19" s="538"/>
      <c r="L19" s="1"/>
    </row>
    <row r="20" spans="1:20" ht="15" x14ac:dyDescent="0.25">
      <c r="A20" s="1"/>
      <c r="B20" s="541" t="s">
        <v>16</v>
      </c>
      <c r="C20" s="541"/>
      <c r="D20" s="541" t="s">
        <v>17</v>
      </c>
      <c r="E20" s="541"/>
      <c r="F20" s="541"/>
      <c r="G20" s="541"/>
      <c r="H20" s="541"/>
      <c r="I20" s="541"/>
      <c r="J20" s="541" t="s">
        <v>18</v>
      </c>
      <c r="K20" s="541"/>
      <c r="L20" s="1"/>
    </row>
    <row r="21" spans="1:20" x14ac:dyDescent="0.2">
      <c r="A21" s="1"/>
      <c r="B21" s="538"/>
      <c r="C21" s="538"/>
      <c r="D21" s="538"/>
      <c r="E21" s="538"/>
      <c r="F21" s="538"/>
      <c r="G21" s="538"/>
      <c r="H21" s="538"/>
      <c r="I21" s="538"/>
      <c r="J21" s="538"/>
      <c r="K21" s="538"/>
      <c r="L21" s="1"/>
    </row>
    <row r="22" spans="1:20" ht="15" x14ac:dyDescent="0.25">
      <c r="A22" s="1"/>
      <c r="B22" s="541" t="s">
        <v>19</v>
      </c>
      <c r="C22" s="541"/>
      <c r="D22" s="542" t="s">
        <v>20</v>
      </c>
      <c r="E22" s="542"/>
      <c r="F22" s="542"/>
      <c r="G22" s="542"/>
      <c r="H22" s="542"/>
      <c r="I22" s="542"/>
      <c r="J22" s="543"/>
      <c r="K22" s="543"/>
      <c r="L22" s="1"/>
    </row>
    <row r="23" spans="1:20" x14ac:dyDescent="0.2">
      <c r="A23" s="1"/>
      <c r="B23" s="533"/>
      <c r="C23" s="533"/>
      <c r="D23" s="534" t="s">
        <v>9</v>
      </c>
      <c r="E23" s="534"/>
      <c r="F23" s="534"/>
      <c r="G23" s="534"/>
      <c r="H23" s="534"/>
      <c r="I23" s="534"/>
      <c r="J23" s="535">
        <v>1.5</v>
      </c>
      <c r="K23" s="535"/>
      <c r="L23" s="1"/>
      <c r="T23" s="8">
        <v>2.5</v>
      </c>
    </row>
    <row r="24" spans="1:20" ht="15" x14ac:dyDescent="0.25">
      <c r="A24" s="1"/>
      <c r="B24" s="536" t="s">
        <v>21</v>
      </c>
      <c r="C24" s="536"/>
      <c r="D24" s="536"/>
      <c r="E24" s="536"/>
      <c r="F24" s="536"/>
      <c r="G24" s="536"/>
      <c r="H24" s="536"/>
      <c r="I24" s="536"/>
      <c r="J24" s="540">
        <f>J23</f>
        <v>1.5</v>
      </c>
      <c r="K24" s="540"/>
      <c r="L24" s="1"/>
      <c r="T24" s="8">
        <v>2.5</v>
      </c>
    </row>
    <row r="25" spans="1:20" ht="15" x14ac:dyDescent="0.25">
      <c r="A25" s="1"/>
      <c r="B25" s="541" t="s">
        <v>22</v>
      </c>
      <c r="C25" s="541"/>
      <c r="D25" s="542" t="s">
        <v>23</v>
      </c>
      <c r="E25" s="542"/>
      <c r="F25" s="542"/>
      <c r="G25" s="542"/>
      <c r="H25" s="542"/>
      <c r="I25" s="542"/>
      <c r="J25" s="543"/>
      <c r="K25" s="543"/>
      <c r="L25" s="1"/>
    </row>
    <row r="26" spans="1:20" x14ac:dyDescent="0.2">
      <c r="A26" s="1"/>
      <c r="B26" s="533"/>
      <c r="C26" s="533"/>
      <c r="D26" s="534" t="s">
        <v>24</v>
      </c>
      <c r="E26" s="534"/>
      <c r="F26" s="534"/>
      <c r="G26" s="534"/>
      <c r="H26" s="534"/>
      <c r="I26" s="534"/>
      <c r="J26" s="535">
        <v>0.85</v>
      </c>
      <c r="K26" s="535"/>
      <c r="L26" s="1"/>
      <c r="T26" s="8">
        <v>0.5</v>
      </c>
    </row>
    <row r="27" spans="1:20" ht="15" x14ac:dyDescent="0.25">
      <c r="A27" s="1"/>
      <c r="B27" s="536" t="s">
        <v>25</v>
      </c>
      <c r="C27" s="536"/>
      <c r="D27" s="536"/>
      <c r="E27" s="536"/>
      <c r="F27" s="536"/>
      <c r="G27" s="536"/>
      <c r="H27" s="536"/>
      <c r="I27" s="536"/>
      <c r="J27" s="540">
        <f>J26</f>
        <v>0.85</v>
      </c>
      <c r="K27" s="540"/>
      <c r="L27" s="1"/>
      <c r="T27" s="8">
        <v>0.5</v>
      </c>
    </row>
    <row r="28" spans="1:20" ht="15" x14ac:dyDescent="0.25">
      <c r="A28" s="1"/>
      <c r="B28" s="541" t="s">
        <v>45</v>
      </c>
      <c r="C28" s="541"/>
      <c r="D28" s="542" t="s">
        <v>26</v>
      </c>
      <c r="E28" s="542"/>
      <c r="F28" s="542"/>
      <c r="G28" s="542"/>
      <c r="H28" s="542"/>
      <c r="I28" s="542"/>
      <c r="J28" s="543"/>
      <c r="K28" s="543"/>
      <c r="L28" s="1"/>
    </row>
    <row r="29" spans="1:20" x14ac:dyDescent="0.2">
      <c r="A29" s="1"/>
      <c r="B29" s="533"/>
      <c r="C29" s="533"/>
      <c r="D29" s="545" t="s">
        <v>27</v>
      </c>
      <c r="E29" s="534"/>
      <c r="F29" s="534"/>
      <c r="G29" s="534"/>
      <c r="H29" s="534"/>
      <c r="I29" s="534"/>
      <c r="J29" s="535">
        <v>0.3</v>
      </c>
      <c r="K29" s="535"/>
      <c r="L29" s="1"/>
      <c r="T29" s="8">
        <v>0.5</v>
      </c>
    </row>
    <row r="30" spans="1:20" ht="15" x14ac:dyDescent="0.25">
      <c r="A30" s="1"/>
      <c r="B30" s="544" t="s">
        <v>28</v>
      </c>
      <c r="C30" s="536"/>
      <c r="D30" s="536"/>
      <c r="E30" s="536"/>
      <c r="F30" s="536"/>
      <c r="G30" s="536"/>
      <c r="H30" s="536"/>
      <c r="I30" s="536"/>
      <c r="J30" s="540">
        <f>J29</f>
        <v>0.3</v>
      </c>
      <c r="K30" s="540"/>
      <c r="L30" s="1"/>
      <c r="T30" s="8">
        <v>0.5</v>
      </c>
    </row>
    <row r="31" spans="1:20" ht="15" x14ac:dyDescent="0.25">
      <c r="A31" s="1"/>
      <c r="B31" s="541" t="s">
        <v>29</v>
      </c>
      <c r="C31" s="541"/>
      <c r="D31" s="542" t="s">
        <v>30</v>
      </c>
      <c r="E31" s="542"/>
      <c r="F31" s="542"/>
      <c r="G31" s="542"/>
      <c r="H31" s="542"/>
      <c r="I31" s="542"/>
      <c r="J31" s="543"/>
      <c r="K31" s="543"/>
      <c r="L31" s="1"/>
    </row>
    <row r="32" spans="1:20" x14ac:dyDescent="0.2">
      <c r="A32" s="1"/>
      <c r="B32" s="533"/>
      <c r="C32" s="533"/>
      <c r="D32" s="534" t="s">
        <v>31</v>
      </c>
      <c r="E32" s="534"/>
      <c r="F32" s="534"/>
      <c r="G32" s="534"/>
      <c r="H32" s="534"/>
      <c r="I32" s="534"/>
      <c r="J32" s="535">
        <v>0.56000000000000005</v>
      </c>
      <c r="K32" s="535"/>
      <c r="L32" s="1"/>
      <c r="T32" s="8">
        <v>0.6</v>
      </c>
    </row>
    <row r="33" spans="1:20" ht="15" x14ac:dyDescent="0.25">
      <c r="A33" s="1"/>
      <c r="B33" s="536" t="s">
        <v>32</v>
      </c>
      <c r="C33" s="536"/>
      <c r="D33" s="536"/>
      <c r="E33" s="536"/>
      <c r="F33" s="536"/>
      <c r="G33" s="536"/>
      <c r="H33" s="536"/>
      <c r="I33" s="536"/>
      <c r="J33" s="540">
        <f>J32</f>
        <v>0.56000000000000005</v>
      </c>
      <c r="K33" s="540"/>
      <c r="L33" s="1"/>
      <c r="T33" s="8">
        <v>0.6</v>
      </c>
    </row>
    <row r="34" spans="1:20" ht="15" x14ac:dyDescent="0.25">
      <c r="A34" s="1"/>
      <c r="B34" s="541" t="s">
        <v>33</v>
      </c>
      <c r="C34" s="541"/>
      <c r="D34" s="542" t="s">
        <v>34</v>
      </c>
      <c r="E34" s="542"/>
      <c r="F34" s="542"/>
      <c r="G34" s="542"/>
      <c r="H34" s="542"/>
      <c r="I34" s="542"/>
      <c r="J34" s="543"/>
      <c r="K34" s="543"/>
      <c r="L34" s="1"/>
    </row>
    <row r="35" spans="1:20" x14ac:dyDescent="0.2">
      <c r="A35" s="1"/>
      <c r="B35" s="533"/>
      <c r="C35" s="533"/>
      <c r="D35" s="534" t="s">
        <v>13</v>
      </c>
      <c r="E35" s="534"/>
      <c r="F35" s="534"/>
      <c r="G35" s="534"/>
      <c r="H35" s="534"/>
      <c r="I35" s="534"/>
      <c r="J35" s="535">
        <v>3.7</v>
      </c>
      <c r="K35" s="535"/>
      <c r="L35" s="1"/>
      <c r="T35" s="8">
        <v>2.7</v>
      </c>
    </row>
    <row r="36" spans="1:20" ht="15" x14ac:dyDescent="0.25">
      <c r="A36" s="1"/>
      <c r="B36" s="536" t="s">
        <v>35</v>
      </c>
      <c r="C36" s="536"/>
      <c r="D36" s="536"/>
      <c r="E36" s="536"/>
      <c r="F36" s="536"/>
      <c r="G36" s="536"/>
      <c r="H36" s="536"/>
      <c r="I36" s="536"/>
      <c r="J36" s="540">
        <f>J35</f>
        <v>3.7</v>
      </c>
      <c r="K36" s="540"/>
      <c r="L36" s="1"/>
      <c r="T36" s="8">
        <v>2.7</v>
      </c>
    </row>
    <row r="37" spans="1:20" ht="15" x14ac:dyDescent="0.25">
      <c r="A37" s="1"/>
      <c r="B37" s="541" t="s">
        <v>36</v>
      </c>
      <c r="C37" s="541"/>
      <c r="D37" s="542" t="s">
        <v>37</v>
      </c>
      <c r="E37" s="542"/>
      <c r="F37" s="542"/>
      <c r="G37" s="542"/>
      <c r="H37" s="542"/>
      <c r="I37" s="542"/>
      <c r="J37" s="543"/>
      <c r="K37" s="543"/>
      <c r="L37" s="1"/>
    </row>
    <row r="38" spans="1:20" x14ac:dyDescent="0.2">
      <c r="A38" s="1"/>
      <c r="B38" s="533"/>
      <c r="C38" s="533"/>
      <c r="D38" s="534" t="s">
        <v>38</v>
      </c>
      <c r="E38" s="534"/>
      <c r="F38" s="534"/>
      <c r="G38" s="534"/>
      <c r="H38" s="534"/>
      <c r="I38" s="534"/>
      <c r="J38" s="533">
        <v>0.65</v>
      </c>
      <c r="K38" s="533"/>
      <c r="L38" s="1"/>
      <c r="T38" s="8">
        <v>0.65</v>
      </c>
    </row>
    <row r="39" spans="1:20" x14ac:dyDescent="0.2">
      <c r="A39" s="1"/>
      <c r="B39" s="533"/>
      <c r="C39" s="533"/>
      <c r="D39" s="534" t="s">
        <v>39</v>
      </c>
      <c r="E39" s="534"/>
      <c r="F39" s="534"/>
      <c r="G39" s="534"/>
      <c r="H39" s="534"/>
      <c r="I39" s="534"/>
      <c r="J39" s="535"/>
      <c r="K39" s="535"/>
      <c r="L39" s="1"/>
      <c r="T39" s="8">
        <v>3</v>
      </c>
    </row>
    <row r="40" spans="1:20" x14ac:dyDescent="0.2">
      <c r="A40" s="1"/>
      <c r="B40" s="533"/>
      <c r="C40" s="533"/>
      <c r="D40" s="534" t="s">
        <v>40</v>
      </c>
      <c r="E40" s="534"/>
      <c r="F40" s="534"/>
      <c r="G40" s="534"/>
      <c r="H40" s="534"/>
      <c r="I40" s="534"/>
      <c r="J40" s="535">
        <v>3</v>
      </c>
      <c r="K40" s="535"/>
      <c r="L40" s="1"/>
      <c r="M40" s="9">
        <v>0.03</v>
      </c>
      <c r="N40" s="8">
        <v>0</v>
      </c>
      <c r="O40" s="8">
        <v>0</v>
      </c>
      <c r="T40" s="8">
        <v>3</v>
      </c>
    </row>
    <row r="41" spans="1:20" x14ac:dyDescent="0.2">
      <c r="A41" s="1"/>
      <c r="B41" s="533"/>
      <c r="C41" s="533"/>
      <c r="D41" s="534"/>
      <c r="E41" s="534"/>
      <c r="F41" s="534"/>
      <c r="G41" s="534"/>
      <c r="H41" s="534"/>
      <c r="I41" s="534"/>
      <c r="J41" s="535"/>
      <c r="K41" s="535"/>
      <c r="L41" s="1"/>
      <c r="P41" s="9">
        <v>6.4999999999999997E-3</v>
      </c>
      <c r="Q41" s="9">
        <v>6.4999999999999997E-3</v>
      </c>
      <c r="R41" s="9">
        <v>1.32E-2</v>
      </c>
      <c r="S41" s="9">
        <v>1.32E-2</v>
      </c>
      <c r="T41" s="8">
        <v>4.5</v>
      </c>
    </row>
    <row r="42" spans="1:20" ht="15" x14ac:dyDescent="0.25">
      <c r="A42" s="1"/>
      <c r="B42" s="536" t="s">
        <v>42</v>
      </c>
      <c r="C42" s="536"/>
      <c r="D42" s="536"/>
      <c r="E42" s="536"/>
      <c r="F42" s="536"/>
      <c r="G42" s="536"/>
      <c r="H42" s="536"/>
      <c r="I42" s="536"/>
      <c r="J42" s="537">
        <f>SUM(J38:K41)</f>
        <v>3.65</v>
      </c>
      <c r="K42" s="537"/>
      <c r="L42" s="1"/>
      <c r="P42" s="9">
        <v>0.03</v>
      </c>
      <c r="Q42" s="9">
        <v>0.03</v>
      </c>
      <c r="R42" s="9">
        <v>6.08E-2</v>
      </c>
      <c r="S42" s="9">
        <v>6.08E-2</v>
      </c>
      <c r="T42" s="8">
        <v>11.15</v>
      </c>
    </row>
    <row r="43" spans="1:20" x14ac:dyDescent="0.2">
      <c r="A43" s="1"/>
      <c r="B43" s="538"/>
      <c r="C43" s="538"/>
      <c r="D43" s="539"/>
      <c r="E43" s="539"/>
      <c r="F43" s="539"/>
      <c r="G43" s="539"/>
      <c r="H43" s="539"/>
      <c r="I43" s="539"/>
      <c r="J43" s="538"/>
      <c r="K43" s="538"/>
      <c r="L43" s="1"/>
    </row>
    <row r="44" spans="1:20" ht="15" x14ac:dyDescent="0.25">
      <c r="A44" s="1"/>
      <c r="B44" s="527"/>
      <c r="C44" s="528"/>
      <c r="D44" s="529" t="s">
        <v>43</v>
      </c>
      <c r="E44" s="529"/>
      <c r="F44" s="529"/>
      <c r="G44" s="529"/>
      <c r="H44" s="529"/>
      <c r="I44" s="529"/>
      <c r="J44" s="530">
        <f>ROUND((((1+J24/100+J33/100+J29/100)*(1+J27/100)*(1+J36/100)/(1-J42/100))-1)*100,2)</f>
        <v>11.1</v>
      </c>
      <c r="K44" s="531"/>
      <c r="L44" s="1"/>
    </row>
    <row r="45" spans="1:2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8">
        <f>ROUND((((1+J24/100+J33/100+J29/100)*(1+J27/100)*(1+J36/100)/(1-J42/100))-1)*100,2)</f>
        <v>11.1</v>
      </c>
    </row>
    <row r="46" spans="1:20" ht="15" x14ac:dyDescent="0.25">
      <c r="A46" s="1"/>
      <c r="B46" s="1"/>
      <c r="C46" s="1"/>
      <c r="D46" s="532" t="str">
        <f>'[3]RESUMO 01'!A31</f>
        <v>TERESINA (PI), 13 DE ABRIL DE 2022</v>
      </c>
      <c r="E46" s="532"/>
      <c r="F46" s="532"/>
      <c r="G46" s="532"/>
      <c r="H46" s="532"/>
      <c r="I46" s="532"/>
      <c r="J46" s="1"/>
      <c r="K46" s="1"/>
      <c r="L46" s="1"/>
    </row>
    <row r="47" spans="1:20" ht="12" customHeight="1" x14ac:dyDescent="0.25"/>
    <row r="48" spans="1:20" ht="12" customHeight="1" x14ac:dyDescent="0.25"/>
    <row r="49" ht="12" customHeight="1" x14ac:dyDescent="0.25"/>
    <row r="50" ht="12" customHeight="1" x14ac:dyDescent="0.25"/>
    <row r="51" ht="12" customHeight="1" x14ac:dyDescent="0.25"/>
  </sheetData>
  <mergeCells count="107">
    <mergeCell ref="A1:L1"/>
    <mergeCell ref="B2:L2"/>
    <mergeCell ref="A3:L3"/>
    <mergeCell ref="A4:L4"/>
    <mergeCell ref="A5:L5"/>
    <mergeCell ref="D9:I9"/>
    <mergeCell ref="B14:E14"/>
    <mergeCell ref="F14:G14"/>
    <mergeCell ref="H14:I14"/>
    <mergeCell ref="J14:K14"/>
    <mergeCell ref="B15:E15"/>
    <mergeCell ref="F15:G15"/>
    <mergeCell ref="H15:I15"/>
    <mergeCell ref="J15:K15"/>
    <mergeCell ref="B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8:E18"/>
    <mergeCell ref="F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22:C22"/>
    <mergeCell ref="D22:I22"/>
    <mergeCell ref="J22:K22"/>
    <mergeCell ref="B23:C23"/>
    <mergeCell ref="D23:I23"/>
    <mergeCell ref="J23:K23"/>
    <mergeCell ref="B20:C20"/>
    <mergeCell ref="D20:I20"/>
    <mergeCell ref="J20:K20"/>
    <mergeCell ref="B21:C21"/>
    <mergeCell ref="D21:I21"/>
    <mergeCell ref="J21:K21"/>
    <mergeCell ref="B27:I27"/>
    <mergeCell ref="J27:K27"/>
    <mergeCell ref="B28:C28"/>
    <mergeCell ref="D28:I28"/>
    <mergeCell ref="J28:K28"/>
    <mergeCell ref="B29:C29"/>
    <mergeCell ref="D29:I29"/>
    <mergeCell ref="J29:K29"/>
    <mergeCell ref="B24:I24"/>
    <mergeCell ref="J24:K24"/>
    <mergeCell ref="B25:C25"/>
    <mergeCell ref="D25:I25"/>
    <mergeCell ref="J25:K25"/>
    <mergeCell ref="B26:C26"/>
    <mergeCell ref="D26:I26"/>
    <mergeCell ref="J26:K26"/>
    <mergeCell ref="B33:I33"/>
    <mergeCell ref="J33:K33"/>
    <mergeCell ref="B34:C34"/>
    <mergeCell ref="D34:I34"/>
    <mergeCell ref="J34:K34"/>
    <mergeCell ref="B35:C35"/>
    <mergeCell ref="D35:I35"/>
    <mergeCell ref="J35:K35"/>
    <mergeCell ref="B30:I30"/>
    <mergeCell ref="J30:K30"/>
    <mergeCell ref="B31:C31"/>
    <mergeCell ref="D31:I31"/>
    <mergeCell ref="J31:K31"/>
    <mergeCell ref="B32:C32"/>
    <mergeCell ref="D32:I32"/>
    <mergeCell ref="J32:K32"/>
    <mergeCell ref="B39:C39"/>
    <mergeCell ref="D39:I39"/>
    <mergeCell ref="J39:K39"/>
    <mergeCell ref="B40:C40"/>
    <mergeCell ref="D40:I40"/>
    <mergeCell ref="J40:K40"/>
    <mergeCell ref="B36:I36"/>
    <mergeCell ref="J36:K36"/>
    <mergeCell ref="B37:C37"/>
    <mergeCell ref="D37:I37"/>
    <mergeCell ref="J37:K37"/>
    <mergeCell ref="B38:C38"/>
    <mergeCell ref="D38:I38"/>
    <mergeCell ref="J38:K38"/>
    <mergeCell ref="B44:C44"/>
    <mergeCell ref="D44:I44"/>
    <mergeCell ref="J44:K44"/>
    <mergeCell ref="D46:I46"/>
    <mergeCell ref="B41:C41"/>
    <mergeCell ref="D41:I41"/>
    <mergeCell ref="J41:K41"/>
    <mergeCell ref="B42:I42"/>
    <mergeCell ref="J42:K42"/>
    <mergeCell ref="B43:C43"/>
    <mergeCell ref="D43:I43"/>
    <mergeCell ref="J43:K43"/>
  </mergeCells>
  <conditionalFormatting sqref="B11">
    <cfRule type="cellIs" dxfId="21" priority="14" operator="equal">
      <formula>"SELECIONE SOMENTE UM TIPO DE BDI"</formula>
    </cfRule>
  </conditionalFormatting>
  <conditionalFormatting sqref="B20">
    <cfRule type="cellIs" dxfId="20" priority="5" operator="equal">
      <formula>"NÃO HÁ DESONERAÇÃO PARA FORNECIMENTO DE MATERIAIS"</formula>
    </cfRule>
  </conditionalFormatting>
  <conditionalFormatting sqref="B21">
    <cfRule type="cellIs" dxfId="19" priority="19" operator="equal">
      <formula>"SELECIONE SOMENTE UM TIPO DE SERVIÇO"</formula>
    </cfRule>
  </conditionalFormatting>
  <conditionalFormatting sqref="B11:C11 E11:G11">
    <cfRule type="cellIs" dxfId="18" priority="8" operator="equal">
      <formula>"SELECIONE UM TIPO DE BDI"</formula>
    </cfRule>
  </conditionalFormatting>
  <conditionalFormatting sqref="B21:C21">
    <cfRule type="cellIs" dxfId="17" priority="7" operator="equal">
      <formula>"SELECIONE UM TIPO DE SERVIÇO"</formula>
    </cfRule>
  </conditionalFormatting>
  <conditionalFormatting sqref="B40:C40">
    <cfRule type="cellIs" dxfId="16" priority="13" operator="equal">
      <formula>"APAGUE O PERCENTUAL DESTA LINHA"</formula>
    </cfRule>
  </conditionalFormatting>
  <conditionalFormatting sqref="D25 D40:D42">
    <cfRule type="cellIs" dxfId="15" priority="18" operator="equal">
      <formula>"FORA DO LIMITE"</formula>
    </cfRule>
  </conditionalFormatting>
  <conditionalFormatting sqref="D27">
    <cfRule type="cellIs" dxfId="14" priority="17" operator="equal">
      <formula>"FORA DO LIMITE"</formula>
    </cfRule>
  </conditionalFormatting>
  <conditionalFormatting sqref="D30">
    <cfRule type="cellIs" dxfId="13" priority="2" operator="equal">
      <formula>"FORA DO LIMITE"</formula>
    </cfRule>
  </conditionalFormatting>
  <conditionalFormatting sqref="D33:D34">
    <cfRule type="cellIs" dxfId="12" priority="4" operator="equal">
      <formula>"FORA DO LIMITE"</formula>
    </cfRule>
  </conditionalFormatting>
  <conditionalFormatting sqref="D36">
    <cfRule type="cellIs" dxfId="11" priority="15" operator="equal">
      <formula>"FORA DO LIMITE"</formula>
    </cfRule>
  </conditionalFormatting>
  <conditionalFormatting sqref="E11">
    <cfRule type="cellIs" dxfId="10" priority="11" operator="equal">
      <formula>"SELECIONE SOMENTE UM TIPO DE BDI"</formula>
    </cfRule>
  </conditionalFormatting>
  <conditionalFormatting sqref="E11:G11">
    <cfRule type="cellIs" dxfId="9" priority="6" operator="equal">
      <formula>"SOMENTE HÁ DESONERAÇÃO PARA OBRAS"</formula>
    </cfRule>
    <cfRule type="cellIs" dxfId="8" priority="10" operator="equal">
      <formula>"NÃO HÁ PROJETO PARA FORNECIMENTO"</formula>
    </cfRule>
  </conditionalFormatting>
  <conditionalFormatting sqref="G30">
    <cfRule type="cellIs" dxfId="7" priority="1" operator="equal">
      <formula>0</formula>
    </cfRule>
  </conditionalFormatting>
  <conditionalFormatting sqref="G33:G34">
    <cfRule type="cellIs" dxfId="6" priority="3" operator="equal">
      <formula>0</formula>
    </cfRule>
  </conditionalFormatting>
  <conditionalFormatting sqref="G40:G42">
    <cfRule type="cellIs" dxfId="5" priority="9" operator="equal">
      <formula>0</formula>
    </cfRule>
  </conditionalFormatting>
  <conditionalFormatting sqref="Y9:Y10 G15:G20 G25 G27 G36">
    <cfRule type="cellIs" dxfId="4" priority="12" operator="equal">
      <formula>0</formula>
    </cfRule>
  </conditionalFormatting>
  <dataValidations count="3">
    <dataValidation type="list" allowBlank="1" showInputMessage="1" showErrorMessage="1" promptTitle="Alerta" prompt="Digite somente 'X'" sqref="G15:G20 JC15:JC20 SY15:SY20 ACU15:ACU20 AMQ15:AMQ20 AWM15:AWM20 BGI15:BGI20 BQE15:BQE20 CAA15:CAA20 CJW15:CJW20 CTS15:CTS20 DDO15:DDO20 DNK15:DNK20 DXG15:DXG20 EHC15:EHC20 EQY15:EQY20 FAU15:FAU20 FKQ15:FKQ20 FUM15:FUM20 GEI15:GEI20 GOE15:GOE20 GYA15:GYA20 HHW15:HHW20 HRS15:HRS20 IBO15:IBO20 ILK15:ILK20 IVG15:IVG20 JFC15:JFC20 JOY15:JOY20 JYU15:JYU20 KIQ15:KIQ20 KSM15:KSM20 LCI15:LCI20 LME15:LME20 LWA15:LWA20 MFW15:MFW20 MPS15:MPS20 MZO15:MZO20 NJK15:NJK20 NTG15:NTG20 ODC15:ODC20 OMY15:OMY20 OWU15:OWU20 PGQ15:PGQ20 PQM15:PQM20 QAI15:QAI20 QKE15:QKE20 QUA15:QUA20 RDW15:RDW20 RNS15:RNS20 RXO15:RXO20 SHK15:SHK20 SRG15:SRG20 TBC15:TBC20 TKY15:TKY20 TUU15:TUU20 UEQ15:UEQ20 UOM15:UOM20 UYI15:UYI20 VIE15:VIE20 VSA15:VSA20 WBW15:WBW20 WLS15:WLS20 WVO15:WVO20 G65554:G65559 JC65554:JC65559 SY65554:SY65559 ACU65554:ACU65559 AMQ65554:AMQ65559 AWM65554:AWM65559 BGI65554:BGI65559 BQE65554:BQE65559 CAA65554:CAA65559 CJW65554:CJW65559 CTS65554:CTS65559 DDO65554:DDO65559 DNK65554:DNK65559 DXG65554:DXG65559 EHC65554:EHC65559 EQY65554:EQY65559 FAU65554:FAU65559 FKQ65554:FKQ65559 FUM65554:FUM65559 GEI65554:GEI65559 GOE65554:GOE65559 GYA65554:GYA65559 HHW65554:HHW65559 HRS65554:HRS65559 IBO65554:IBO65559 ILK65554:ILK65559 IVG65554:IVG65559 JFC65554:JFC65559 JOY65554:JOY65559 JYU65554:JYU65559 KIQ65554:KIQ65559 KSM65554:KSM65559 LCI65554:LCI65559 LME65554:LME65559 LWA65554:LWA65559 MFW65554:MFW65559 MPS65554:MPS65559 MZO65554:MZO65559 NJK65554:NJK65559 NTG65554:NTG65559 ODC65554:ODC65559 OMY65554:OMY65559 OWU65554:OWU65559 PGQ65554:PGQ65559 PQM65554:PQM65559 QAI65554:QAI65559 QKE65554:QKE65559 QUA65554:QUA65559 RDW65554:RDW65559 RNS65554:RNS65559 RXO65554:RXO65559 SHK65554:SHK65559 SRG65554:SRG65559 TBC65554:TBC65559 TKY65554:TKY65559 TUU65554:TUU65559 UEQ65554:UEQ65559 UOM65554:UOM65559 UYI65554:UYI65559 VIE65554:VIE65559 VSA65554:VSA65559 WBW65554:WBW65559 WLS65554:WLS65559 WVO65554:WVO65559 G131090:G131095 JC131090:JC131095 SY131090:SY131095 ACU131090:ACU131095 AMQ131090:AMQ131095 AWM131090:AWM131095 BGI131090:BGI131095 BQE131090:BQE131095 CAA131090:CAA131095 CJW131090:CJW131095 CTS131090:CTS131095 DDO131090:DDO131095 DNK131090:DNK131095 DXG131090:DXG131095 EHC131090:EHC131095 EQY131090:EQY131095 FAU131090:FAU131095 FKQ131090:FKQ131095 FUM131090:FUM131095 GEI131090:GEI131095 GOE131090:GOE131095 GYA131090:GYA131095 HHW131090:HHW131095 HRS131090:HRS131095 IBO131090:IBO131095 ILK131090:ILK131095 IVG131090:IVG131095 JFC131090:JFC131095 JOY131090:JOY131095 JYU131090:JYU131095 KIQ131090:KIQ131095 KSM131090:KSM131095 LCI131090:LCI131095 LME131090:LME131095 LWA131090:LWA131095 MFW131090:MFW131095 MPS131090:MPS131095 MZO131090:MZO131095 NJK131090:NJK131095 NTG131090:NTG131095 ODC131090:ODC131095 OMY131090:OMY131095 OWU131090:OWU131095 PGQ131090:PGQ131095 PQM131090:PQM131095 QAI131090:QAI131095 QKE131090:QKE131095 QUA131090:QUA131095 RDW131090:RDW131095 RNS131090:RNS131095 RXO131090:RXO131095 SHK131090:SHK131095 SRG131090:SRG131095 TBC131090:TBC131095 TKY131090:TKY131095 TUU131090:TUU131095 UEQ131090:UEQ131095 UOM131090:UOM131095 UYI131090:UYI131095 VIE131090:VIE131095 VSA131090:VSA131095 WBW131090:WBW131095 WLS131090:WLS131095 WVO131090:WVO131095 G196626:G196631 JC196626:JC196631 SY196626:SY196631 ACU196626:ACU196631 AMQ196626:AMQ196631 AWM196626:AWM196631 BGI196626:BGI196631 BQE196626:BQE196631 CAA196626:CAA196631 CJW196626:CJW196631 CTS196626:CTS196631 DDO196626:DDO196631 DNK196626:DNK196631 DXG196626:DXG196631 EHC196626:EHC196631 EQY196626:EQY196631 FAU196626:FAU196631 FKQ196626:FKQ196631 FUM196626:FUM196631 GEI196626:GEI196631 GOE196626:GOE196631 GYA196626:GYA196631 HHW196626:HHW196631 HRS196626:HRS196631 IBO196626:IBO196631 ILK196626:ILK196631 IVG196626:IVG196631 JFC196626:JFC196631 JOY196626:JOY196631 JYU196626:JYU196631 KIQ196626:KIQ196631 KSM196626:KSM196631 LCI196626:LCI196631 LME196626:LME196631 LWA196626:LWA196631 MFW196626:MFW196631 MPS196626:MPS196631 MZO196626:MZO196631 NJK196626:NJK196631 NTG196626:NTG196631 ODC196626:ODC196631 OMY196626:OMY196631 OWU196626:OWU196631 PGQ196626:PGQ196631 PQM196626:PQM196631 QAI196626:QAI196631 QKE196626:QKE196631 QUA196626:QUA196631 RDW196626:RDW196631 RNS196626:RNS196631 RXO196626:RXO196631 SHK196626:SHK196631 SRG196626:SRG196631 TBC196626:TBC196631 TKY196626:TKY196631 TUU196626:TUU196631 UEQ196626:UEQ196631 UOM196626:UOM196631 UYI196626:UYI196631 VIE196626:VIE196631 VSA196626:VSA196631 WBW196626:WBW196631 WLS196626:WLS196631 WVO196626:WVO196631 G262162:G262167 JC262162:JC262167 SY262162:SY262167 ACU262162:ACU262167 AMQ262162:AMQ262167 AWM262162:AWM262167 BGI262162:BGI262167 BQE262162:BQE262167 CAA262162:CAA262167 CJW262162:CJW262167 CTS262162:CTS262167 DDO262162:DDO262167 DNK262162:DNK262167 DXG262162:DXG262167 EHC262162:EHC262167 EQY262162:EQY262167 FAU262162:FAU262167 FKQ262162:FKQ262167 FUM262162:FUM262167 GEI262162:GEI262167 GOE262162:GOE262167 GYA262162:GYA262167 HHW262162:HHW262167 HRS262162:HRS262167 IBO262162:IBO262167 ILK262162:ILK262167 IVG262162:IVG262167 JFC262162:JFC262167 JOY262162:JOY262167 JYU262162:JYU262167 KIQ262162:KIQ262167 KSM262162:KSM262167 LCI262162:LCI262167 LME262162:LME262167 LWA262162:LWA262167 MFW262162:MFW262167 MPS262162:MPS262167 MZO262162:MZO262167 NJK262162:NJK262167 NTG262162:NTG262167 ODC262162:ODC262167 OMY262162:OMY262167 OWU262162:OWU262167 PGQ262162:PGQ262167 PQM262162:PQM262167 QAI262162:QAI262167 QKE262162:QKE262167 QUA262162:QUA262167 RDW262162:RDW262167 RNS262162:RNS262167 RXO262162:RXO262167 SHK262162:SHK262167 SRG262162:SRG262167 TBC262162:TBC262167 TKY262162:TKY262167 TUU262162:TUU262167 UEQ262162:UEQ262167 UOM262162:UOM262167 UYI262162:UYI262167 VIE262162:VIE262167 VSA262162:VSA262167 WBW262162:WBW262167 WLS262162:WLS262167 WVO262162:WVO262167 G327698:G327703 JC327698:JC327703 SY327698:SY327703 ACU327698:ACU327703 AMQ327698:AMQ327703 AWM327698:AWM327703 BGI327698:BGI327703 BQE327698:BQE327703 CAA327698:CAA327703 CJW327698:CJW327703 CTS327698:CTS327703 DDO327698:DDO327703 DNK327698:DNK327703 DXG327698:DXG327703 EHC327698:EHC327703 EQY327698:EQY327703 FAU327698:FAU327703 FKQ327698:FKQ327703 FUM327698:FUM327703 GEI327698:GEI327703 GOE327698:GOE327703 GYA327698:GYA327703 HHW327698:HHW327703 HRS327698:HRS327703 IBO327698:IBO327703 ILK327698:ILK327703 IVG327698:IVG327703 JFC327698:JFC327703 JOY327698:JOY327703 JYU327698:JYU327703 KIQ327698:KIQ327703 KSM327698:KSM327703 LCI327698:LCI327703 LME327698:LME327703 LWA327698:LWA327703 MFW327698:MFW327703 MPS327698:MPS327703 MZO327698:MZO327703 NJK327698:NJK327703 NTG327698:NTG327703 ODC327698:ODC327703 OMY327698:OMY327703 OWU327698:OWU327703 PGQ327698:PGQ327703 PQM327698:PQM327703 QAI327698:QAI327703 QKE327698:QKE327703 QUA327698:QUA327703 RDW327698:RDW327703 RNS327698:RNS327703 RXO327698:RXO327703 SHK327698:SHK327703 SRG327698:SRG327703 TBC327698:TBC327703 TKY327698:TKY327703 TUU327698:TUU327703 UEQ327698:UEQ327703 UOM327698:UOM327703 UYI327698:UYI327703 VIE327698:VIE327703 VSA327698:VSA327703 WBW327698:WBW327703 WLS327698:WLS327703 WVO327698:WVO327703 G393234:G393239 JC393234:JC393239 SY393234:SY393239 ACU393234:ACU393239 AMQ393234:AMQ393239 AWM393234:AWM393239 BGI393234:BGI393239 BQE393234:BQE393239 CAA393234:CAA393239 CJW393234:CJW393239 CTS393234:CTS393239 DDO393234:DDO393239 DNK393234:DNK393239 DXG393234:DXG393239 EHC393234:EHC393239 EQY393234:EQY393239 FAU393234:FAU393239 FKQ393234:FKQ393239 FUM393234:FUM393239 GEI393234:GEI393239 GOE393234:GOE393239 GYA393234:GYA393239 HHW393234:HHW393239 HRS393234:HRS393239 IBO393234:IBO393239 ILK393234:ILK393239 IVG393234:IVG393239 JFC393234:JFC393239 JOY393234:JOY393239 JYU393234:JYU393239 KIQ393234:KIQ393239 KSM393234:KSM393239 LCI393234:LCI393239 LME393234:LME393239 LWA393234:LWA393239 MFW393234:MFW393239 MPS393234:MPS393239 MZO393234:MZO393239 NJK393234:NJK393239 NTG393234:NTG393239 ODC393234:ODC393239 OMY393234:OMY393239 OWU393234:OWU393239 PGQ393234:PGQ393239 PQM393234:PQM393239 QAI393234:QAI393239 QKE393234:QKE393239 QUA393234:QUA393239 RDW393234:RDW393239 RNS393234:RNS393239 RXO393234:RXO393239 SHK393234:SHK393239 SRG393234:SRG393239 TBC393234:TBC393239 TKY393234:TKY393239 TUU393234:TUU393239 UEQ393234:UEQ393239 UOM393234:UOM393239 UYI393234:UYI393239 VIE393234:VIE393239 VSA393234:VSA393239 WBW393234:WBW393239 WLS393234:WLS393239 WVO393234:WVO393239 G458770:G458775 JC458770:JC458775 SY458770:SY458775 ACU458770:ACU458775 AMQ458770:AMQ458775 AWM458770:AWM458775 BGI458770:BGI458775 BQE458770:BQE458775 CAA458770:CAA458775 CJW458770:CJW458775 CTS458770:CTS458775 DDO458770:DDO458775 DNK458770:DNK458775 DXG458770:DXG458775 EHC458770:EHC458775 EQY458770:EQY458775 FAU458770:FAU458775 FKQ458770:FKQ458775 FUM458770:FUM458775 GEI458770:GEI458775 GOE458770:GOE458775 GYA458770:GYA458775 HHW458770:HHW458775 HRS458770:HRS458775 IBO458770:IBO458775 ILK458770:ILK458775 IVG458770:IVG458775 JFC458770:JFC458775 JOY458770:JOY458775 JYU458770:JYU458775 KIQ458770:KIQ458775 KSM458770:KSM458775 LCI458770:LCI458775 LME458770:LME458775 LWA458770:LWA458775 MFW458770:MFW458775 MPS458770:MPS458775 MZO458770:MZO458775 NJK458770:NJK458775 NTG458770:NTG458775 ODC458770:ODC458775 OMY458770:OMY458775 OWU458770:OWU458775 PGQ458770:PGQ458775 PQM458770:PQM458775 QAI458770:QAI458775 QKE458770:QKE458775 QUA458770:QUA458775 RDW458770:RDW458775 RNS458770:RNS458775 RXO458770:RXO458775 SHK458770:SHK458775 SRG458770:SRG458775 TBC458770:TBC458775 TKY458770:TKY458775 TUU458770:TUU458775 UEQ458770:UEQ458775 UOM458770:UOM458775 UYI458770:UYI458775 VIE458770:VIE458775 VSA458770:VSA458775 WBW458770:WBW458775 WLS458770:WLS458775 WVO458770:WVO458775 G524306:G524311 JC524306:JC524311 SY524306:SY524311 ACU524306:ACU524311 AMQ524306:AMQ524311 AWM524306:AWM524311 BGI524306:BGI524311 BQE524306:BQE524311 CAA524306:CAA524311 CJW524306:CJW524311 CTS524306:CTS524311 DDO524306:DDO524311 DNK524306:DNK524311 DXG524306:DXG524311 EHC524306:EHC524311 EQY524306:EQY524311 FAU524306:FAU524311 FKQ524306:FKQ524311 FUM524306:FUM524311 GEI524306:GEI524311 GOE524306:GOE524311 GYA524306:GYA524311 HHW524306:HHW524311 HRS524306:HRS524311 IBO524306:IBO524311 ILK524306:ILK524311 IVG524306:IVG524311 JFC524306:JFC524311 JOY524306:JOY524311 JYU524306:JYU524311 KIQ524306:KIQ524311 KSM524306:KSM524311 LCI524306:LCI524311 LME524306:LME524311 LWA524306:LWA524311 MFW524306:MFW524311 MPS524306:MPS524311 MZO524306:MZO524311 NJK524306:NJK524311 NTG524306:NTG524311 ODC524306:ODC524311 OMY524306:OMY524311 OWU524306:OWU524311 PGQ524306:PGQ524311 PQM524306:PQM524311 QAI524306:QAI524311 QKE524306:QKE524311 QUA524306:QUA524311 RDW524306:RDW524311 RNS524306:RNS524311 RXO524306:RXO524311 SHK524306:SHK524311 SRG524306:SRG524311 TBC524306:TBC524311 TKY524306:TKY524311 TUU524306:TUU524311 UEQ524306:UEQ524311 UOM524306:UOM524311 UYI524306:UYI524311 VIE524306:VIE524311 VSA524306:VSA524311 WBW524306:WBW524311 WLS524306:WLS524311 WVO524306:WVO524311 G589842:G589847 JC589842:JC589847 SY589842:SY589847 ACU589842:ACU589847 AMQ589842:AMQ589847 AWM589842:AWM589847 BGI589842:BGI589847 BQE589842:BQE589847 CAA589842:CAA589847 CJW589842:CJW589847 CTS589842:CTS589847 DDO589842:DDO589847 DNK589842:DNK589847 DXG589842:DXG589847 EHC589842:EHC589847 EQY589842:EQY589847 FAU589842:FAU589847 FKQ589842:FKQ589847 FUM589842:FUM589847 GEI589842:GEI589847 GOE589842:GOE589847 GYA589842:GYA589847 HHW589842:HHW589847 HRS589842:HRS589847 IBO589842:IBO589847 ILK589842:ILK589847 IVG589842:IVG589847 JFC589842:JFC589847 JOY589842:JOY589847 JYU589842:JYU589847 KIQ589842:KIQ589847 KSM589842:KSM589847 LCI589842:LCI589847 LME589842:LME589847 LWA589842:LWA589847 MFW589842:MFW589847 MPS589842:MPS589847 MZO589842:MZO589847 NJK589842:NJK589847 NTG589842:NTG589847 ODC589842:ODC589847 OMY589842:OMY589847 OWU589842:OWU589847 PGQ589842:PGQ589847 PQM589842:PQM589847 QAI589842:QAI589847 QKE589842:QKE589847 QUA589842:QUA589847 RDW589842:RDW589847 RNS589842:RNS589847 RXO589842:RXO589847 SHK589842:SHK589847 SRG589842:SRG589847 TBC589842:TBC589847 TKY589842:TKY589847 TUU589842:TUU589847 UEQ589842:UEQ589847 UOM589842:UOM589847 UYI589842:UYI589847 VIE589842:VIE589847 VSA589842:VSA589847 WBW589842:WBW589847 WLS589842:WLS589847 WVO589842:WVO589847 G655378:G655383 JC655378:JC655383 SY655378:SY655383 ACU655378:ACU655383 AMQ655378:AMQ655383 AWM655378:AWM655383 BGI655378:BGI655383 BQE655378:BQE655383 CAA655378:CAA655383 CJW655378:CJW655383 CTS655378:CTS655383 DDO655378:DDO655383 DNK655378:DNK655383 DXG655378:DXG655383 EHC655378:EHC655383 EQY655378:EQY655383 FAU655378:FAU655383 FKQ655378:FKQ655383 FUM655378:FUM655383 GEI655378:GEI655383 GOE655378:GOE655383 GYA655378:GYA655383 HHW655378:HHW655383 HRS655378:HRS655383 IBO655378:IBO655383 ILK655378:ILK655383 IVG655378:IVG655383 JFC655378:JFC655383 JOY655378:JOY655383 JYU655378:JYU655383 KIQ655378:KIQ655383 KSM655378:KSM655383 LCI655378:LCI655383 LME655378:LME655383 LWA655378:LWA655383 MFW655378:MFW655383 MPS655378:MPS655383 MZO655378:MZO655383 NJK655378:NJK655383 NTG655378:NTG655383 ODC655378:ODC655383 OMY655378:OMY655383 OWU655378:OWU655383 PGQ655378:PGQ655383 PQM655378:PQM655383 QAI655378:QAI655383 QKE655378:QKE655383 QUA655378:QUA655383 RDW655378:RDW655383 RNS655378:RNS655383 RXO655378:RXO655383 SHK655378:SHK655383 SRG655378:SRG655383 TBC655378:TBC655383 TKY655378:TKY655383 TUU655378:TUU655383 UEQ655378:UEQ655383 UOM655378:UOM655383 UYI655378:UYI655383 VIE655378:VIE655383 VSA655378:VSA655383 WBW655378:WBW655383 WLS655378:WLS655383 WVO655378:WVO655383 G720914:G720919 JC720914:JC720919 SY720914:SY720919 ACU720914:ACU720919 AMQ720914:AMQ720919 AWM720914:AWM720919 BGI720914:BGI720919 BQE720914:BQE720919 CAA720914:CAA720919 CJW720914:CJW720919 CTS720914:CTS720919 DDO720914:DDO720919 DNK720914:DNK720919 DXG720914:DXG720919 EHC720914:EHC720919 EQY720914:EQY720919 FAU720914:FAU720919 FKQ720914:FKQ720919 FUM720914:FUM720919 GEI720914:GEI720919 GOE720914:GOE720919 GYA720914:GYA720919 HHW720914:HHW720919 HRS720914:HRS720919 IBO720914:IBO720919 ILK720914:ILK720919 IVG720914:IVG720919 JFC720914:JFC720919 JOY720914:JOY720919 JYU720914:JYU720919 KIQ720914:KIQ720919 KSM720914:KSM720919 LCI720914:LCI720919 LME720914:LME720919 LWA720914:LWA720919 MFW720914:MFW720919 MPS720914:MPS720919 MZO720914:MZO720919 NJK720914:NJK720919 NTG720914:NTG720919 ODC720914:ODC720919 OMY720914:OMY720919 OWU720914:OWU720919 PGQ720914:PGQ720919 PQM720914:PQM720919 QAI720914:QAI720919 QKE720914:QKE720919 QUA720914:QUA720919 RDW720914:RDW720919 RNS720914:RNS720919 RXO720914:RXO720919 SHK720914:SHK720919 SRG720914:SRG720919 TBC720914:TBC720919 TKY720914:TKY720919 TUU720914:TUU720919 UEQ720914:UEQ720919 UOM720914:UOM720919 UYI720914:UYI720919 VIE720914:VIE720919 VSA720914:VSA720919 WBW720914:WBW720919 WLS720914:WLS720919 WVO720914:WVO720919 G786450:G786455 JC786450:JC786455 SY786450:SY786455 ACU786450:ACU786455 AMQ786450:AMQ786455 AWM786450:AWM786455 BGI786450:BGI786455 BQE786450:BQE786455 CAA786450:CAA786455 CJW786450:CJW786455 CTS786450:CTS786455 DDO786450:DDO786455 DNK786450:DNK786455 DXG786450:DXG786455 EHC786450:EHC786455 EQY786450:EQY786455 FAU786450:FAU786455 FKQ786450:FKQ786455 FUM786450:FUM786455 GEI786450:GEI786455 GOE786450:GOE786455 GYA786450:GYA786455 HHW786450:HHW786455 HRS786450:HRS786455 IBO786450:IBO786455 ILK786450:ILK786455 IVG786450:IVG786455 JFC786450:JFC786455 JOY786450:JOY786455 JYU786450:JYU786455 KIQ786450:KIQ786455 KSM786450:KSM786455 LCI786450:LCI786455 LME786450:LME786455 LWA786450:LWA786455 MFW786450:MFW786455 MPS786450:MPS786455 MZO786450:MZO786455 NJK786450:NJK786455 NTG786450:NTG786455 ODC786450:ODC786455 OMY786450:OMY786455 OWU786450:OWU786455 PGQ786450:PGQ786455 PQM786450:PQM786455 QAI786450:QAI786455 QKE786450:QKE786455 QUA786450:QUA786455 RDW786450:RDW786455 RNS786450:RNS786455 RXO786450:RXO786455 SHK786450:SHK786455 SRG786450:SRG786455 TBC786450:TBC786455 TKY786450:TKY786455 TUU786450:TUU786455 UEQ786450:UEQ786455 UOM786450:UOM786455 UYI786450:UYI786455 VIE786450:VIE786455 VSA786450:VSA786455 WBW786450:WBW786455 WLS786450:WLS786455 WVO786450:WVO786455 G851986:G851991 JC851986:JC851991 SY851986:SY851991 ACU851986:ACU851991 AMQ851986:AMQ851991 AWM851986:AWM851991 BGI851986:BGI851991 BQE851986:BQE851991 CAA851986:CAA851991 CJW851986:CJW851991 CTS851986:CTS851991 DDO851986:DDO851991 DNK851986:DNK851991 DXG851986:DXG851991 EHC851986:EHC851991 EQY851986:EQY851991 FAU851986:FAU851991 FKQ851986:FKQ851991 FUM851986:FUM851991 GEI851986:GEI851991 GOE851986:GOE851991 GYA851986:GYA851991 HHW851986:HHW851991 HRS851986:HRS851991 IBO851986:IBO851991 ILK851986:ILK851991 IVG851986:IVG851991 JFC851986:JFC851991 JOY851986:JOY851991 JYU851986:JYU851991 KIQ851986:KIQ851991 KSM851986:KSM851991 LCI851986:LCI851991 LME851986:LME851991 LWA851986:LWA851991 MFW851986:MFW851991 MPS851986:MPS851991 MZO851986:MZO851991 NJK851986:NJK851991 NTG851986:NTG851991 ODC851986:ODC851991 OMY851986:OMY851991 OWU851986:OWU851991 PGQ851986:PGQ851991 PQM851986:PQM851991 QAI851986:QAI851991 QKE851986:QKE851991 QUA851986:QUA851991 RDW851986:RDW851991 RNS851986:RNS851991 RXO851986:RXO851991 SHK851986:SHK851991 SRG851986:SRG851991 TBC851986:TBC851991 TKY851986:TKY851991 TUU851986:TUU851991 UEQ851986:UEQ851991 UOM851986:UOM851991 UYI851986:UYI851991 VIE851986:VIE851991 VSA851986:VSA851991 WBW851986:WBW851991 WLS851986:WLS851991 WVO851986:WVO851991 G917522:G917527 JC917522:JC917527 SY917522:SY917527 ACU917522:ACU917527 AMQ917522:AMQ917527 AWM917522:AWM917527 BGI917522:BGI917527 BQE917522:BQE917527 CAA917522:CAA917527 CJW917522:CJW917527 CTS917522:CTS917527 DDO917522:DDO917527 DNK917522:DNK917527 DXG917522:DXG917527 EHC917522:EHC917527 EQY917522:EQY917527 FAU917522:FAU917527 FKQ917522:FKQ917527 FUM917522:FUM917527 GEI917522:GEI917527 GOE917522:GOE917527 GYA917522:GYA917527 HHW917522:HHW917527 HRS917522:HRS917527 IBO917522:IBO917527 ILK917522:ILK917527 IVG917522:IVG917527 JFC917522:JFC917527 JOY917522:JOY917527 JYU917522:JYU917527 KIQ917522:KIQ917527 KSM917522:KSM917527 LCI917522:LCI917527 LME917522:LME917527 LWA917522:LWA917527 MFW917522:MFW917527 MPS917522:MPS917527 MZO917522:MZO917527 NJK917522:NJK917527 NTG917522:NTG917527 ODC917522:ODC917527 OMY917522:OMY917527 OWU917522:OWU917527 PGQ917522:PGQ917527 PQM917522:PQM917527 QAI917522:QAI917527 QKE917522:QKE917527 QUA917522:QUA917527 RDW917522:RDW917527 RNS917522:RNS917527 RXO917522:RXO917527 SHK917522:SHK917527 SRG917522:SRG917527 TBC917522:TBC917527 TKY917522:TKY917527 TUU917522:TUU917527 UEQ917522:UEQ917527 UOM917522:UOM917527 UYI917522:UYI917527 VIE917522:VIE917527 VSA917522:VSA917527 WBW917522:WBW917527 WLS917522:WLS917527 WVO917522:WVO917527 G983058:G983063 JC983058:JC983063 SY983058:SY983063 ACU983058:ACU983063 AMQ983058:AMQ983063 AWM983058:AWM983063 BGI983058:BGI983063 BQE983058:BQE983063 CAA983058:CAA983063 CJW983058:CJW983063 CTS983058:CTS983063 DDO983058:DDO983063 DNK983058:DNK983063 DXG983058:DXG983063 EHC983058:EHC983063 EQY983058:EQY983063 FAU983058:FAU983063 FKQ983058:FKQ983063 FUM983058:FUM983063 GEI983058:GEI983063 GOE983058:GOE983063 GYA983058:GYA983063 HHW983058:HHW983063 HRS983058:HRS983063 IBO983058:IBO983063 ILK983058:ILK983063 IVG983058:IVG983063 JFC983058:JFC983063 JOY983058:JOY983063 JYU983058:JYU983063 KIQ983058:KIQ983063 KSM983058:KSM983063 LCI983058:LCI983063 LME983058:LME983063 LWA983058:LWA983063 MFW983058:MFW983063 MPS983058:MPS983063 MZO983058:MZO983063 NJK983058:NJK983063 NTG983058:NTG983063 ODC983058:ODC983063 OMY983058:OMY983063 OWU983058:OWU983063 PGQ983058:PGQ983063 PQM983058:PQM983063 QAI983058:QAI983063 QKE983058:QKE983063 QUA983058:QUA983063 RDW983058:RDW983063 RNS983058:RNS983063 RXO983058:RXO983063 SHK983058:SHK983063 SRG983058:SRG983063 TBC983058:TBC983063 TKY983058:TKY983063 TUU983058:TUU983063 UEQ983058:UEQ983063 UOM983058:UOM983063 UYI983058:UYI983063 VIE983058:VIE983063 VSA983058:VSA983063 WBW983058:WBW983063 WLS983058:WLS983063 WVO983058:WVO983063 Y9:Y10 JU9:JU10 TQ9:TQ10 ADM9:ADM10 ANI9:ANI10 AXE9:AXE10 BHA9:BHA10 BQW9:BQW10 CAS9:CAS10 CKO9:CKO10 CUK9:CUK10 DEG9:DEG10 DOC9:DOC10 DXY9:DXY10 EHU9:EHU10 ERQ9:ERQ10 FBM9:FBM10 FLI9:FLI10 FVE9:FVE10 GFA9:GFA10 GOW9:GOW10 GYS9:GYS10 HIO9:HIO10 HSK9:HSK10 ICG9:ICG10 IMC9:IMC10 IVY9:IVY10 JFU9:JFU10 JPQ9:JPQ10 JZM9:JZM10 KJI9:KJI10 KTE9:KTE10 LDA9:LDA10 LMW9:LMW10 LWS9:LWS10 MGO9:MGO10 MQK9:MQK10 NAG9:NAG10 NKC9:NKC10 NTY9:NTY10 ODU9:ODU10 ONQ9:ONQ10 OXM9:OXM10 PHI9:PHI10 PRE9:PRE10 QBA9:QBA10 QKW9:QKW10 QUS9:QUS10 REO9:REO10 ROK9:ROK10 RYG9:RYG10 SIC9:SIC10 SRY9:SRY10 TBU9:TBU10 TLQ9:TLQ10 TVM9:TVM10 UFI9:UFI10 UPE9:UPE10 UZA9:UZA10 VIW9:VIW10 VSS9:VSS10 WCO9:WCO10 WMK9:WMK10 WWG9:WWG10 Y65548:Y65549 JU65548:JU65549 TQ65548:TQ65549 ADM65548:ADM65549 ANI65548:ANI65549 AXE65548:AXE65549 BHA65548:BHA65549 BQW65548:BQW65549 CAS65548:CAS65549 CKO65548:CKO65549 CUK65548:CUK65549 DEG65548:DEG65549 DOC65548:DOC65549 DXY65548:DXY65549 EHU65548:EHU65549 ERQ65548:ERQ65549 FBM65548:FBM65549 FLI65548:FLI65549 FVE65548:FVE65549 GFA65548:GFA65549 GOW65548:GOW65549 GYS65548:GYS65549 HIO65548:HIO65549 HSK65548:HSK65549 ICG65548:ICG65549 IMC65548:IMC65549 IVY65548:IVY65549 JFU65548:JFU65549 JPQ65548:JPQ65549 JZM65548:JZM65549 KJI65548:KJI65549 KTE65548:KTE65549 LDA65548:LDA65549 LMW65548:LMW65549 LWS65548:LWS65549 MGO65548:MGO65549 MQK65548:MQK65549 NAG65548:NAG65549 NKC65548:NKC65549 NTY65548:NTY65549 ODU65548:ODU65549 ONQ65548:ONQ65549 OXM65548:OXM65549 PHI65548:PHI65549 PRE65548:PRE65549 QBA65548:QBA65549 QKW65548:QKW65549 QUS65548:QUS65549 REO65548:REO65549 ROK65548:ROK65549 RYG65548:RYG65549 SIC65548:SIC65549 SRY65548:SRY65549 TBU65548:TBU65549 TLQ65548:TLQ65549 TVM65548:TVM65549 UFI65548:UFI65549 UPE65548:UPE65549 UZA65548:UZA65549 VIW65548:VIW65549 VSS65548:VSS65549 WCO65548:WCO65549 WMK65548:WMK65549 WWG65548:WWG65549 Y131084:Y131085 JU131084:JU131085 TQ131084:TQ131085 ADM131084:ADM131085 ANI131084:ANI131085 AXE131084:AXE131085 BHA131084:BHA131085 BQW131084:BQW131085 CAS131084:CAS131085 CKO131084:CKO131085 CUK131084:CUK131085 DEG131084:DEG131085 DOC131084:DOC131085 DXY131084:DXY131085 EHU131084:EHU131085 ERQ131084:ERQ131085 FBM131084:FBM131085 FLI131084:FLI131085 FVE131084:FVE131085 GFA131084:GFA131085 GOW131084:GOW131085 GYS131084:GYS131085 HIO131084:HIO131085 HSK131084:HSK131085 ICG131084:ICG131085 IMC131084:IMC131085 IVY131084:IVY131085 JFU131084:JFU131085 JPQ131084:JPQ131085 JZM131084:JZM131085 KJI131084:KJI131085 KTE131084:KTE131085 LDA131084:LDA131085 LMW131084:LMW131085 LWS131084:LWS131085 MGO131084:MGO131085 MQK131084:MQK131085 NAG131084:NAG131085 NKC131084:NKC131085 NTY131084:NTY131085 ODU131084:ODU131085 ONQ131084:ONQ131085 OXM131084:OXM131085 PHI131084:PHI131085 PRE131084:PRE131085 QBA131084:QBA131085 QKW131084:QKW131085 QUS131084:QUS131085 REO131084:REO131085 ROK131084:ROK131085 RYG131084:RYG131085 SIC131084:SIC131085 SRY131084:SRY131085 TBU131084:TBU131085 TLQ131084:TLQ131085 TVM131084:TVM131085 UFI131084:UFI131085 UPE131084:UPE131085 UZA131084:UZA131085 VIW131084:VIW131085 VSS131084:VSS131085 WCO131084:WCO131085 WMK131084:WMK131085 WWG131084:WWG131085 Y196620:Y196621 JU196620:JU196621 TQ196620:TQ196621 ADM196620:ADM196621 ANI196620:ANI196621 AXE196620:AXE196621 BHA196620:BHA196621 BQW196620:BQW196621 CAS196620:CAS196621 CKO196620:CKO196621 CUK196620:CUK196621 DEG196620:DEG196621 DOC196620:DOC196621 DXY196620:DXY196621 EHU196620:EHU196621 ERQ196620:ERQ196621 FBM196620:FBM196621 FLI196620:FLI196621 FVE196620:FVE196621 GFA196620:GFA196621 GOW196620:GOW196621 GYS196620:GYS196621 HIO196620:HIO196621 HSK196620:HSK196621 ICG196620:ICG196621 IMC196620:IMC196621 IVY196620:IVY196621 JFU196620:JFU196621 JPQ196620:JPQ196621 JZM196620:JZM196621 KJI196620:KJI196621 KTE196620:KTE196621 LDA196620:LDA196621 LMW196620:LMW196621 LWS196620:LWS196621 MGO196620:MGO196621 MQK196620:MQK196621 NAG196620:NAG196621 NKC196620:NKC196621 NTY196620:NTY196621 ODU196620:ODU196621 ONQ196620:ONQ196621 OXM196620:OXM196621 PHI196620:PHI196621 PRE196620:PRE196621 QBA196620:QBA196621 QKW196620:QKW196621 QUS196620:QUS196621 REO196620:REO196621 ROK196620:ROK196621 RYG196620:RYG196621 SIC196620:SIC196621 SRY196620:SRY196621 TBU196620:TBU196621 TLQ196620:TLQ196621 TVM196620:TVM196621 UFI196620:UFI196621 UPE196620:UPE196621 UZA196620:UZA196621 VIW196620:VIW196621 VSS196620:VSS196621 WCO196620:WCO196621 WMK196620:WMK196621 WWG196620:WWG196621 Y262156:Y262157 JU262156:JU262157 TQ262156:TQ262157 ADM262156:ADM262157 ANI262156:ANI262157 AXE262156:AXE262157 BHA262156:BHA262157 BQW262156:BQW262157 CAS262156:CAS262157 CKO262156:CKO262157 CUK262156:CUK262157 DEG262156:DEG262157 DOC262156:DOC262157 DXY262156:DXY262157 EHU262156:EHU262157 ERQ262156:ERQ262157 FBM262156:FBM262157 FLI262156:FLI262157 FVE262156:FVE262157 GFA262156:GFA262157 GOW262156:GOW262157 GYS262156:GYS262157 HIO262156:HIO262157 HSK262156:HSK262157 ICG262156:ICG262157 IMC262156:IMC262157 IVY262156:IVY262157 JFU262156:JFU262157 JPQ262156:JPQ262157 JZM262156:JZM262157 KJI262156:KJI262157 KTE262156:KTE262157 LDA262156:LDA262157 LMW262156:LMW262157 LWS262156:LWS262157 MGO262156:MGO262157 MQK262156:MQK262157 NAG262156:NAG262157 NKC262156:NKC262157 NTY262156:NTY262157 ODU262156:ODU262157 ONQ262156:ONQ262157 OXM262156:OXM262157 PHI262156:PHI262157 PRE262156:PRE262157 QBA262156:QBA262157 QKW262156:QKW262157 QUS262156:QUS262157 REO262156:REO262157 ROK262156:ROK262157 RYG262156:RYG262157 SIC262156:SIC262157 SRY262156:SRY262157 TBU262156:TBU262157 TLQ262156:TLQ262157 TVM262156:TVM262157 UFI262156:UFI262157 UPE262156:UPE262157 UZA262156:UZA262157 VIW262156:VIW262157 VSS262156:VSS262157 WCO262156:WCO262157 WMK262156:WMK262157 WWG262156:WWG262157 Y327692:Y327693 JU327692:JU327693 TQ327692:TQ327693 ADM327692:ADM327693 ANI327692:ANI327693 AXE327692:AXE327693 BHA327692:BHA327693 BQW327692:BQW327693 CAS327692:CAS327693 CKO327692:CKO327693 CUK327692:CUK327693 DEG327692:DEG327693 DOC327692:DOC327693 DXY327692:DXY327693 EHU327692:EHU327693 ERQ327692:ERQ327693 FBM327692:FBM327693 FLI327692:FLI327693 FVE327692:FVE327693 GFA327692:GFA327693 GOW327692:GOW327693 GYS327692:GYS327693 HIO327692:HIO327693 HSK327692:HSK327693 ICG327692:ICG327693 IMC327692:IMC327693 IVY327692:IVY327693 JFU327692:JFU327693 JPQ327692:JPQ327693 JZM327692:JZM327693 KJI327692:KJI327693 KTE327692:KTE327693 LDA327692:LDA327693 LMW327692:LMW327693 LWS327692:LWS327693 MGO327692:MGO327693 MQK327692:MQK327693 NAG327692:NAG327693 NKC327692:NKC327693 NTY327692:NTY327693 ODU327692:ODU327693 ONQ327692:ONQ327693 OXM327692:OXM327693 PHI327692:PHI327693 PRE327692:PRE327693 QBA327692:QBA327693 QKW327692:QKW327693 QUS327692:QUS327693 REO327692:REO327693 ROK327692:ROK327693 RYG327692:RYG327693 SIC327692:SIC327693 SRY327692:SRY327693 TBU327692:TBU327693 TLQ327692:TLQ327693 TVM327692:TVM327693 UFI327692:UFI327693 UPE327692:UPE327693 UZA327692:UZA327693 VIW327692:VIW327693 VSS327692:VSS327693 WCO327692:WCO327693 WMK327692:WMK327693 WWG327692:WWG327693 Y393228:Y393229 JU393228:JU393229 TQ393228:TQ393229 ADM393228:ADM393229 ANI393228:ANI393229 AXE393228:AXE393229 BHA393228:BHA393229 BQW393228:BQW393229 CAS393228:CAS393229 CKO393228:CKO393229 CUK393228:CUK393229 DEG393228:DEG393229 DOC393228:DOC393229 DXY393228:DXY393229 EHU393228:EHU393229 ERQ393228:ERQ393229 FBM393228:FBM393229 FLI393228:FLI393229 FVE393228:FVE393229 GFA393228:GFA393229 GOW393228:GOW393229 GYS393228:GYS393229 HIO393228:HIO393229 HSK393228:HSK393229 ICG393228:ICG393229 IMC393228:IMC393229 IVY393228:IVY393229 JFU393228:JFU393229 JPQ393228:JPQ393229 JZM393228:JZM393229 KJI393228:KJI393229 KTE393228:KTE393229 LDA393228:LDA393229 LMW393228:LMW393229 LWS393228:LWS393229 MGO393228:MGO393229 MQK393228:MQK393229 NAG393228:NAG393229 NKC393228:NKC393229 NTY393228:NTY393229 ODU393228:ODU393229 ONQ393228:ONQ393229 OXM393228:OXM393229 PHI393228:PHI393229 PRE393228:PRE393229 QBA393228:QBA393229 QKW393228:QKW393229 QUS393228:QUS393229 REO393228:REO393229 ROK393228:ROK393229 RYG393228:RYG393229 SIC393228:SIC393229 SRY393228:SRY393229 TBU393228:TBU393229 TLQ393228:TLQ393229 TVM393228:TVM393229 UFI393228:UFI393229 UPE393228:UPE393229 UZA393228:UZA393229 VIW393228:VIW393229 VSS393228:VSS393229 WCO393228:WCO393229 WMK393228:WMK393229 WWG393228:WWG393229 Y458764:Y458765 JU458764:JU458765 TQ458764:TQ458765 ADM458764:ADM458765 ANI458764:ANI458765 AXE458764:AXE458765 BHA458764:BHA458765 BQW458764:BQW458765 CAS458764:CAS458765 CKO458764:CKO458765 CUK458764:CUK458765 DEG458764:DEG458765 DOC458764:DOC458765 DXY458764:DXY458765 EHU458764:EHU458765 ERQ458764:ERQ458765 FBM458764:FBM458765 FLI458764:FLI458765 FVE458764:FVE458765 GFA458764:GFA458765 GOW458764:GOW458765 GYS458764:GYS458765 HIO458764:HIO458765 HSK458764:HSK458765 ICG458764:ICG458765 IMC458764:IMC458765 IVY458764:IVY458765 JFU458764:JFU458765 JPQ458764:JPQ458765 JZM458764:JZM458765 KJI458764:KJI458765 KTE458764:KTE458765 LDA458764:LDA458765 LMW458764:LMW458765 LWS458764:LWS458765 MGO458764:MGO458765 MQK458764:MQK458765 NAG458764:NAG458765 NKC458764:NKC458765 NTY458764:NTY458765 ODU458764:ODU458765 ONQ458764:ONQ458765 OXM458764:OXM458765 PHI458764:PHI458765 PRE458764:PRE458765 QBA458764:QBA458765 QKW458764:QKW458765 QUS458764:QUS458765 REO458764:REO458765 ROK458764:ROK458765 RYG458764:RYG458765 SIC458764:SIC458765 SRY458764:SRY458765 TBU458764:TBU458765 TLQ458764:TLQ458765 TVM458764:TVM458765 UFI458764:UFI458765 UPE458764:UPE458765 UZA458764:UZA458765 VIW458764:VIW458765 VSS458764:VSS458765 WCO458764:WCO458765 WMK458764:WMK458765 WWG458764:WWG458765 Y524300:Y524301 JU524300:JU524301 TQ524300:TQ524301 ADM524300:ADM524301 ANI524300:ANI524301 AXE524300:AXE524301 BHA524300:BHA524301 BQW524300:BQW524301 CAS524300:CAS524301 CKO524300:CKO524301 CUK524300:CUK524301 DEG524300:DEG524301 DOC524300:DOC524301 DXY524300:DXY524301 EHU524300:EHU524301 ERQ524300:ERQ524301 FBM524300:FBM524301 FLI524300:FLI524301 FVE524300:FVE524301 GFA524300:GFA524301 GOW524300:GOW524301 GYS524300:GYS524301 HIO524300:HIO524301 HSK524300:HSK524301 ICG524300:ICG524301 IMC524300:IMC524301 IVY524300:IVY524301 JFU524300:JFU524301 JPQ524300:JPQ524301 JZM524300:JZM524301 KJI524300:KJI524301 KTE524300:KTE524301 LDA524300:LDA524301 LMW524300:LMW524301 LWS524300:LWS524301 MGO524300:MGO524301 MQK524300:MQK524301 NAG524300:NAG524301 NKC524300:NKC524301 NTY524300:NTY524301 ODU524300:ODU524301 ONQ524300:ONQ524301 OXM524300:OXM524301 PHI524300:PHI524301 PRE524300:PRE524301 QBA524300:QBA524301 QKW524300:QKW524301 QUS524300:QUS524301 REO524300:REO524301 ROK524300:ROK524301 RYG524300:RYG524301 SIC524300:SIC524301 SRY524300:SRY524301 TBU524300:TBU524301 TLQ524300:TLQ524301 TVM524300:TVM524301 UFI524300:UFI524301 UPE524300:UPE524301 UZA524300:UZA524301 VIW524300:VIW524301 VSS524300:VSS524301 WCO524300:WCO524301 WMK524300:WMK524301 WWG524300:WWG524301 Y589836:Y589837 JU589836:JU589837 TQ589836:TQ589837 ADM589836:ADM589837 ANI589836:ANI589837 AXE589836:AXE589837 BHA589836:BHA589837 BQW589836:BQW589837 CAS589836:CAS589837 CKO589836:CKO589837 CUK589836:CUK589837 DEG589836:DEG589837 DOC589836:DOC589837 DXY589836:DXY589837 EHU589836:EHU589837 ERQ589836:ERQ589837 FBM589836:FBM589837 FLI589836:FLI589837 FVE589836:FVE589837 GFA589836:GFA589837 GOW589836:GOW589837 GYS589836:GYS589837 HIO589836:HIO589837 HSK589836:HSK589837 ICG589836:ICG589837 IMC589836:IMC589837 IVY589836:IVY589837 JFU589836:JFU589837 JPQ589836:JPQ589837 JZM589836:JZM589837 KJI589836:KJI589837 KTE589836:KTE589837 LDA589836:LDA589837 LMW589836:LMW589837 LWS589836:LWS589837 MGO589836:MGO589837 MQK589836:MQK589837 NAG589836:NAG589837 NKC589836:NKC589837 NTY589836:NTY589837 ODU589836:ODU589837 ONQ589836:ONQ589837 OXM589836:OXM589837 PHI589836:PHI589837 PRE589836:PRE589837 QBA589836:QBA589837 QKW589836:QKW589837 QUS589836:QUS589837 REO589836:REO589837 ROK589836:ROK589837 RYG589836:RYG589837 SIC589836:SIC589837 SRY589836:SRY589837 TBU589836:TBU589837 TLQ589836:TLQ589837 TVM589836:TVM589837 UFI589836:UFI589837 UPE589836:UPE589837 UZA589836:UZA589837 VIW589836:VIW589837 VSS589836:VSS589837 WCO589836:WCO589837 WMK589836:WMK589837 WWG589836:WWG589837 Y655372:Y655373 JU655372:JU655373 TQ655372:TQ655373 ADM655372:ADM655373 ANI655372:ANI655373 AXE655372:AXE655373 BHA655372:BHA655373 BQW655372:BQW655373 CAS655372:CAS655373 CKO655372:CKO655373 CUK655372:CUK655373 DEG655372:DEG655373 DOC655372:DOC655373 DXY655372:DXY655373 EHU655372:EHU655373 ERQ655372:ERQ655373 FBM655372:FBM655373 FLI655372:FLI655373 FVE655372:FVE655373 GFA655372:GFA655373 GOW655372:GOW655373 GYS655372:GYS655373 HIO655372:HIO655373 HSK655372:HSK655373 ICG655372:ICG655373 IMC655372:IMC655373 IVY655372:IVY655373 JFU655372:JFU655373 JPQ655372:JPQ655373 JZM655372:JZM655373 KJI655372:KJI655373 KTE655372:KTE655373 LDA655372:LDA655373 LMW655372:LMW655373 LWS655372:LWS655373 MGO655372:MGO655373 MQK655372:MQK655373 NAG655372:NAG655373 NKC655372:NKC655373 NTY655372:NTY655373 ODU655372:ODU655373 ONQ655372:ONQ655373 OXM655372:OXM655373 PHI655372:PHI655373 PRE655372:PRE655373 QBA655372:QBA655373 QKW655372:QKW655373 QUS655372:QUS655373 REO655372:REO655373 ROK655372:ROK655373 RYG655372:RYG655373 SIC655372:SIC655373 SRY655372:SRY655373 TBU655372:TBU655373 TLQ655372:TLQ655373 TVM655372:TVM655373 UFI655372:UFI655373 UPE655372:UPE655373 UZA655372:UZA655373 VIW655372:VIW655373 VSS655372:VSS655373 WCO655372:WCO655373 WMK655372:WMK655373 WWG655372:WWG655373 Y720908:Y720909 JU720908:JU720909 TQ720908:TQ720909 ADM720908:ADM720909 ANI720908:ANI720909 AXE720908:AXE720909 BHA720908:BHA720909 BQW720908:BQW720909 CAS720908:CAS720909 CKO720908:CKO720909 CUK720908:CUK720909 DEG720908:DEG720909 DOC720908:DOC720909 DXY720908:DXY720909 EHU720908:EHU720909 ERQ720908:ERQ720909 FBM720908:FBM720909 FLI720908:FLI720909 FVE720908:FVE720909 GFA720908:GFA720909 GOW720908:GOW720909 GYS720908:GYS720909 HIO720908:HIO720909 HSK720908:HSK720909 ICG720908:ICG720909 IMC720908:IMC720909 IVY720908:IVY720909 JFU720908:JFU720909 JPQ720908:JPQ720909 JZM720908:JZM720909 KJI720908:KJI720909 KTE720908:KTE720909 LDA720908:LDA720909 LMW720908:LMW720909 LWS720908:LWS720909 MGO720908:MGO720909 MQK720908:MQK720909 NAG720908:NAG720909 NKC720908:NKC720909 NTY720908:NTY720909 ODU720908:ODU720909 ONQ720908:ONQ720909 OXM720908:OXM720909 PHI720908:PHI720909 PRE720908:PRE720909 QBA720908:QBA720909 QKW720908:QKW720909 QUS720908:QUS720909 REO720908:REO720909 ROK720908:ROK720909 RYG720908:RYG720909 SIC720908:SIC720909 SRY720908:SRY720909 TBU720908:TBU720909 TLQ720908:TLQ720909 TVM720908:TVM720909 UFI720908:UFI720909 UPE720908:UPE720909 UZA720908:UZA720909 VIW720908:VIW720909 VSS720908:VSS720909 WCO720908:WCO720909 WMK720908:WMK720909 WWG720908:WWG720909 Y786444:Y786445 JU786444:JU786445 TQ786444:TQ786445 ADM786444:ADM786445 ANI786444:ANI786445 AXE786444:AXE786445 BHA786444:BHA786445 BQW786444:BQW786445 CAS786444:CAS786445 CKO786444:CKO786445 CUK786444:CUK786445 DEG786444:DEG786445 DOC786444:DOC786445 DXY786444:DXY786445 EHU786444:EHU786445 ERQ786444:ERQ786445 FBM786444:FBM786445 FLI786444:FLI786445 FVE786444:FVE786445 GFA786444:GFA786445 GOW786444:GOW786445 GYS786444:GYS786445 HIO786444:HIO786445 HSK786444:HSK786445 ICG786444:ICG786445 IMC786444:IMC786445 IVY786444:IVY786445 JFU786444:JFU786445 JPQ786444:JPQ786445 JZM786444:JZM786445 KJI786444:KJI786445 KTE786444:KTE786445 LDA786444:LDA786445 LMW786444:LMW786445 LWS786444:LWS786445 MGO786444:MGO786445 MQK786444:MQK786445 NAG786444:NAG786445 NKC786444:NKC786445 NTY786444:NTY786445 ODU786444:ODU786445 ONQ786444:ONQ786445 OXM786444:OXM786445 PHI786444:PHI786445 PRE786444:PRE786445 QBA786444:QBA786445 QKW786444:QKW786445 QUS786444:QUS786445 REO786444:REO786445 ROK786444:ROK786445 RYG786444:RYG786445 SIC786444:SIC786445 SRY786444:SRY786445 TBU786444:TBU786445 TLQ786444:TLQ786445 TVM786444:TVM786445 UFI786444:UFI786445 UPE786444:UPE786445 UZA786444:UZA786445 VIW786444:VIW786445 VSS786444:VSS786445 WCO786444:WCO786445 WMK786444:WMK786445 WWG786444:WWG786445 Y851980:Y851981 JU851980:JU851981 TQ851980:TQ851981 ADM851980:ADM851981 ANI851980:ANI851981 AXE851980:AXE851981 BHA851980:BHA851981 BQW851980:BQW851981 CAS851980:CAS851981 CKO851980:CKO851981 CUK851980:CUK851981 DEG851980:DEG851981 DOC851980:DOC851981 DXY851980:DXY851981 EHU851980:EHU851981 ERQ851980:ERQ851981 FBM851980:FBM851981 FLI851980:FLI851981 FVE851980:FVE851981 GFA851980:GFA851981 GOW851980:GOW851981 GYS851980:GYS851981 HIO851980:HIO851981 HSK851980:HSK851981 ICG851980:ICG851981 IMC851980:IMC851981 IVY851980:IVY851981 JFU851980:JFU851981 JPQ851980:JPQ851981 JZM851980:JZM851981 KJI851980:KJI851981 KTE851980:KTE851981 LDA851980:LDA851981 LMW851980:LMW851981 LWS851980:LWS851981 MGO851980:MGO851981 MQK851980:MQK851981 NAG851980:NAG851981 NKC851980:NKC851981 NTY851980:NTY851981 ODU851980:ODU851981 ONQ851980:ONQ851981 OXM851980:OXM851981 PHI851980:PHI851981 PRE851980:PRE851981 QBA851980:QBA851981 QKW851980:QKW851981 QUS851980:QUS851981 REO851980:REO851981 ROK851980:ROK851981 RYG851980:RYG851981 SIC851980:SIC851981 SRY851980:SRY851981 TBU851980:TBU851981 TLQ851980:TLQ851981 TVM851980:TVM851981 UFI851980:UFI851981 UPE851980:UPE851981 UZA851980:UZA851981 VIW851980:VIW851981 VSS851980:VSS851981 WCO851980:WCO851981 WMK851980:WMK851981 WWG851980:WWG851981 Y917516:Y917517 JU917516:JU917517 TQ917516:TQ917517 ADM917516:ADM917517 ANI917516:ANI917517 AXE917516:AXE917517 BHA917516:BHA917517 BQW917516:BQW917517 CAS917516:CAS917517 CKO917516:CKO917517 CUK917516:CUK917517 DEG917516:DEG917517 DOC917516:DOC917517 DXY917516:DXY917517 EHU917516:EHU917517 ERQ917516:ERQ917517 FBM917516:FBM917517 FLI917516:FLI917517 FVE917516:FVE917517 GFA917516:GFA917517 GOW917516:GOW917517 GYS917516:GYS917517 HIO917516:HIO917517 HSK917516:HSK917517 ICG917516:ICG917517 IMC917516:IMC917517 IVY917516:IVY917517 JFU917516:JFU917517 JPQ917516:JPQ917517 JZM917516:JZM917517 KJI917516:KJI917517 KTE917516:KTE917517 LDA917516:LDA917517 LMW917516:LMW917517 LWS917516:LWS917517 MGO917516:MGO917517 MQK917516:MQK917517 NAG917516:NAG917517 NKC917516:NKC917517 NTY917516:NTY917517 ODU917516:ODU917517 ONQ917516:ONQ917517 OXM917516:OXM917517 PHI917516:PHI917517 PRE917516:PRE917517 QBA917516:QBA917517 QKW917516:QKW917517 QUS917516:QUS917517 REO917516:REO917517 ROK917516:ROK917517 RYG917516:RYG917517 SIC917516:SIC917517 SRY917516:SRY917517 TBU917516:TBU917517 TLQ917516:TLQ917517 TVM917516:TVM917517 UFI917516:UFI917517 UPE917516:UPE917517 UZA917516:UZA917517 VIW917516:VIW917517 VSS917516:VSS917517 WCO917516:WCO917517 WMK917516:WMK917517 WWG917516:WWG917517 Y983052:Y983053 JU983052:JU983053 TQ983052:TQ983053 ADM983052:ADM983053 ANI983052:ANI983053 AXE983052:AXE983053 BHA983052:BHA983053 BQW983052:BQW983053 CAS983052:CAS983053 CKO983052:CKO983053 CUK983052:CUK983053 DEG983052:DEG983053 DOC983052:DOC983053 DXY983052:DXY983053 EHU983052:EHU983053 ERQ983052:ERQ983053 FBM983052:FBM983053 FLI983052:FLI983053 FVE983052:FVE983053 GFA983052:GFA983053 GOW983052:GOW983053 GYS983052:GYS983053 HIO983052:HIO983053 HSK983052:HSK983053 ICG983052:ICG983053 IMC983052:IMC983053 IVY983052:IVY983053 JFU983052:JFU983053 JPQ983052:JPQ983053 JZM983052:JZM983053 KJI983052:KJI983053 KTE983052:KTE983053 LDA983052:LDA983053 LMW983052:LMW983053 LWS983052:LWS983053 MGO983052:MGO983053 MQK983052:MQK983053 NAG983052:NAG983053 NKC983052:NKC983053 NTY983052:NTY983053 ODU983052:ODU983053 ONQ983052:ONQ983053 OXM983052:OXM983053 PHI983052:PHI983053 PRE983052:PRE983053 QBA983052:QBA983053 QKW983052:QKW983053 QUS983052:QUS983053 REO983052:REO983053 ROK983052:ROK983053 RYG983052:RYG983053 SIC983052:SIC983053 SRY983052:SRY983053 TBU983052:TBU983053 TLQ983052:TLQ983053 TVM983052:TVM983053 UFI983052:UFI983053 UPE983052:UPE983053 UZA983052:UZA983053 VIW983052:VIW983053 VSS983052:VSS983053 WCO983052:WCO983053 WMK983052:WMK983053 WWG983052:WWG983053">
      <formula1>"x,X"</formula1>
    </dataValidation>
    <dataValidation type="decimal" allowBlank="1" showInputMessage="1" showErrorMessage="1" sqref="G40:G43 JC40:JC43 SY40:SY43 ACU40:ACU43 AMQ40:AMQ43 AWM40:AWM43 BGI40:BGI43 BQE40:BQE43 CAA40:CAA43 CJW40:CJW43 CTS40:CTS43 DDO40:DDO43 DNK40:DNK43 DXG40:DXG43 EHC40:EHC43 EQY40:EQY43 FAU40:FAU43 FKQ40:FKQ43 FUM40:FUM43 GEI40:GEI43 GOE40:GOE43 GYA40:GYA43 HHW40:HHW43 HRS40:HRS43 IBO40:IBO43 ILK40:ILK43 IVG40:IVG43 JFC40:JFC43 JOY40:JOY43 JYU40:JYU43 KIQ40:KIQ43 KSM40:KSM43 LCI40:LCI43 LME40:LME43 LWA40:LWA43 MFW40:MFW43 MPS40:MPS43 MZO40:MZO43 NJK40:NJK43 NTG40:NTG43 ODC40:ODC43 OMY40:OMY43 OWU40:OWU43 PGQ40:PGQ43 PQM40:PQM43 QAI40:QAI43 QKE40:QKE43 QUA40:QUA43 RDW40:RDW43 RNS40:RNS43 RXO40:RXO43 SHK40:SHK43 SRG40:SRG43 TBC40:TBC43 TKY40:TKY43 TUU40:TUU43 UEQ40:UEQ43 UOM40:UOM43 UYI40:UYI43 VIE40:VIE43 VSA40:VSA43 WBW40:WBW43 WLS40:WLS43 WVO40:WVO43 G65576:G65579 JC65576:JC65579 SY65576:SY65579 ACU65576:ACU65579 AMQ65576:AMQ65579 AWM65576:AWM65579 BGI65576:BGI65579 BQE65576:BQE65579 CAA65576:CAA65579 CJW65576:CJW65579 CTS65576:CTS65579 DDO65576:DDO65579 DNK65576:DNK65579 DXG65576:DXG65579 EHC65576:EHC65579 EQY65576:EQY65579 FAU65576:FAU65579 FKQ65576:FKQ65579 FUM65576:FUM65579 GEI65576:GEI65579 GOE65576:GOE65579 GYA65576:GYA65579 HHW65576:HHW65579 HRS65576:HRS65579 IBO65576:IBO65579 ILK65576:ILK65579 IVG65576:IVG65579 JFC65576:JFC65579 JOY65576:JOY65579 JYU65576:JYU65579 KIQ65576:KIQ65579 KSM65576:KSM65579 LCI65576:LCI65579 LME65576:LME65579 LWA65576:LWA65579 MFW65576:MFW65579 MPS65576:MPS65579 MZO65576:MZO65579 NJK65576:NJK65579 NTG65576:NTG65579 ODC65576:ODC65579 OMY65576:OMY65579 OWU65576:OWU65579 PGQ65576:PGQ65579 PQM65576:PQM65579 QAI65576:QAI65579 QKE65576:QKE65579 QUA65576:QUA65579 RDW65576:RDW65579 RNS65576:RNS65579 RXO65576:RXO65579 SHK65576:SHK65579 SRG65576:SRG65579 TBC65576:TBC65579 TKY65576:TKY65579 TUU65576:TUU65579 UEQ65576:UEQ65579 UOM65576:UOM65579 UYI65576:UYI65579 VIE65576:VIE65579 VSA65576:VSA65579 WBW65576:WBW65579 WLS65576:WLS65579 WVO65576:WVO65579 G131112:G131115 JC131112:JC131115 SY131112:SY131115 ACU131112:ACU131115 AMQ131112:AMQ131115 AWM131112:AWM131115 BGI131112:BGI131115 BQE131112:BQE131115 CAA131112:CAA131115 CJW131112:CJW131115 CTS131112:CTS131115 DDO131112:DDO131115 DNK131112:DNK131115 DXG131112:DXG131115 EHC131112:EHC131115 EQY131112:EQY131115 FAU131112:FAU131115 FKQ131112:FKQ131115 FUM131112:FUM131115 GEI131112:GEI131115 GOE131112:GOE131115 GYA131112:GYA131115 HHW131112:HHW131115 HRS131112:HRS131115 IBO131112:IBO131115 ILK131112:ILK131115 IVG131112:IVG131115 JFC131112:JFC131115 JOY131112:JOY131115 JYU131112:JYU131115 KIQ131112:KIQ131115 KSM131112:KSM131115 LCI131112:LCI131115 LME131112:LME131115 LWA131112:LWA131115 MFW131112:MFW131115 MPS131112:MPS131115 MZO131112:MZO131115 NJK131112:NJK131115 NTG131112:NTG131115 ODC131112:ODC131115 OMY131112:OMY131115 OWU131112:OWU131115 PGQ131112:PGQ131115 PQM131112:PQM131115 QAI131112:QAI131115 QKE131112:QKE131115 QUA131112:QUA131115 RDW131112:RDW131115 RNS131112:RNS131115 RXO131112:RXO131115 SHK131112:SHK131115 SRG131112:SRG131115 TBC131112:TBC131115 TKY131112:TKY131115 TUU131112:TUU131115 UEQ131112:UEQ131115 UOM131112:UOM131115 UYI131112:UYI131115 VIE131112:VIE131115 VSA131112:VSA131115 WBW131112:WBW131115 WLS131112:WLS131115 WVO131112:WVO131115 G196648:G196651 JC196648:JC196651 SY196648:SY196651 ACU196648:ACU196651 AMQ196648:AMQ196651 AWM196648:AWM196651 BGI196648:BGI196651 BQE196648:BQE196651 CAA196648:CAA196651 CJW196648:CJW196651 CTS196648:CTS196651 DDO196648:DDO196651 DNK196648:DNK196651 DXG196648:DXG196651 EHC196648:EHC196651 EQY196648:EQY196651 FAU196648:FAU196651 FKQ196648:FKQ196651 FUM196648:FUM196651 GEI196648:GEI196651 GOE196648:GOE196651 GYA196648:GYA196651 HHW196648:HHW196651 HRS196648:HRS196651 IBO196648:IBO196651 ILK196648:ILK196651 IVG196648:IVG196651 JFC196648:JFC196651 JOY196648:JOY196651 JYU196648:JYU196651 KIQ196648:KIQ196651 KSM196648:KSM196651 LCI196648:LCI196651 LME196648:LME196651 LWA196648:LWA196651 MFW196648:MFW196651 MPS196648:MPS196651 MZO196648:MZO196651 NJK196648:NJK196651 NTG196648:NTG196651 ODC196648:ODC196651 OMY196648:OMY196651 OWU196648:OWU196651 PGQ196648:PGQ196651 PQM196648:PQM196651 QAI196648:QAI196651 QKE196648:QKE196651 QUA196648:QUA196651 RDW196648:RDW196651 RNS196648:RNS196651 RXO196648:RXO196651 SHK196648:SHK196651 SRG196648:SRG196651 TBC196648:TBC196651 TKY196648:TKY196651 TUU196648:TUU196651 UEQ196648:UEQ196651 UOM196648:UOM196651 UYI196648:UYI196651 VIE196648:VIE196651 VSA196648:VSA196651 WBW196648:WBW196651 WLS196648:WLS196651 WVO196648:WVO196651 G262184:G262187 JC262184:JC262187 SY262184:SY262187 ACU262184:ACU262187 AMQ262184:AMQ262187 AWM262184:AWM262187 BGI262184:BGI262187 BQE262184:BQE262187 CAA262184:CAA262187 CJW262184:CJW262187 CTS262184:CTS262187 DDO262184:DDO262187 DNK262184:DNK262187 DXG262184:DXG262187 EHC262184:EHC262187 EQY262184:EQY262187 FAU262184:FAU262187 FKQ262184:FKQ262187 FUM262184:FUM262187 GEI262184:GEI262187 GOE262184:GOE262187 GYA262184:GYA262187 HHW262184:HHW262187 HRS262184:HRS262187 IBO262184:IBO262187 ILK262184:ILK262187 IVG262184:IVG262187 JFC262184:JFC262187 JOY262184:JOY262187 JYU262184:JYU262187 KIQ262184:KIQ262187 KSM262184:KSM262187 LCI262184:LCI262187 LME262184:LME262187 LWA262184:LWA262187 MFW262184:MFW262187 MPS262184:MPS262187 MZO262184:MZO262187 NJK262184:NJK262187 NTG262184:NTG262187 ODC262184:ODC262187 OMY262184:OMY262187 OWU262184:OWU262187 PGQ262184:PGQ262187 PQM262184:PQM262187 QAI262184:QAI262187 QKE262184:QKE262187 QUA262184:QUA262187 RDW262184:RDW262187 RNS262184:RNS262187 RXO262184:RXO262187 SHK262184:SHK262187 SRG262184:SRG262187 TBC262184:TBC262187 TKY262184:TKY262187 TUU262184:TUU262187 UEQ262184:UEQ262187 UOM262184:UOM262187 UYI262184:UYI262187 VIE262184:VIE262187 VSA262184:VSA262187 WBW262184:WBW262187 WLS262184:WLS262187 WVO262184:WVO262187 G327720:G327723 JC327720:JC327723 SY327720:SY327723 ACU327720:ACU327723 AMQ327720:AMQ327723 AWM327720:AWM327723 BGI327720:BGI327723 BQE327720:BQE327723 CAA327720:CAA327723 CJW327720:CJW327723 CTS327720:CTS327723 DDO327720:DDO327723 DNK327720:DNK327723 DXG327720:DXG327723 EHC327720:EHC327723 EQY327720:EQY327723 FAU327720:FAU327723 FKQ327720:FKQ327723 FUM327720:FUM327723 GEI327720:GEI327723 GOE327720:GOE327723 GYA327720:GYA327723 HHW327720:HHW327723 HRS327720:HRS327723 IBO327720:IBO327723 ILK327720:ILK327723 IVG327720:IVG327723 JFC327720:JFC327723 JOY327720:JOY327723 JYU327720:JYU327723 KIQ327720:KIQ327723 KSM327720:KSM327723 LCI327720:LCI327723 LME327720:LME327723 LWA327720:LWA327723 MFW327720:MFW327723 MPS327720:MPS327723 MZO327720:MZO327723 NJK327720:NJK327723 NTG327720:NTG327723 ODC327720:ODC327723 OMY327720:OMY327723 OWU327720:OWU327723 PGQ327720:PGQ327723 PQM327720:PQM327723 QAI327720:QAI327723 QKE327720:QKE327723 QUA327720:QUA327723 RDW327720:RDW327723 RNS327720:RNS327723 RXO327720:RXO327723 SHK327720:SHK327723 SRG327720:SRG327723 TBC327720:TBC327723 TKY327720:TKY327723 TUU327720:TUU327723 UEQ327720:UEQ327723 UOM327720:UOM327723 UYI327720:UYI327723 VIE327720:VIE327723 VSA327720:VSA327723 WBW327720:WBW327723 WLS327720:WLS327723 WVO327720:WVO327723 G393256:G393259 JC393256:JC393259 SY393256:SY393259 ACU393256:ACU393259 AMQ393256:AMQ393259 AWM393256:AWM393259 BGI393256:BGI393259 BQE393256:BQE393259 CAA393256:CAA393259 CJW393256:CJW393259 CTS393256:CTS393259 DDO393256:DDO393259 DNK393256:DNK393259 DXG393256:DXG393259 EHC393256:EHC393259 EQY393256:EQY393259 FAU393256:FAU393259 FKQ393256:FKQ393259 FUM393256:FUM393259 GEI393256:GEI393259 GOE393256:GOE393259 GYA393256:GYA393259 HHW393256:HHW393259 HRS393256:HRS393259 IBO393256:IBO393259 ILK393256:ILK393259 IVG393256:IVG393259 JFC393256:JFC393259 JOY393256:JOY393259 JYU393256:JYU393259 KIQ393256:KIQ393259 KSM393256:KSM393259 LCI393256:LCI393259 LME393256:LME393259 LWA393256:LWA393259 MFW393256:MFW393259 MPS393256:MPS393259 MZO393256:MZO393259 NJK393256:NJK393259 NTG393256:NTG393259 ODC393256:ODC393259 OMY393256:OMY393259 OWU393256:OWU393259 PGQ393256:PGQ393259 PQM393256:PQM393259 QAI393256:QAI393259 QKE393256:QKE393259 QUA393256:QUA393259 RDW393256:RDW393259 RNS393256:RNS393259 RXO393256:RXO393259 SHK393256:SHK393259 SRG393256:SRG393259 TBC393256:TBC393259 TKY393256:TKY393259 TUU393256:TUU393259 UEQ393256:UEQ393259 UOM393256:UOM393259 UYI393256:UYI393259 VIE393256:VIE393259 VSA393256:VSA393259 WBW393256:WBW393259 WLS393256:WLS393259 WVO393256:WVO393259 G458792:G458795 JC458792:JC458795 SY458792:SY458795 ACU458792:ACU458795 AMQ458792:AMQ458795 AWM458792:AWM458795 BGI458792:BGI458795 BQE458792:BQE458795 CAA458792:CAA458795 CJW458792:CJW458795 CTS458792:CTS458795 DDO458792:DDO458795 DNK458792:DNK458795 DXG458792:DXG458795 EHC458792:EHC458795 EQY458792:EQY458795 FAU458792:FAU458795 FKQ458792:FKQ458795 FUM458792:FUM458795 GEI458792:GEI458795 GOE458792:GOE458795 GYA458792:GYA458795 HHW458792:HHW458795 HRS458792:HRS458795 IBO458792:IBO458795 ILK458792:ILK458795 IVG458792:IVG458795 JFC458792:JFC458795 JOY458792:JOY458795 JYU458792:JYU458795 KIQ458792:KIQ458795 KSM458792:KSM458795 LCI458792:LCI458795 LME458792:LME458795 LWA458792:LWA458795 MFW458792:MFW458795 MPS458792:MPS458795 MZO458792:MZO458795 NJK458792:NJK458795 NTG458792:NTG458795 ODC458792:ODC458795 OMY458792:OMY458795 OWU458792:OWU458795 PGQ458792:PGQ458795 PQM458792:PQM458795 QAI458792:QAI458795 QKE458792:QKE458795 QUA458792:QUA458795 RDW458792:RDW458795 RNS458792:RNS458795 RXO458792:RXO458795 SHK458792:SHK458795 SRG458792:SRG458795 TBC458792:TBC458795 TKY458792:TKY458795 TUU458792:TUU458795 UEQ458792:UEQ458795 UOM458792:UOM458795 UYI458792:UYI458795 VIE458792:VIE458795 VSA458792:VSA458795 WBW458792:WBW458795 WLS458792:WLS458795 WVO458792:WVO458795 G524328:G524331 JC524328:JC524331 SY524328:SY524331 ACU524328:ACU524331 AMQ524328:AMQ524331 AWM524328:AWM524331 BGI524328:BGI524331 BQE524328:BQE524331 CAA524328:CAA524331 CJW524328:CJW524331 CTS524328:CTS524331 DDO524328:DDO524331 DNK524328:DNK524331 DXG524328:DXG524331 EHC524328:EHC524331 EQY524328:EQY524331 FAU524328:FAU524331 FKQ524328:FKQ524331 FUM524328:FUM524331 GEI524328:GEI524331 GOE524328:GOE524331 GYA524328:GYA524331 HHW524328:HHW524331 HRS524328:HRS524331 IBO524328:IBO524331 ILK524328:ILK524331 IVG524328:IVG524331 JFC524328:JFC524331 JOY524328:JOY524331 JYU524328:JYU524331 KIQ524328:KIQ524331 KSM524328:KSM524331 LCI524328:LCI524331 LME524328:LME524331 LWA524328:LWA524331 MFW524328:MFW524331 MPS524328:MPS524331 MZO524328:MZO524331 NJK524328:NJK524331 NTG524328:NTG524331 ODC524328:ODC524331 OMY524328:OMY524331 OWU524328:OWU524331 PGQ524328:PGQ524331 PQM524328:PQM524331 QAI524328:QAI524331 QKE524328:QKE524331 QUA524328:QUA524331 RDW524328:RDW524331 RNS524328:RNS524331 RXO524328:RXO524331 SHK524328:SHK524331 SRG524328:SRG524331 TBC524328:TBC524331 TKY524328:TKY524331 TUU524328:TUU524331 UEQ524328:UEQ524331 UOM524328:UOM524331 UYI524328:UYI524331 VIE524328:VIE524331 VSA524328:VSA524331 WBW524328:WBW524331 WLS524328:WLS524331 WVO524328:WVO524331 G589864:G589867 JC589864:JC589867 SY589864:SY589867 ACU589864:ACU589867 AMQ589864:AMQ589867 AWM589864:AWM589867 BGI589864:BGI589867 BQE589864:BQE589867 CAA589864:CAA589867 CJW589864:CJW589867 CTS589864:CTS589867 DDO589864:DDO589867 DNK589864:DNK589867 DXG589864:DXG589867 EHC589864:EHC589867 EQY589864:EQY589867 FAU589864:FAU589867 FKQ589864:FKQ589867 FUM589864:FUM589867 GEI589864:GEI589867 GOE589864:GOE589867 GYA589864:GYA589867 HHW589864:HHW589867 HRS589864:HRS589867 IBO589864:IBO589867 ILK589864:ILK589867 IVG589864:IVG589867 JFC589864:JFC589867 JOY589864:JOY589867 JYU589864:JYU589867 KIQ589864:KIQ589867 KSM589864:KSM589867 LCI589864:LCI589867 LME589864:LME589867 LWA589864:LWA589867 MFW589864:MFW589867 MPS589864:MPS589867 MZO589864:MZO589867 NJK589864:NJK589867 NTG589864:NTG589867 ODC589864:ODC589867 OMY589864:OMY589867 OWU589864:OWU589867 PGQ589864:PGQ589867 PQM589864:PQM589867 QAI589864:QAI589867 QKE589864:QKE589867 QUA589864:QUA589867 RDW589864:RDW589867 RNS589864:RNS589867 RXO589864:RXO589867 SHK589864:SHK589867 SRG589864:SRG589867 TBC589864:TBC589867 TKY589864:TKY589867 TUU589864:TUU589867 UEQ589864:UEQ589867 UOM589864:UOM589867 UYI589864:UYI589867 VIE589864:VIE589867 VSA589864:VSA589867 WBW589864:WBW589867 WLS589864:WLS589867 WVO589864:WVO589867 G655400:G655403 JC655400:JC655403 SY655400:SY655403 ACU655400:ACU655403 AMQ655400:AMQ655403 AWM655400:AWM655403 BGI655400:BGI655403 BQE655400:BQE655403 CAA655400:CAA655403 CJW655400:CJW655403 CTS655400:CTS655403 DDO655400:DDO655403 DNK655400:DNK655403 DXG655400:DXG655403 EHC655400:EHC655403 EQY655400:EQY655403 FAU655400:FAU655403 FKQ655400:FKQ655403 FUM655400:FUM655403 GEI655400:GEI655403 GOE655400:GOE655403 GYA655400:GYA655403 HHW655400:HHW655403 HRS655400:HRS655403 IBO655400:IBO655403 ILK655400:ILK655403 IVG655400:IVG655403 JFC655400:JFC655403 JOY655400:JOY655403 JYU655400:JYU655403 KIQ655400:KIQ655403 KSM655400:KSM655403 LCI655400:LCI655403 LME655400:LME655403 LWA655400:LWA655403 MFW655400:MFW655403 MPS655400:MPS655403 MZO655400:MZO655403 NJK655400:NJK655403 NTG655400:NTG655403 ODC655400:ODC655403 OMY655400:OMY655403 OWU655400:OWU655403 PGQ655400:PGQ655403 PQM655400:PQM655403 QAI655400:QAI655403 QKE655400:QKE655403 QUA655400:QUA655403 RDW655400:RDW655403 RNS655400:RNS655403 RXO655400:RXO655403 SHK655400:SHK655403 SRG655400:SRG655403 TBC655400:TBC655403 TKY655400:TKY655403 TUU655400:TUU655403 UEQ655400:UEQ655403 UOM655400:UOM655403 UYI655400:UYI655403 VIE655400:VIE655403 VSA655400:VSA655403 WBW655400:WBW655403 WLS655400:WLS655403 WVO655400:WVO655403 G720936:G720939 JC720936:JC720939 SY720936:SY720939 ACU720936:ACU720939 AMQ720936:AMQ720939 AWM720936:AWM720939 BGI720936:BGI720939 BQE720936:BQE720939 CAA720936:CAA720939 CJW720936:CJW720939 CTS720936:CTS720939 DDO720936:DDO720939 DNK720936:DNK720939 DXG720936:DXG720939 EHC720936:EHC720939 EQY720936:EQY720939 FAU720936:FAU720939 FKQ720936:FKQ720939 FUM720936:FUM720939 GEI720936:GEI720939 GOE720936:GOE720939 GYA720936:GYA720939 HHW720936:HHW720939 HRS720936:HRS720939 IBO720936:IBO720939 ILK720936:ILK720939 IVG720936:IVG720939 JFC720936:JFC720939 JOY720936:JOY720939 JYU720936:JYU720939 KIQ720936:KIQ720939 KSM720936:KSM720939 LCI720936:LCI720939 LME720936:LME720939 LWA720936:LWA720939 MFW720936:MFW720939 MPS720936:MPS720939 MZO720936:MZO720939 NJK720936:NJK720939 NTG720936:NTG720939 ODC720936:ODC720939 OMY720936:OMY720939 OWU720936:OWU720939 PGQ720936:PGQ720939 PQM720936:PQM720939 QAI720936:QAI720939 QKE720936:QKE720939 QUA720936:QUA720939 RDW720936:RDW720939 RNS720936:RNS720939 RXO720936:RXO720939 SHK720936:SHK720939 SRG720936:SRG720939 TBC720936:TBC720939 TKY720936:TKY720939 TUU720936:TUU720939 UEQ720936:UEQ720939 UOM720936:UOM720939 UYI720936:UYI720939 VIE720936:VIE720939 VSA720936:VSA720939 WBW720936:WBW720939 WLS720936:WLS720939 WVO720936:WVO720939 G786472:G786475 JC786472:JC786475 SY786472:SY786475 ACU786472:ACU786475 AMQ786472:AMQ786475 AWM786472:AWM786475 BGI786472:BGI786475 BQE786472:BQE786475 CAA786472:CAA786475 CJW786472:CJW786475 CTS786472:CTS786475 DDO786472:DDO786475 DNK786472:DNK786475 DXG786472:DXG786475 EHC786472:EHC786475 EQY786472:EQY786475 FAU786472:FAU786475 FKQ786472:FKQ786475 FUM786472:FUM786475 GEI786472:GEI786475 GOE786472:GOE786475 GYA786472:GYA786475 HHW786472:HHW786475 HRS786472:HRS786475 IBO786472:IBO786475 ILK786472:ILK786475 IVG786472:IVG786475 JFC786472:JFC786475 JOY786472:JOY786475 JYU786472:JYU786475 KIQ786472:KIQ786475 KSM786472:KSM786475 LCI786472:LCI786475 LME786472:LME786475 LWA786472:LWA786475 MFW786472:MFW786475 MPS786472:MPS786475 MZO786472:MZO786475 NJK786472:NJK786475 NTG786472:NTG786475 ODC786472:ODC786475 OMY786472:OMY786475 OWU786472:OWU786475 PGQ786472:PGQ786475 PQM786472:PQM786475 QAI786472:QAI786475 QKE786472:QKE786475 QUA786472:QUA786475 RDW786472:RDW786475 RNS786472:RNS786475 RXO786472:RXO786475 SHK786472:SHK786475 SRG786472:SRG786475 TBC786472:TBC786475 TKY786472:TKY786475 TUU786472:TUU786475 UEQ786472:UEQ786475 UOM786472:UOM786475 UYI786472:UYI786475 VIE786472:VIE786475 VSA786472:VSA786475 WBW786472:WBW786475 WLS786472:WLS786475 WVO786472:WVO786475 G852008:G852011 JC852008:JC852011 SY852008:SY852011 ACU852008:ACU852011 AMQ852008:AMQ852011 AWM852008:AWM852011 BGI852008:BGI852011 BQE852008:BQE852011 CAA852008:CAA852011 CJW852008:CJW852011 CTS852008:CTS852011 DDO852008:DDO852011 DNK852008:DNK852011 DXG852008:DXG852011 EHC852008:EHC852011 EQY852008:EQY852011 FAU852008:FAU852011 FKQ852008:FKQ852011 FUM852008:FUM852011 GEI852008:GEI852011 GOE852008:GOE852011 GYA852008:GYA852011 HHW852008:HHW852011 HRS852008:HRS852011 IBO852008:IBO852011 ILK852008:ILK852011 IVG852008:IVG852011 JFC852008:JFC852011 JOY852008:JOY852011 JYU852008:JYU852011 KIQ852008:KIQ852011 KSM852008:KSM852011 LCI852008:LCI852011 LME852008:LME852011 LWA852008:LWA852011 MFW852008:MFW852011 MPS852008:MPS852011 MZO852008:MZO852011 NJK852008:NJK852011 NTG852008:NTG852011 ODC852008:ODC852011 OMY852008:OMY852011 OWU852008:OWU852011 PGQ852008:PGQ852011 PQM852008:PQM852011 QAI852008:QAI852011 QKE852008:QKE852011 QUA852008:QUA852011 RDW852008:RDW852011 RNS852008:RNS852011 RXO852008:RXO852011 SHK852008:SHK852011 SRG852008:SRG852011 TBC852008:TBC852011 TKY852008:TKY852011 TUU852008:TUU852011 UEQ852008:UEQ852011 UOM852008:UOM852011 UYI852008:UYI852011 VIE852008:VIE852011 VSA852008:VSA852011 WBW852008:WBW852011 WLS852008:WLS852011 WVO852008:WVO852011 G917544:G917547 JC917544:JC917547 SY917544:SY917547 ACU917544:ACU917547 AMQ917544:AMQ917547 AWM917544:AWM917547 BGI917544:BGI917547 BQE917544:BQE917547 CAA917544:CAA917547 CJW917544:CJW917547 CTS917544:CTS917547 DDO917544:DDO917547 DNK917544:DNK917547 DXG917544:DXG917547 EHC917544:EHC917547 EQY917544:EQY917547 FAU917544:FAU917547 FKQ917544:FKQ917547 FUM917544:FUM917547 GEI917544:GEI917547 GOE917544:GOE917547 GYA917544:GYA917547 HHW917544:HHW917547 HRS917544:HRS917547 IBO917544:IBO917547 ILK917544:ILK917547 IVG917544:IVG917547 JFC917544:JFC917547 JOY917544:JOY917547 JYU917544:JYU917547 KIQ917544:KIQ917547 KSM917544:KSM917547 LCI917544:LCI917547 LME917544:LME917547 LWA917544:LWA917547 MFW917544:MFW917547 MPS917544:MPS917547 MZO917544:MZO917547 NJK917544:NJK917547 NTG917544:NTG917547 ODC917544:ODC917547 OMY917544:OMY917547 OWU917544:OWU917547 PGQ917544:PGQ917547 PQM917544:PQM917547 QAI917544:QAI917547 QKE917544:QKE917547 QUA917544:QUA917547 RDW917544:RDW917547 RNS917544:RNS917547 RXO917544:RXO917547 SHK917544:SHK917547 SRG917544:SRG917547 TBC917544:TBC917547 TKY917544:TKY917547 TUU917544:TUU917547 UEQ917544:UEQ917547 UOM917544:UOM917547 UYI917544:UYI917547 VIE917544:VIE917547 VSA917544:VSA917547 WBW917544:WBW917547 WLS917544:WLS917547 WVO917544:WVO917547 G983080:G983083 JC983080:JC983083 SY983080:SY983083 ACU983080:ACU983083 AMQ983080:AMQ983083 AWM983080:AWM983083 BGI983080:BGI983083 BQE983080:BQE983083 CAA983080:CAA983083 CJW983080:CJW983083 CTS983080:CTS983083 DDO983080:DDO983083 DNK983080:DNK983083 DXG983080:DXG983083 EHC983080:EHC983083 EQY983080:EQY983083 FAU983080:FAU983083 FKQ983080:FKQ983083 FUM983080:FUM983083 GEI983080:GEI983083 GOE983080:GOE983083 GYA983080:GYA983083 HHW983080:HHW983083 HRS983080:HRS983083 IBO983080:IBO983083 ILK983080:ILK983083 IVG983080:IVG983083 JFC983080:JFC983083 JOY983080:JOY983083 JYU983080:JYU983083 KIQ983080:KIQ983083 KSM983080:KSM983083 LCI983080:LCI983083 LME983080:LME983083 LWA983080:LWA983083 MFW983080:MFW983083 MPS983080:MPS983083 MZO983080:MZO983083 NJK983080:NJK983083 NTG983080:NTG983083 ODC983080:ODC983083 OMY983080:OMY983083 OWU983080:OWU983083 PGQ983080:PGQ983083 PQM983080:PQM983083 QAI983080:QAI983083 QKE983080:QKE983083 QUA983080:QUA983083 RDW983080:RDW983083 RNS983080:RNS983083 RXO983080:RXO983083 SHK983080:SHK983083 SRG983080:SRG983083 TBC983080:TBC983083 TKY983080:TKY983083 TUU983080:TUU983083 UEQ983080:UEQ983083 UOM983080:UOM983083 UYI983080:UYI983083 VIE983080:VIE983083 VSA983080:VSA983083 WBW983080:WBW983083 WLS983080:WLS983083 WVO983080:WVO983083 WVO983068:WVO983078 JC25:JC38 SY25:SY38 ACU25:ACU38 AMQ25:AMQ38 AWM25:AWM38 BGI25:BGI38 BQE25:BQE38 CAA25:CAA38 CJW25:CJW38 CTS25:CTS38 DDO25:DDO38 DNK25:DNK38 DXG25:DXG38 EHC25:EHC38 EQY25:EQY38 FAU25:FAU38 FKQ25:FKQ38 FUM25:FUM38 GEI25:GEI38 GOE25:GOE38 GYA25:GYA38 HHW25:HHW38 HRS25:HRS38 IBO25:IBO38 ILK25:ILK38 IVG25:IVG38 JFC25:JFC38 JOY25:JOY38 JYU25:JYU38 KIQ25:KIQ38 KSM25:KSM38 LCI25:LCI38 LME25:LME38 LWA25:LWA38 MFW25:MFW38 MPS25:MPS38 MZO25:MZO38 NJK25:NJK38 NTG25:NTG38 ODC25:ODC38 OMY25:OMY38 OWU25:OWU38 PGQ25:PGQ38 PQM25:PQM38 QAI25:QAI38 QKE25:QKE38 QUA25:QUA38 RDW25:RDW38 RNS25:RNS38 RXO25:RXO38 SHK25:SHK38 SRG25:SRG38 TBC25:TBC38 TKY25:TKY38 TUU25:TUU38 UEQ25:UEQ38 UOM25:UOM38 UYI25:UYI38 VIE25:VIE38 VSA25:VSA38 WBW25:WBW38 WLS25:WLS38 WVO25:WVO38 G65564:G65574 JC65564:JC65574 SY65564:SY65574 ACU65564:ACU65574 AMQ65564:AMQ65574 AWM65564:AWM65574 BGI65564:BGI65574 BQE65564:BQE65574 CAA65564:CAA65574 CJW65564:CJW65574 CTS65564:CTS65574 DDO65564:DDO65574 DNK65564:DNK65574 DXG65564:DXG65574 EHC65564:EHC65574 EQY65564:EQY65574 FAU65564:FAU65574 FKQ65564:FKQ65574 FUM65564:FUM65574 GEI65564:GEI65574 GOE65564:GOE65574 GYA65564:GYA65574 HHW65564:HHW65574 HRS65564:HRS65574 IBO65564:IBO65574 ILK65564:ILK65574 IVG65564:IVG65574 JFC65564:JFC65574 JOY65564:JOY65574 JYU65564:JYU65574 KIQ65564:KIQ65574 KSM65564:KSM65574 LCI65564:LCI65574 LME65564:LME65574 LWA65564:LWA65574 MFW65564:MFW65574 MPS65564:MPS65574 MZO65564:MZO65574 NJK65564:NJK65574 NTG65564:NTG65574 ODC65564:ODC65574 OMY65564:OMY65574 OWU65564:OWU65574 PGQ65564:PGQ65574 PQM65564:PQM65574 QAI65564:QAI65574 QKE65564:QKE65574 QUA65564:QUA65574 RDW65564:RDW65574 RNS65564:RNS65574 RXO65564:RXO65574 SHK65564:SHK65574 SRG65564:SRG65574 TBC65564:TBC65574 TKY65564:TKY65574 TUU65564:TUU65574 UEQ65564:UEQ65574 UOM65564:UOM65574 UYI65564:UYI65574 VIE65564:VIE65574 VSA65564:VSA65574 WBW65564:WBW65574 WLS65564:WLS65574 WVO65564:WVO65574 G131100:G131110 JC131100:JC131110 SY131100:SY131110 ACU131100:ACU131110 AMQ131100:AMQ131110 AWM131100:AWM131110 BGI131100:BGI131110 BQE131100:BQE131110 CAA131100:CAA131110 CJW131100:CJW131110 CTS131100:CTS131110 DDO131100:DDO131110 DNK131100:DNK131110 DXG131100:DXG131110 EHC131100:EHC131110 EQY131100:EQY131110 FAU131100:FAU131110 FKQ131100:FKQ131110 FUM131100:FUM131110 GEI131100:GEI131110 GOE131100:GOE131110 GYA131100:GYA131110 HHW131100:HHW131110 HRS131100:HRS131110 IBO131100:IBO131110 ILK131100:ILK131110 IVG131100:IVG131110 JFC131100:JFC131110 JOY131100:JOY131110 JYU131100:JYU131110 KIQ131100:KIQ131110 KSM131100:KSM131110 LCI131100:LCI131110 LME131100:LME131110 LWA131100:LWA131110 MFW131100:MFW131110 MPS131100:MPS131110 MZO131100:MZO131110 NJK131100:NJK131110 NTG131100:NTG131110 ODC131100:ODC131110 OMY131100:OMY131110 OWU131100:OWU131110 PGQ131100:PGQ131110 PQM131100:PQM131110 QAI131100:QAI131110 QKE131100:QKE131110 QUA131100:QUA131110 RDW131100:RDW131110 RNS131100:RNS131110 RXO131100:RXO131110 SHK131100:SHK131110 SRG131100:SRG131110 TBC131100:TBC131110 TKY131100:TKY131110 TUU131100:TUU131110 UEQ131100:UEQ131110 UOM131100:UOM131110 UYI131100:UYI131110 VIE131100:VIE131110 VSA131100:VSA131110 WBW131100:WBW131110 WLS131100:WLS131110 WVO131100:WVO131110 G196636:G196646 JC196636:JC196646 SY196636:SY196646 ACU196636:ACU196646 AMQ196636:AMQ196646 AWM196636:AWM196646 BGI196636:BGI196646 BQE196636:BQE196646 CAA196636:CAA196646 CJW196636:CJW196646 CTS196636:CTS196646 DDO196636:DDO196646 DNK196636:DNK196646 DXG196636:DXG196646 EHC196636:EHC196646 EQY196636:EQY196646 FAU196636:FAU196646 FKQ196636:FKQ196646 FUM196636:FUM196646 GEI196636:GEI196646 GOE196636:GOE196646 GYA196636:GYA196646 HHW196636:HHW196646 HRS196636:HRS196646 IBO196636:IBO196646 ILK196636:ILK196646 IVG196636:IVG196646 JFC196636:JFC196646 JOY196636:JOY196646 JYU196636:JYU196646 KIQ196636:KIQ196646 KSM196636:KSM196646 LCI196636:LCI196646 LME196636:LME196646 LWA196636:LWA196646 MFW196636:MFW196646 MPS196636:MPS196646 MZO196636:MZO196646 NJK196636:NJK196646 NTG196636:NTG196646 ODC196636:ODC196646 OMY196636:OMY196646 OWU196636:OWU196646 PGQ196636:PGQ196646 PQM196636:PQM196646 QAI196636:QAI196646 QKE196636:QKE196646 QUA196636:QUA196646 RDW196636:RDW196646 RNS196636:RNS196646 RXO196636:RXO196646 SHK196636:SHK196646 SRG196636:SRG196646 TBC196636:TBC196646 TKY196636:TKY196646 TUU196636:TUU196646 UEQ196636:UEQ196646 UOM196636:UOM196646 UYI196636:UYI196646 VIE196636:VIE196646 VSA196636:VSA196646 WBW196636:WBW196646 WLS196636:WLS196646 WVO196636:WVO196646 G262172:G262182 JC262172:JC262182 SY262172:SY262182 ACU262172:ACU262182 AMQ262172:AMQ262182 AWM262172:AWM262182 BGI262172:BGI262182 BQE262172:BQE262182 CAA262172:CAA262182 CJW262172:CJW262182 CTS262172:CTS262182 DDO262172:DDO262182 DNK262172:DNK262182 DXG262172:DXG262182 EHC262172:EHC262182 EQY262172:EQY262182 FAU262172:FAU262182 FKQ262172:FKQ262182 FUM262172:FUM262182 GEI262172:GEI262182 GOE262172:GOE262182 GYA262172:GYA262182 HHW262172:HHW262182 HRS262172:HRS262182 IBO262172:IBO262182 ILK262172:ILK262182 IVG262172:IVG262182 JFC262172:JFC262182 JOY262172:JOY262182 JYU262172:JYU262182 KIQ262172:KIQ262182 KSM262172:KSM262182 LCI262172:LCI262182 LME262172:LME262182 LWA262172:LWA262182 MFW262172:MFW262182 MPS262172:MPS262182 MZO262172:MZO262182 NJK262172:NJK262182 NTG262172:NTG262182 ODC262172:ODC262182 OMY262172:OMY262182 OWU262172:OWU262182 PGQ262172:PGQ262182 PQM262172:PQM262182 QAI262172:QAI262182 QKE262172:QKE262182 QUA262172:QUA262182 RDW262172:RDW262182 RNS262172:RNS262182 RXO262172:RXO262182 SHK262172:SHK262182 SRG262172:SRG262182 TBC262172:TBC262182 TKY262172:TKY262182 TUU262172:TUU262182 UEQ262172:UEQ262182 UOM262172:UOM262182 UYI262172:UYI262182 VIE262172:VIE262182 VSA262172:VSA262182 WBW262172:WBW262182 WLS262172:WLS262182 WVO262172:WVO262182 G327708:G327718 JC327708:JC327718 SY327708:SY327718 ACU327708:ACU327718 AMQ327708:AMQ327718 AWM327708:AWM327718 BGI327708:BGI327718 BQE327708:BQE327718 CAA327708:CAA327718 CJW327708:CJW327718 CTS327708:CTS327718 DDO327708:DDO327718 DNK327708:DNK327718 DXG327708:DXG327718 EHC327708:EHC327718 EQY327708:EQY327718 FAU327708:FAU327718 FKQ327708:FKQ327718 FUM327708:FUM327718 GEI327708:GEI327718 GOE327708:GOE327718 GYA327708:GYA327718 HHW327708:HHW327718 HRS327708:HRS327718 IBO327708:IBO327718 ILK327708:ILK327718 IVG327708:IVG327718 JFC327708:JFC327718 JOY327708:JOY327718 JYU327708:JYU327718 KIQ327708:KIQ327718 KSM327708:KSM327718 LCI327708:LCI327718 LME327708:LME327718 LWA327708:LWA327718 MFW327708:MFW327718 MPS327708:MPS327718 MZO327708:MZO327718 NJK327708:NJK327718 NTG327708:NTG327718 ODC327708:ODC327718 OMY327708:OMY327718 OWU327708:OWU327718 PGQ327708:PGQ327718 PQM327708:PQM327718 QAI327708:QAI327718 QKE327708:QKE327718 QUA327708:QUA327718 RDW327708:RDW327718 RNS327708:RNS327718 RXO327708:RXO327718 SHK327708:SHK327718 SRG327708:SRG327718 TBC327708:TBC327718 TKY327708:TKY327718 TUU327708:TUU327718 UEQ327708:UEQ327718 UOM327708:UOM327718 UYI327708:UYI327718 VIE327708:VIE327718 VSA327708:VSA327718 WBW327708:WBW327718 WLS327708:WLS327718 WVO327708:WVO327718 G393244:G393254 JC393244:JC393254 SY393244:SY393254 ACU393244:ACU393254 AMQ393244:AMQ393254 AWM393244:AWM393254 BGI393244:BGI393254 BQE393244:BQE393254 CAA393244:CAA393254 CJW393244:CJW393254 CTS393244:CTS393254 DDO393244:DDO393254 DNK393244:DNK393254 DXG393244:DXG393254 EHC393244:EHC393254 EQY393244:EQY393254 FAU393244:FAU393254 FKQ393244:FKQ393254 FUM393244:FUM393254 GEI393244:GEI393254 GOE393244:GOE393254 GYA393244:GYA393254 HHW393244:HHW393254 HRS393244:HRS393254 IBO393244:IBO393254 ILK393244:ILK393254 IVG393244:IVG393254 JFC393244:JFC393254 JOY393244:JOY393254 JYU393244:JYU393254 KIQ393244:KIQ393254 KSM393244:KSM393254 LCI393244:LCI393254 LME393244:LME393254 LWA393244:LWA393254 MFW393244:MFW393254 MPS393244:MPS393254 MZO393244:MZO393254 NJK393244:NJK393254 NTG393244:NTG393254 ODC393244:ODC393254 OMY393244:OMY393254 OWU393244:OWU393254 PGQ393244:PGQ393254 PQM393244:PQM393254 QAI393244:QAI393254 QKE393244:QKE393254 QUA393244:QUA393254 RDW393244:RDW393254 RNS393244:RNS393254 RXO393244:RXO393254 SHK393244:SHK393254 SRG393244:SRG393254 TBC393244:TBC393254 TKY393244:TKY393254 TUU393244:TUU393254 UEQ393244:UEQ393254 UOM393244:UOM393254 UYI393244:UYI393254 VIE393244:VIE393254 VSA393244:VSA393254 WBW393244:WBW393254 WLS393244:WLS393254 WVO393244:WVO393254 G458780:G458790 JC458780:JC458790 SY458780:SY458790 ACU458780:ACU458790 AMQ458780:AMQ458790 AWM458780:AWM458790 BGI458780:BGI458790 BQE458780:BQE458790 CAA458780:CAA458790 CJW458780:CJW458790 CTS458780:CTS458790 DDO458780:DDO458790 DNK458780:DNK458790 DXG458780:DXG458790 EHC458780:EHC458790 EQY458780:EQY458790 FAU458780:FAU458790 FKQ458780:FKQ458790 FUM458780:FUM458790 GEI458780:GEI458790 GOE458780:GOE458790 GYA458780:GYA458790 HHW458780:HHW458790 HRS458780:HRS458790 IBO458780:IBO458790 ILK458780:ILK458790 IVG458780:IVG458790 JFC458780:JFC458790 JOY458780:JOY458790 JYU458780:JYU458790 KIQ458780:KIQ458790 KSM458780:KSM458790 LCI458780:LCI458790 LME458780:LME458790 LWA458780:LWA458790 MFW458780:MFW458790 MPS458780:MPS458790 MZO458780:MZO458790 NJK458780:NJK458790 NTG458780:NTG458790 ODC458780:ODC458790 OMY458780:OMY458790 OWU458780:OWU458790 PGQ458780:PGQ458790 PQM458780:PQM458790 QAI458780:QAI458790 QKE458780:QKE458790 QUA458780:QUA458790 RDW458780:RDW458790 RNS458780:RNS458790 RXO458780:RXO458790 SHK458780:SHK458790 SRG458780:SRG458790 TBC458780:TBC458790 TKY458780:TKY458790 TUU458780:TUU458790 UEQ458780:UEQ458790 UOM458780:UOM458790 UYI458780:UYI458790 VIE458780:VIE458790 VSA458780:VSA458790 WBW458780:WBW458790 WLS458780:WLS458790 WVO458780:WVO458790 G524316:G524326 JC524316:JC524326 SY524316:SY524326 ACU524316:ACU524326 AMQ524316:AMQ524326 AWM524316:AWM524326 BGI524316:BGI524326 BQE524316:BQE524326 CAA524316:CAA524326 CJW524316:CJW524326 CTS524316:CTS524326 DDO524316:DDO524326 DNK524316:DNK524326 DXG524316:DXG524326 EHC524316:EHC524326 EQY524316:EQY524326 FAU524316:FAU524326 FKQ524316:FKQ524326 FUM524316:FUM524326 GEI524316:GEI524326 GOE524316:GOE524326 GYA524316:GYA524326 HHW524316:HHW524326 HRS524316:HRS524326 IBO524316:IBO524326 ILK524316:ILK524326 IVG524316:IVG524326 JFC524316:JFC524326 JOY524316:JOY524326 JYU524316:JYU524326 KIQ524316:KIQ524326 KSM524316:KSM524326 LCI524316:LCI524326 LME524316:LME524326 LWA524316:LWA524326 MFW524316:MFW524326 MPS524316:MPS524326 MZO524316:MZO524326 NJK524316:NJK524326 NTG524316:NTG524326 ODC524316:ODC524326 OMY524316:OMY524326 OWU524316:OWU524326 PGQ524316:PGQ524326 PQM524316:PQM524326 QAI524316:QAI524326 QKE524316:QKE524326 QUA524316:QUA524326 RDW524316:RDW524326 RNS524316:RNS524326 RXO524316:RXO524326 SHK524316:SHK524326 SRG524316:SRG524326 TBC524316:TBC524326 TKY524316:TKY524326 TUU524316:TUU524326 UEQ524316:UEQ524326 UOM524316:UOM524326 UYI524316:UYI524326 VIE524316:VIE524326 VSA524316:VSA524326 WBW524316:WBW524326 WLS524316:WLS524326 WVO524316:WVO524326 G589852:G589862 JC589852:JC589862 SY589852:SY589862 ACU589852:ACU589862 AMQ589852:AMQ589862 AWM589852:AWM589862 BGI589852:BGI589862 BQE589852:BQE589862 CAA589852:CAA589862 CJW589852:CJW589862 CTS589852:CTS589862 DDO589852:DDO589862 DNK589852:DNK589862 DXG589852:DXG589862 EHC589852:EHC589862 EQY589852:EQY589862 FAU589852:FAU589862 FKQ589852:FKQ589862 FUM589852:FUM589862 GEI589852:GEI589862 GOE589852:GOE589862 GYA589852:GYA589862 HHW589852:HHW589862 HRS589852:HRS589862 IBO589852:IBO589862 ILK589852:ILK589862 IVG589852:IVG589862 JFC589852:JFC589862 JOY589852:JOY589862 JYU589852:JYU589862 KIQ589852:KIQ589862 KSM589852:KSM589862 LCI589852:LCI589862 LME589852:LME589862 LWA589852:LWA589862 MFW589852:MFW589862 MPS589852:MPS589862 MZO589852:MZO589862 NJK589852:NJK589862 NTG589852:NTG589862 ODC589852:ODC589862 OMY589852:OMY589862 OWU589852:OWU589862 PGQ589852:PGQ589862 PQM589852:PQM589862 QAI589852:QAI589862 QKE589852:QKE589862 QUA589852:QUA589862 RDW589852:RDW589862 RNS589852:RNS589862 RXO589852:RXO589862 SHK589852:SHK589862 SRG589852:SRG589862 TBC589852:TBC589862 TKY589852:TKY589862 TUU589852:TUU589862 UEQ589852:UEQ589862 UOM589852:UOM589862 UYI589852:UYI589862 VIE589852:VIE589862 VSA589852:VSA589862 WBW589852:WBW589862 WLS589852:WLS589862 WVO589852:WVO589862 G655388:G655398 JC655388:JC655398 SY655388:SY655398 ACU655388:ACU655398 AMQ655388:AMQ655398 AWM655388:AWM655398 BGI655388:BGI655398 BQE655388:BQE655398 CAA655388:CAA655398 CJW655388:CJW655398 CTS655388:CTS655398 DDO655388:DDO655398 DNK655388:DNK655398 DXG655388:DXG655398 EHC655388:EHC655398 EQY655388:EQY655398 FAU655388:FAU655398 FKQ655388:FKQ655398 FUM655388:FUM655398 GEI655388:GEI655398 GOE655388:GOE655398 GYA655388:GYA655398 HHW655388:HHW655398 HRS655388:HRS655398 IBO655388:IBO655398 ILK655388:ILK655398 IVG655388:IVG655398 JFC655388:JFC655398 JOY655388:JOY655398 JYU655388:JYU655398 KIQ655388:KIQ655398 KSM655388:KSM655398 LCI655388:LCI655398 LME655388:LME655398 LWA655388:LWA655398 MFW655388:MFW655398 MPS655388:MPS655398 MZO655388:MZO655398 NJK655388:NJK655398 NTG655388:NTG655398 ODC655388:ODC655398 OMY655388:OMY655398 OWU655388:OWU655398 PGQ655388:PGQ655398 PQM655388:PQM655398 QAI655388:QAI655398 QKE655388:QKE655398 QUA655388:QUA655398 RDW655388:RDW655398 RNS655388:RNS655398 RXO655388:RXO655398 SHK655388:SHK655398 SRG655388:SRG655398 TBC655388:TBC655398 TKY655388:TKY655398 TUU655388:TUU655398 UEQ655388:UEQ655398 UOM655388:UOM655398 UYI655388:UYI655398 VIE655388:VIE655398 VSA655388:VSA655398 WBW655388:WBW655398 WLS655388:WLS655398 WVO655388:WVO655398 G720924:G720934 JC720924:JC720934 SY720924:SY720934 ACU720924:ACU720934 AMQ720924:AMQ720934 AWM720924:AWM720934 BGI720924:BGI720934 BQE720924:BQE720934 CAA720924:CAA720934 CJW720924:CJW720934 CTS720924:CTS720934 DDO720924:DDO720934 DNK720924:DNK720934 DXG720924:DXG720934 EHC720924:EHC720934 EQY720924:EQY720934 FAU720924:FAU720934 FKQ720924:FKQ720934 FUM720924:FUM720934 GEI720924:GEI720934 GOE720924:GOE720934 GYA720924:GYA720934 HHW720924:HHW720934 HRS720924:HRS720934 IBO720924:IBO720934 ILK720924:ILK720934 IVG720924:IVG720934 JFC720924:JFC720934 JOY720924:JOY720934 JYU720924:JYU720934 KIQ720924:KIQ720934 KSM720924:KSM720934 LCI720924:LCI720934 LME720924:LME720934 LWA720924:LWA720934 MFW720924:MFW720934 MPS720924:MPS720934 MZO720924:MZO720934 NJK720924:NJK720934 NTG720924:NTG720934 ODC720924:ODC720934 OMY720924:OMY720934 OWU720924:OWU720934 PGQ720924:PGQ720934 PQM720924:PQM720934 QAI720924:QAI720934 QKE720924:QKE720934 QUA720924:QUA720934 RDW720924:RDW720934 RNS720924:RNS720934 RXO720924:RXO720934 SHK720924:SHK720934 SRG720924:SRG720934 TBC720924:TBC720934 TKY720924:TKY720934 TUU720924:TUU720934 UEQ720924:UEQ720934 UOM720924:UOM720934 UYI720924:UYI720934 VIE720924:VIE720934 VSA720924:VSA720934 WBW720924:WBW720934 WLS720924:WLS720934 WVO720924:WVO720934 G786460:G786470 JC786460:JC786470 SY786460:SY786470 ACU786460:ACU786470 AMQ786460:AMQ786470 AWM786460:AWM786470 BGI786460:BGI786470 BQE786460:BQE786470 CAA786460:CAA786470 CJW786460:CJW786470 CTS786460:CTS786470 DDO786460:DDO786470 DNK786460:DNK786470 DXG786460:DXG786470 EHC786460:EHC786470 EQY786460:EQY786470 FAU786460:FAU786470 FKQ786460:FKQ786470 FUM786460:FUM786470 GEI786460:GEI786470 GOE786460:GOE786470 GYA786460:GYA786470 HHW786460:HHW786470 HRS786460:HRS786470 IBO786460:IBO786470 ILK786460:ILK786470 IVG786460:IVG786470 JFC786460:JFC786470 JOY786460:JOY786470 JYU786460:JYU786470 KIQ786460:KIQ786470 KSM786460:KSM786470 LCI786460:LCI786470 LME786460:LME786470 LWA786460:LWA786470 MFW786460:MFW786470 MPS786460:MPS786470 MZO786460:MZO786470 NJK786460:NJK786470 NTG786460:NTG786470 ODC786460:ODC786470 OMY786460:OMY786470 OWU786460:OWU786470 PGQ786460:PGQ786470 PQM786460:PQM786470 QAI786460:QAI786470 QKE786460:QKE786470 QUA786460:QUA786470 RDW786460:RDW786470 RNS786460:RNS786470 RXO786460:RXO786470 SHK786460:SHK786470 SRG786460:SRG786470 TBC786460:TBC786470 TKY786460:TKY786470 TUU786460:TUU786470 UEQ786460:UEQ786470 UOM786460:UOM786470 UYI786460:UYI786470 VIE786460:VIE786470 VSA786460:VSA786470 WBW786460:WBW786470 WLS786460:WLS786470 WVO786460:WVO786470 G851996:G852006 JC851996:JC852006 SY851996:SY852006 ACU851996:ACU852006 AMQ851996:AMQ852006 AWM851996:AWM852006 BGI851996:BGI852006 BQE851996:BQE852006 CAA851996:CAA852006 CJW851996:CJW852006 CTS851996:CTS852006 DDO851996:DDO852006 DNK851996:DNK852006 DXG851996:DXG852006 EHC851996:EHC852006 EQY851996:EQY852006 FAU851996:FAU852006 FKQ851996:FKQ852006 FUM851996:FUM852006 GEI851996:GEI852006 GOE851996:GOE852006 GYA851996:GYA852006 HHW851996:HHW852006 HRS851996:HRS852006 IBO851996:IBO852006 ILK851996:ILK852006 IVG851996:IVG852006 JFC851996:JFC852006 JOY851996:JOY852006 JYU851996:JYU852006 KIQ851996:KIQ852006 KSM851996:KSM852006 LCI851996:LCI852006 LME851996:LME852006 LWA851996:LWA852006 MFW851996:MFW852006 MPS851996:MPS852006 MZO851996:MZO852006 NJK851996:NJK852006 NTG851996:NTG852006 ODC851996:ODC852006 OMY851996:OMY852006 OWU851996:OWU852006 PGQ851996:PGQ852006 PQM851996:PQM852006 QAI851996:QAI852006 QKE851996:QKE852006 QUA851996:QUA852006 RDW851996:RDW852006 RNS851996:RNS852006 RXO851996:RXO852006 SHK851996:SHK852006 SRG851996:SRG852006 TBC851996:TBC852006 TKY851996:TKY852006 TUU851996:TUU852006 UEQ851996:UEQ852006 UOM851996:UOM852006 UYI851996:UYI852006 VIE851996:VIE852006 VSA851996:VSA852006 WBW851996:WBW852006 WLS851996:WLS852006 WVO851996:WVO852006 G917532:G917542 JC917532:JC917542 SY917532:SY917542 ACU917532:ACU917542 AMQ917532:AMQ917542 AWM917532:AWM917542 BGI917532:BGI917542 BQE917532:BQE917542 CAA917532:CAA917542 CJW917532:CJW917542 CTS917532:CTS917542 DDO917532:DDO917542 DNK917532:DNK917542 DXG917532:DXG917542 EHC917532:EHC917542 EQY917532:EQY917542 FAU917532:FAU917542 FKQ917532:FKQ917542 FUM917532:FUM917542 GEI917532:GEI917542 GOE917532:GOE917542 GYA917532:GYA917542 HHW917532:HHW917542 HRS917532:HRS917542 IBO917532:IBO917542 ILK917532:ILK917542 IVG917532:IVG917542 JFC917532:JFC917542 JOY917532:JOY917542 JYU917532:JYU917542 KIQ917532:KIQ917542 KSM917532:KSM917542 LCI917532:LCI917542 LME917532:LME917542 LWA917532:LWA917542 MFW917532:MFW917542 MPS917532:MPS917542 MZO917532:MZO917542 NJK917532:NJK917542 NTG917532:NTG917542 ODC917532:ODC917542 OMY917532:OMY917542 OWU917532:OWU917542 PGQ917532:PGQ917542 PQM917532:PQM917542 QAI917532:QAI917542 QKE917532:QKE917542 QUA917532:QUA917542 RDW917532:RDW917542 RNS917532:RNS917542 RXO917532:RXO917542 SHK917532:SHK917542 SRG917532:SRG917542 TBC917532:TBC917542 TKY917532:TKY917542 TUU917532:TUU917542 UEQ917532:UEQ917542 UOM917532:UOM917542 UYI917532:UYI917542 VIE917532:VIE917542 VSA917532:VSA917542 WBW917532:WBW917542 WLS917532:WLS917542 WVO917532:WVO917542 G983068:G983078 JC983068:JC983078 SY983068:SY983078 ACU983068:ACU983078 AMQ983068:AMQ983078 AWM983068:AWM983078 BGI983068:BGI983078 BQE983068:BQE983078 CAA983068:CAA983078 CJW983068:CJW983078 CTS983068:CTS983078 DDO983068:DDO983078 DNK983068:DNK983078 DXG983068:DXG983078 EHC983068:EHC983078 EQY983068:EQY983078 FAU983068:FAU983078 FKQ983068:FKQ983078 FUM983068:FUM983078 GEI983068:GEI983078 GOE983068:GOE983078 GYA983068:GYA983078 HHW983068:HHW983078 HRS983068:HRS983078 IBO983068:IBO983078 ILK983068:ILK983078 IVG983068:IVG983078 JFC983068:JFC983078 JOY983068:JOY983078 JYU983068:JYU983078 KIQ983068:KIQ983078 KSM983068:KSM983078 LCI983068:LCI983078 LME983068:LME983078 LWA983068:LWA983078 MFW983068:MFW983078 MPS983068:MPS983078 MZO983068:MZO983078 NJK983068:NJK983078 NTG983068:NTG983078 ODC983068:ODC983078 OMY983068:OMY983078 OWU983068:OWU983078 PGQ983068:PGQ983078 PQM983068:PQM983078 QAI983068:QAI983078 QKE983068:QKE983078 QUA983068:QUA983078 RDW983068:RDW983078 RNS983068:RNS983078 RXO983068:RXO983078 SHK983068:SHK983078 SRG983068:SRG983078 TBC983068:TBC983078 TKY983068:TKY983078 TUU983068:TUU983078 UEQ983068:UEQ983078 UOM983068:UOM983078 UYI983068:UYI983078 VIE983068:VIE983078 VSA983068:VSA983078 WBW983068:WBW983078 WLS983068:WLS983078 G25:G38">
      <formula1>0</formula1>
      <formula2>100</formula2>
    </dataValidation>
    <dataValidation allowBlank="1" promptTitle="Alerta" prompt="Digite somente 'X'" sqref="F9:F10 JB9:JB10 SX9:SX10 ACT9:ACT10 AMP9:AMP10 AWL9:AWL10 BGH9:BGH10 BQD9:BQD10 BZZ9:BZZ10 CJV9:CJV10 CTR9:CTR10 DDN9:DDN10 DNJ9:DNJ10 DXF9:DXF10 EHB9:EHB10 EQX9:EQX10 FAT9:FAT10 FKP9:FKP10 FUL9:FUL10 GEH9:GEH10 GOD9:GOD10 GXZ9:GXZ10 HHV9:HHV10 HRR9:HRR10 IBN9:IBN10 ILJ9:ILJ10 IVF9:IVF10 JFB9:JFB10 JOX9:JOX10 JYT9:JYT10 KIP9:KIP10 KSL9:KSL10 LCH9:LCH10 LMD9:LMD10 LVZ9:LVZ10 MFV9:MFV10 MPR9:MPR10 MZN9:MZN10 NJJ9:NJJ10 NTF9:NTF10 ODB9:ODB10 OMX9:OMX10 OWT9:OWT10 PGP9:PGP10 PQL9:PQL10 QAH9:QAH10 QKD9:QKD10 QTZ9:QTZ10 RDV9:RDV10 RNR9:RNR10 RXN9:RXN10 SHJ9:SHJ10 SRF9:SRF10 TBB9:TBB10 TKX9:TKX10 TUT9:TUT10 UEP9:UEP10 UOL9:UOL10 UYH9:UYH10 VID9:VID10 VRZ9:VRZ10 WBV9:WBV10 WLR9:WLR10 WVN9:WVN10 F65548:F65549 JB65548:JB65549 SX65548:SX65549 ACT65548:ACT65549 AMP65548:AMP65549 AWL65548:AWL65549 BGH65548:BGH65549 BQD65548:BQD65549 BZZ65548:BZZ65549 CJV65548:CJV65549 CTR65548:CTR65549 DDN65548:DDN65549 DNJ65548:DNJ65549 DXF65548:DXF65549 EHB65548:EHB65549 EQX65548:EQX65549 FAT65548:FAT65549 FKP65548:FKP65549 FUL65548:FUL65549 GEH65548:GEH65549 GOD65548:GOD65549 GXZ65548:GXZ65549 HHV65548:HHV65549 HRR65548:HRR65549 IBN65548:IBN65549 ILJ65548:ILJ65549 IVF65548:IVF65549 JFB65548:JFB65549 JOX65548:JOX65549 JYT65548:JYT65549 KIP65548:KIP65549 KSL65548:KSL65549 LCH65548:LCH65549 LMD65548:LMD65549 LVZ65548:LVZ65549 MFV65548:MFV65549 MPR65548:MPR65549 MZN65548:MZN65549 NJJ65548:NJJ65549 NTF65548:NTF65549 ODB65548:ODB65549 OMX65548:OMX65549 OWT65548:OWT65549 PGP65548:PGP65549 PQL65548:PQL65549 QAH65548:QAH65549 QKD65548:QKD65549 QTZ65548:QTZ65549 RDV65548:RDV65549 RNR65548:RNR65549 RXN65548:RXN65549 SHJ65548:SHJ65549 SRF65548:SRF65549 TBB65548:TBB65549 TKX65548:TKX65549 TUT65548:TUT65549 UEP65548:UEP65549 UOL65548:UOL65549 UYH65548:UYH65549 VID65548:VID65549 VRZ65548:VRZ65549 WBV65548:WBV65549 WLR65548:WLR65549 WVN65548:WVN65549 F131084:F131085 JB131084:JB131085 SX131084:SX131085 ACT131084:ACT131085 AMP131084:AMP131085 AWL131084:AWL131085 BGH131084:BGH131085 BQD131084:BQD131085 BZZ131084:BZZ131085 CJV131084:CJV131085 CTR131084:CTR131085 DDN131084:DDN131085 DNJ131084:DNJ131085 DXF131084:DXF131085 EHB131084:EHB131085 EQX131084:EQX131085 FAT131084:FAT131085 FKP131084:FKP131085 FUL131084:FUL131085 GEH131084:GEH131085 GOD131084:GOD131085 GXZ131084:GXZ131085 HHV131084:HHV131085 HRR131084:HRR131085 IBN131084:IBN131085 ILJ131084:ILJ131085 IVF131084:IVF131085 JFB131084:JFB131085 JOX131084:JOX131085 JYT131084:JYT131085 KIP131084:KIP131085 KSL131084:KSL131085 LCH131084:LCH131085 LMD131084:LMD131085 LVZ131084:LVZ131085 MFV131084:MFV131085 MPR131084:MPR131085 MZN131084:MZN131085 NJJ131084:NJJ131085 NTF131084:NTF131085 ODB131084:ODB131085 OMX131084:OMX131085 OWT131084:OWT131085 PGP131084:PGP131085 PQL131084:PQL131085 QAH131084:QAH131085 QKD131084:QKD131085 QTZ131084:QTZ131085 RDV131084:RDV131085 RNR131084:RNR131085 RXN131084:RXN131085 SHJ131084:SHJ131085 SRF131084:SRF131085 TBB131084:TBB131085 TKX131084:TKX131085 TUT131084:TUT131085 UEP131084:UEP131085 UOL131084:UOL131085 UYH131084:UYH131085 VID131084:VID131085 VRZ131084:VRZ131085 WBV131084:WBV131085 WLR131084:WLR131085 WVN131084:WVN131085 F196620:F196621 JB196620:JB196621 SX196620:SX196621 ACT196620:ACT196621 AMP196620:AMP196621 AWL196620:AWL196621 BGH196620:BGH196621 BQD196620:BQD196621 BZZ196620:BZZ196621 CJV196620:CJV196621 CTR196620:CTR196621 DDN196620:DDN196621 DNJ196620:DNJ196621 DXF196620:DXF196621 EHB196620:EHB196621 EQX196620:EQX196621 FAT196620:FAT196621 FKP196620:FKP196621 FUL196620:FUL196621 GEH196620:GEH196621 GOD196620:GOD196621 GXZ196620:GXZ196621 HHV196620:HHV196621 HRR196620:HRR196621 IBN196620:IBN196621 ILJ196620:ILJ196621 IVF196620:IVF196621 JFB196620:JFB196621 JOX196620:JOX196621 JYT196620:JYT196621 KIP196620:KIP196621 KSL196620:KSL196621 LCH196620:LCH196621 LMD196620:LMD196621 LVZ196620:LVZ196621 MFV196620:MFV196621 MPR196620:MPR196621 MZN196620:MZN196621 NJJ196620:NJJ196621 NTF196620:NTF196621 ODB196620:ODB196621 OMX196620:OMX196621 OWT196620:OWT196621 PGP196620:PGP196621 PQL196620:PQL196621 QAH196620:QAH196621 QKD196620:QKD196621 QTZ196620:QTZ196621 RDV196620:RDV196621 RNR196620:RNR196621 RXN196620:RXN196621 SHJ196620:SHJ196621 SRF196620:SRF196621 TBB196620:TBB196621 TKX196620:TKX196621 TUT196620:TUT196621 UEP196620:UEP196621 UOL196620:UOL196621 UYH196620:UYH196621 VID196620:VID196621 VRZ196620:VRZ196621 WBV196620:WBV196621 WLR196620:WLR196621 WVN196620:WVN196621 F262156:F262157 JB262156:JB262157 SX262156:SX262157 ACT262156:ACT262157 AMP262156:AMP262157 AWL262156:AWL262157 BGH262156:BGH262157 BQD262156:BQD262157 BZZ262156:BZZ262157 CJV262156:CJV262157 CTR262156:CTR262157 DDN262156:DDN262157 DNJ262156:DNJ262157 DXF262156:DXF262157 EHB262156:EHB262157 EQX262156:EQX262157 FAT262156:FAT262157 FKP262156:FKP262157 FUL262156:FUL262157 GEH262156:GEH262157 GOD262156:GOD262157 GXZ262156:GXZ262157 HHV262156:HHV262157 HRR262156:HRR262157 IBN262156:IBN262157 ILJ262156:ILJ262157 IVF262156:IVF262157 JFB262156:JFB262157 JOX262156:JOX262157 JYT262156:JYT262157 KIP262156:KIP262157 KSL262156:KSL262157 LCH262156:LCH262157 LMD262156:LMD262157 LVZ262156:LVZ262157 MFV262156:MFV262157 MPR262156:MPR262157 MZN262156:MZN262157 NJJ262156:NJJ262157 NTF262156:NTF262157 ODB262156:ODB262157 OMX262156:OMX262157 OWT262156:OWT262157 PGP262156:PGP262157 PQL262156:PQL262157 QAH262156:QAH262157 QKD262156:QKD262157 QTZ262156:QTZ262157 RDV262156:RDV262157 RNR262156:RNR262157 RXN262156:RXN262157 SHJ262156:SHJ262157 SRF262156:SRF262157 TBB262156:TBB262157 TKX262156:TKX262157 TUT262156:TUT262157 UEP262156:UEP262157 UOL262156:UOL262157 UYH262156:UYH262157 VID262156:VID262157 VRZ262156:VRZ262157 WBV262156:WBV262157 WLR262156:WLR262157 WVN262156:WVN262157 F327692:F327693 JB327692:JB327693 SX327692:SX327693 ACT327692:ACT327693 AMP327692:AMP327693 AWL327692:AWL327693 BGH327692:BGH327693 BQD327692:BQD327693 BZZ327692:BZZ327693 CJV327692:CJV327693 CTR327692:CTR327693 DDN327692:DDN327693 DNJ327692:DNJ327693 DXF327692:DXF327693 EHB327692:EHB327693 EQX327692:EQX327693 FAT327692:FAT327693 FKP327692:FKP327693 FUL327692:FUL327693 GEH327692:GEH327693 GOD327692:GOD327693 GXZ327692:GXZ327693 HHV327692:HHV327693 HRR327692:HRR327693 IBN327692:IBN327693 ILJ327692:ILJ327693 IVF327692:IVF327693 JFB327692:JFB327693 JOX327692:JOX327693 JYT327692:JYT327693 KIP327692:KIP327693 KSL327692:KSL327693 LCH327692:LCH327693 LMD327692:LMD327693 LVZ327692:LVZ327693 MFV327692:MFV327693 MPR327692:MPR327693 MZN327692:MZN327693 NJJ327692:NJJ327693 NTF327692:NTF327693 ODB327692:ODB327693 OMX327692:OMX327693 OWT327692:OWT327693 PGP327692:PGP327693 PQL327692:PQL327693 QAH327692:QAH327693 QKD327692:QKD327693 QTZ327692:QTZ327693 RDV327692:RDV327693 RNR327692:RNR327693 RXN327692:RXN327693 SHJ327692:SHJ327693 SRF327692:SRF327693 TBB327692:TBB327693 TKX327692:TKX327693 TUT327692:TUT327693 UEP327692:UEP327693 UOL327692:UOL327693 UYH327692:UYH327693 VID327692:VID327693 VRZ327692:VRZ327693 WBV327692:WBV327693 WLR327692:WLR327693 WVN327692:WVN327693 F393228:F393229 JB393228:JB393229 SX393228:SX393229 ACT393228:ACT393229 AMP393228:AMP393229 AWL393228:AWL393229 BGH393228:BGH393229 BQD393228:BQD393229 BZZ393228:BZZ393229 CJV393228:CJV393229 CTR393228:CTR393229 DDN393228:DDN393229 DNJ393228:DNJ393229 DXF393228:DXF393229 EHB393228:EHB393229 EQX393228:EQX393229 FAT393228:FAT393229 FKP393228:FKP393229 FUL393228:FUL393229 GEH393228:GEH393229 GOD393228:GOD393229 GXZ393228:GXZ393229 HHV393228:HHV393229 HRR393228:HRR393229 IBN393228:IBN393229 ILJ393228:ILJ393229 IVF393228:IVF393229 JFB393228:JFB393229 JOX393228:JOX393229 JYT393228:JYT393229 KIP393228:KIP393229 KSL393228:KSL393229 LCH393228:LCH393229 LMD393228:LMD393229 LVZ393228:LVZ393229 MFV393228:MFV393229 MPR393228:MPR393229 MZN393228:MZN393229 NJJ393228:NJJ393229 NTF393228:NTF393229 ODB393228:ODB393229 OMX393228:OMX393229 OWT393228:OWT393229 PGP393228:PGP393229 PQL393228:PQL393229 QAH393228:QAH393229 QKD393228:QKD393229 QTZ393228:QTZ393229 RDV393228:RDV393229 RNR393228:RNR393229 RXN393228:RXN393229 SHJ393228:SHJ393229 SRF393228:SRF393229 TBB393228:TBB393229 TKX393228:TKX393229 TUT393228:TUT393229 UEP393228:UEP393229 UOL393228:UOL393229 UYH393228:UYH393229 VID393228:VID393229 VRZ393228:VRZ393229 WBV393228:WBV393229 WLR393228:WLR393229 WVN393228:WVN393229 F458764:F458765 JB458764:JB458765 SX458764:SX458765 ACT458764:ACT458765 AMP458764:AMP458765 AWL458764:AWL458765 BGH458764:BGH458765 BQD458764:BQD458765 BZZ458764:BZZ458765 CJV458764:CJV458765 CTR458764:CTR458765 DDN458764:DDN458765 DNJ458764:DNJ458765 DXF458764:DXF458765 EHB458764:EHB458765 EQX458764:EQX458765 FAT458764:FAT458765 FKP458764:FKP458765 FUL458764:FUL458765 GEH458764:GEH458765 GOD458764:GOD458765 GXZ458764:GXZ458765 HHV458764:HHV458765 HRR458764:HRR458765 IBN458764:IBN458765 ILJ458764:ILJ458765 IVF458764:IVF458765 JFB458764:JFB458765 JOX458764:JOX458765 JYT458764:JYT458765 KIP458764:KIP458765 KSL458764:KSL458765 LCH458764:LCH458765 LMD458764:LMD458765 LVZ458764:LVZ458765 MFV458764:MFV458765 MPR458764:MPR458765 MZN458764:MZN458765 NJJ458764:NJJ458765 NTF458764:NTF458765 ODB458764:ODB458765 OMX458764:OMX458765 OWT458764:OWT458765 PGP458764:PGP458765 PQL458764:PQL458765 QAH458764:QAH458765 QKD458764:QKD458765 QTZ458764:QTZ458765 RDV458764:RDV458765 RNR458764:RNR458765 RXN458764:RXN458765 SHJ458764:SHJ458765 SRF458764:SRF458765 TBB458764:TBB458765 TKX458764:TKX458765 TUT458764:TUT458765 UEP458764:UEP458765 UOL458764:UOL458765 UYH458764:UYH458765 VID458764:VID458765 VRZ458764:VRZ458765 WBV458764:WBV458765 WLR458764:WLR458765 WVN458764:WVN458765 F524300:F524301 JB524300:JB524301 SX524300:SX524301 ACT524300:ACT524301 AMP524300:AMP524301 AWL524300:AWL524301 BGH524300:BGH524301 BQD524300:BQD524301 BZZ524300:BZZ524301 CJV524300:CJV524301 CTR524300:CTR524301 DDN524300:DDN524301 DNJ524300:DNJ524301 DXF524300:DXF524301 EHB524300:EHB524301 EQX524300:EQX524301 FAT524300:FAT524301 FKP524300:FKP524301 FUL524300:FUL524301 GEH524300:GEH524301 GOD524300:GOD524301 GXZ524300:GXZ524301 HHV524300:HHV524301 HRR524300:HRR524301 IBN524300:IBN524301 ILJ524300:ILJ524301 IVF524300:IVF524301 JFB524300:JFB524301 JOX524300:JOX524301 JYT524300:JYT524301 KIP524300:KIP524301 KSL524300:KSL524301 LCH524300:LCH524301 LMD524300:LMD524301 LVZ524300:LVZ524301 MFV524300:MFV524301 MPR524300:MPR524301 MZN524300:MZN524301 NJJ524300:NJJ524301 NTF524300:NTF524301 ODB524300:ODB524301 OMX524300:OMX524301 OWT524300:OWT524301 PGP524300:PGP524301 PQL524300:PQL524301 QAH524300:QAH524301 QKD524300:QKD524301 QTZ524300:QTZ524301 RDV524300:RDV524301 RNR524300:RNR524301 RXN524300:RXN524301 SHJ524300:SHJ524301 SRF524300:SRF524301 TBB524300:TBB524301 TKX524300:TKX524301 TUT524300:TUT524301 UEP524300:UEP524301 UOL524300:UOL524301 UYH524300:UYH524301 VID524300:VID524301 VRZ524300:VRZ524301 WBV524300:WBV524301 WLR524300:WLR524301 WVN524300:WVN524301 F589836:F589837 JB589836:JB589837 SX589836:SX589837 ACT589836:ACT589837 AMP589836:AMP589837 AWL589836:AWL589837 BGH589836:BGH589837 BQD589836:BQD589837 BZZ589836:BZZ589837 CJV589836:CJV589837 CTR589836:CTR589837 DDN589836:DDN589837 DNJ589836:DNJ589837 DXF589836:DXF589837 EHB589836:EHB589837 EQX589836:EQX589837 FAT589836:FAT589837 FKP589836:FKP589837 FUL589836:FUL589837 GEH589836:GEH589837 GOD589836:GOD589837 GXZ589836:GXZ589837 HHV589836:HHV589837 HRR589836:HRR589837 IBN589836:IBN589837 ILJ589836:ILJ589837 IVF589836:IVF589837 JFB589836:JFB589837 JOX589836:JOX589837 JYT589836:JYT589837 KIP589836:KIP589837 KSL589836:KSL589837 LCH589836:LCH589837 LMD589836:LMD589837 LVZ589836:LVZ589837 MFV589836:MFV589837 MPR589836:MPR589837 MZN589836:MZN589837 NJJ589836:NJJ589837 NTF589836:NTF589837 ODB589836:ODB589837 OMX589836:OMX589837 OWT589836:OWT589837 PGP589836:PGP589837 PQL589836:PQL589837 QAH589836:QAH589837 QKD589836:QKD589837 QTZ589836:QTZ589837 RDV589836:RDV589837 RNR589836:RNR589837 RXN589836:RXN589837 SHJ589836:SHJ589837 SRF589836:SRF589837 TBB589836:TBB589837 TKX589836:TKX589837 TUT589836:TUT589837 UEP589836:UEP589837 UOL589836:UOL589837 UYH589836:UYH589837 VID589836:VID589837 VRZ589836:VRZ589837 WBV589836:WBV589837 WLR589836:WLR589837 WVN589836:WVN589837 F655372:F655373 JB655372:JB655373 SX655372:SX655373 ACT655372:ACT655373 AMP655372:AMP655373 AWL655372:AWL655373 BGH655372:BGH655373 BQD655372:BQD655373 BZZ655372:BZZ655373 CJV655372:CJV655373 CTR655372:CTR655373 DDN655372:DDN655373 DNJ655372:DNJ655373 DXF655372:DXF655373 EHB655372:EHB655373 EQX655372:EQX655373 FAT655372:FAT655373 FKP655372:FKP655373 FUL655372:FUL655373 GEH655372:GEH655373 GOD655372:GOD655373 GXZ655372:GXZ655373 HHV655372:HHV655373 HRR655372:HRR655373 IBN655372:IBN655373 ILJ655372:ILJ655373 IVF655372:IVF655373 JFB655372:JFB655373 JOX655372:JOX655373 JYT655372:JYT655373 KIP655372:KIP655373 KSL655372:KSL655373 LCH655372:LCH655373 LMD655372:LMD655373 LVZ655372:LVZ655373 MFV655372:MFV655373 MPR655372:MPR655373 MZN655372:MZN655373 NJJ655372:NJJ655373 NTF655372:NTF655373 ODB655372:ODB655373 OMX655372:OMX655373 OWT655372:OWT655373 PGP655372:PGP655373 PQL655372:PQL655373 QAH655372:QAH655373 QKD655372:QKD655373 QTZ655372:QTZ655373 RDV655372:RDV655373 RNR655372:RNR655373 RXN655372:RXN655373 SHJ655372:SHJ655373 SRF655372:SRF655373 TBB655372:TBB655373 TKX655372:TKX655373 TUT655372:TUT655373 UEP655372:UEP655373 UOL655372:UOL655373 UYH655372:UYH655373 VID655372:VID655373 VRZ655372:VRZ655373 WBV655372:WBV655373 WLR655372:WLR655373 WVN655372:WVN655373 F720908:F720909 JB720908:JB720909 SX720908:SX720909 ACT720908:ACT720909 AMP720908:AMP720909 AWL720908:AWL720909 BGH720908:BGH720909 BQD720908:BQD720909 BZZ720908:BZZ720909 CJV720908:CJV720909 CTR720908:CTR720909 DDN720908:DDN720909 DNJ720908:DNJ720909 DXF720908:DXF720909 EHB720908:EHB720909 EQX720908:EQX720909 FAT720908:FAT720909 FKP720908:FKP720909 FUL720908:FUL720909 GEH720908:GEH720909 GOD720908:GOD720909 GXZ720908:GXZ720909 HHV720908:HHV720909 HRR720908:HRR720909 IBN720908:IBN720909 ILJ720908:ILJ720909 IVF720908:IVF720909 JFB720908:JFB720909 JOX720908:JOX720909 JYT720908:JYT720909 KIP720908:KIP720909 KSL720908:KSL720909 LCH720908:LCH720909 LMD720908:LMD720909 LVZ720908:LVZ720909 MFV720908:MFV720909 MPR720908:MPR720909 MZN720908:MZN720909 NJJ720908:NJJ720909 NTF720908:NTF720909 ODB720908:ODB720909 OMX720908:OMX720909 OWT720908:OWT720909 PGP720908:PGP720909 PQL720908:PQL720909 QAH720908:QAH720909 QKD720908:QKD720909 QTZ720908:QTZ720909 RDV720908:RDV720909 RNR720908:RNR720909 RXN720908:RXN720909 SHJ720908:SHJ720909 SRF720908:SRF720909 TBB720908:TBB720909 TKX720908:TKX720909 TUT720908:TUT720909 UEP720908:UEP720909 UOL720908:UOL720909 UYH720908:UYH720909 VID720908:VID720909 VRZ720908:VRZ720909 WBV720908:WBV720909 WLR720908:WLR720909 WVN720908:WVN720909 F786444:F786445 JB786444:JB786445 SX786444:SX786445 ACT786444:ACT786445 AMP786444:AMP786445 AWL786444:AWL786445 BGH786444:BGH786445 BQD786444:BQD786445 BZZ786444:BZZ786445 CJV786444:CJV786445 CTR786444:CTR786445 DDN786444:DDN786445 DNJ786444:DNJ786445 DXF786444:DXF786445 EHB786444:EHB786445 EQX786444:EQX786445 FAT786444:FAT786445 FKP786444:FKP786445 FUL786444:FUL786445 GEH786444:GEH786445 GOD786444:GOD786445 GXZ786444:GXZ786445 HHV786444:HHV786445 HRR786444:HRR786445 IBN786444:IBN786445 ILJ786444:ILJ786445 IVF786444:IVF786445 JFB786444:JFB786445 JOX786444:JOX786445 JYT786444:JYT786445 KIP786444:KIP786445 KSL786444:KSL786445 LCH786444:LCH786445 LMD786444:LMD786445 LVZ786444:LVZ786445 MFV786444:MFV786445 MPR786444:MPR786445 MZN786444:MZN786445 NJJ786444:NJJ786445 NTF786444:NTF786445 ODB786444:ODB786445 OMX786444:OMX786445 OWT786444:OWT786445 PGP786444:PGP786445 PQL786444:PQL786445 QAH786444:QAH786445 QKD786444:QKD786445 QTZ786444:QTZ786445 RDV786444:RDV786445 RNR786444:RNR786445 RXN786444:RXN786445 SHJ786444:SHJ786445 SRF786444:SRF786445 TBB786444:TBB786445 TKX786444:TKX786445 TUT786444:TUT786445 UEP786444:UEP786445 UOL786444:UOL786445 UYH786444:UYH786445 VID786444:VID786445 VRZ786444:VRZ786445 WBV786444:WBV786445 WLR786444:WLR786445 WVN786444:WVN786445 F851980:F851981 JB851980:JB851981 SX851980:SX851981 ACT851980:ACT851981 AMP851980:AMP851981 AWL851980:AWL851981 BGH851980:BGH851981 BQD851980:BQD851981 BZZ851980:BZZ851981 CJV851980:CJV851981 CTR851980:CTR851981 DDN851980:DDN851981 DNJ851980:DNJ851981 DXF851980:DXF851981 EHB851980:EHB851981 EQX851980:EQX851981 FAT851980:FAT851981 FKP851980:FKP851981 FUL851980:FUL851981 GEH851980:GEH851981 GOD851980:GOD851981 GXZ851980:GXZ851981 HHV851980:HHV851981 HRR851980:HRR851981 IBN851980:IBN851981 ILJ851980:ILJ851981 IVF851980:IVF851981 JFB851980:JFB851981 JOX851980:JOX851981 JYT851980:JYT851981 KIP851980:KIP851981 KSL851980:KSL851981 LCH851980:LCH851981 LMD851980:LMD851981 LVZ851980:LVZ851981 MFV851980:MFV851981 MPR851980:MPR851981 MZN851980:MZN851981 NJJ851980:NJJ851981 NTF851980:NTF851981 ODB851980:ODB851981 OMX851980:OMX851981 OWT851980:OWT851981 PGP851980:PGP851981 PQL851980:PQL851981 QAH851980:QAH851981 QKD851980:QKD851981 QTZ851980:QTZ851981 RDV851980:RDV851981 RNR851980:RNR851981 RXN851980:RXN851981 SHJ851980:SHJ851981 SRF851980:SRF851981 TBB851980:TBB851981 TKX851980:TKX851981 TUT851980:TUT851981 UEP851980:UEP851981 UOL851980:UOL851981 UYH851980:UYH851981 VID851980:VID851981 VRZ851980:VRZ851981 WBV851980:WBV851981 WLR851980:WLR851981 WVN851980:WVN851981 F917516:F917517 JB917516:JB917517 SX917516:SX917517 ACT917516:ACT917517 AMP917516:AMP917517 AWL917516:AWL917517 BGH917516:BGH917517 BQD917516:BQD917517 BZZ917516:BZZ917517 CJV917516:CJV917517 CTR917516:CTR917517 DDN917516:DDN917517 DNJ917516:DNJ917517 DXF917516:DXF917517 EHB917516:EHB917517 EQX917516:EQX917517 FAT917516:FAT917517 FKP917516:FKP917517 FUL917516:FUL917517 GEH917516:GEH917517 GOD917516:GOD917517 GXZ917516:GXZ917517 HHV917516:HHV917517 HRR917516:HRR917517 IBN917516:IBN917517 ILJ917516:ILJ917517 IVF917516:IVF917517 JFB917516:JFB917517 JOX917516:JOX917517 JYT917516:JYT917517 KIP917516:KIP917517 KSL917516:KSL917517 LCH917516:LCH917517 LMD917516:LMD917517 LVZ917516:LVZ917517 MFV917516:MFV917517 MPR917516:MPR917517 MZN917516:MZN917517 NJJ917516:NJJ917517 NTF917516:NTF917517 ODB917516:ODB917517 OMX917516:OMX917517 OWT917516:OWT917517 PGP917516:PGP917517 PQL917516:PQL917517 QAH917516:QAH917517 QKD917516:QKD917517 QTZ917516:QTZ917517 RDV917516:RDV917517 RNR917516:RNR917517 RXN917516:RXN917517 SHJ917516:SHJ917517 SRF917516:SRF917517 TBB917516:TBB917517 TKX917516:TKX917517 TUT917516:TUT917517 UEP917516:UEP917517 UOL917516:UOL917517 UYH917516:UYH917517 VID917516:VID917517 VRZ917516:VRZ917517 WBV917516:WBV917517 WLR917516:WLR917517 WVN917516:WVN917517 F983052:F983053 JB983052:JB983053 SX983052:SX983053 ACT983052:ACT983053 AMP983052:AMP983053 AWL983052:AWL983053 BGH983052:BGH983053 BQD983052:BQD983053 BZZ983052:BZZ983053 CJV983052:CJV983053 CTR983052:CTR983053 DDN983052:DDN983053 DNJ983052:DNJ983053 DXF983052:DXF983053 EHB983052:EHB983053 EQX983052:EQX983053 FAT983052:FAT983053 FKP983052:FKP983053 FUL983052:FUL983053 GEH983052:GEH983053 GOD983052:GOD983053 GXZ983052:GXZ983053 HHV983052:HHV983053 HRR983052:HRR983053 IBN983052:IBN983053 ILJ983052:ILJ983053 IVF983052:IVF983053 JFB983052:JFB983053 JOX983052:JOX983053 JYT983052:JYT983053 KIP983052:KIP983053 KSL983052:KSL983053 LCH983052:LCH983053 LMD983052:LMD983053 LVZ983052:LVZ983053 MFV983052:MFV983053 MPR983052:MPR983053 MZN983052:MZN983053 NJJ983052:NJJ983053 NTF983052:NTF983053 ODB983052:ODB983053 OMX983052:OMX983053 OWT983052:OWT983053 PGP983052:PGP983053 PQL983052:PQL983053 QAH983052:QAH983053 QKD983052:QKD983053 QTZ983052:QTZ983053 RDV983052:RDV983053 RNR983052:RNR983053 RXN983052:RXN983053 SHJ983052:SHJ983053 SRF983052:SRF983053 TBB983052:TBB983053 TKX983052:TKX983053 TUT983052:TUT983053 UEP983052:UEP983053 UOL983052:UOL983053 UYH983052:UYH983053 VID983052:VID983053 VRZ983052:VRZ983053 WBV983052:WBV983053 WLR983052:WLR983053 WVN983052:WVN983053"/>
  </dataValidations>
  <printOptions horizontalCentered="1"/>
  <pageMargins left="0.51181102362204722" right="0.51181102362204722" top="2.4" bottom="0.78740157480314965" header="0.31496062992125984" footer="0.31496062992125984"/>
  <pageSetup paperSize="9" scale="72" fitToHeight="0" orientation="portrait" r:id="rId1"/>
  <headerFooter>
    <oddHeader>&amp;C&amp;G
Construtora Moraes Santos EIRELI – EPP,– CNPJ.: 17.214.439/0001-10 –Insc. Estadual .: 123970202 – CMC.34.554
Avenida Jaime Rios, 752 – Sala – 01-Bairro Centro – CEP.: 65630-370 Tel.: Zap -86-9-8833-0308 – e-mail.: construtoramoraesantos@hotmail.com</oddHeader>
    <oddFooter>&amp;CODILON PEREIRA DOS SANTOS FILHO
ENGENHEIRO CIVIL
CREA: 190503185-8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>
    <pageSetUpPr fitToPage="1"/>
  </sheetPr>
  <dimension ref="A1:N47"/>
  <sheetViews>
    <sheetView view="pageBreakPreview" topLeftCell="A29" zoomScaleNormal="100" zoomScaleSheetLayoutView="100" workbookViewId="0">
      <selection activeCell="E41" sqref="E41:F42"/>
    </sheetView>
  </sheetViews>
  <sheetFormatPr defaultRowHeight="18.75" x14ac:dyDescent="0.3"/>
  <cols>
    <col min="1" max="1" width="19.5703125" style="23" customWidth="1"/>
    <col min="2" max="2" width="81.5703125" style="23" customWidth="1"/>
    <col min="3" max="3" width="11.7109375" style="23" hidden="1" customWidth="1"/>
    <col min="4" max="4" width="15.85546875" style="23" hidden="1" customWidth="1"/>
    <col min="5" max="6" width="26.85546875" style="177" customWidth="1"/>
    <col min="258" max="258" width="41.5703125" customWidth="1"/>
    <col min="259" max="259" width="11.7109375" customWidth="1"/>
    <col min="260" max="260" width="15.85546875" customWidth="1"/>
    <col min="261" max="261" width="14.28515625" customWidth="1"/>
    <col min="262" max="262" width="15.5703125" customWidth="1"/>
    <col min="514" max="514" width="41.5703125" customWidth="1"/>
    <col min="515" max="515" width="11.7109375" customWidth="1"/>
    <col min="516" max="516" width="15.85546875" customWidth="1"/>
    <col min="517" max="517" width="14.28515625" customWidth="1"/>
    <col min="518" max="518" width="15.5703125" customWidth="1"/>
    <col min="770" max="770" width="41.5703125" customWidth="1"/>
    <col min="771" max="771" width="11.7109375" customWidth="1"/>
    <col min="772" max="772" width="15.85546875" customWidth="1"/>
    <col min="773" max="773" width="14.28515625" customWidth="1"/>
    <col min="774" max="774" width="15.5703125" customWidth="1"/>
    <col min="1026" max="1026" width="41.5703125" customWidth="1"/>
    <col min="1027" max="1027" width="11.7109375" customWidth="1"/>
    <col min="1028" max="1028" width="15.85546875" customWidth="1"/>
    <col min="1029" max="1029" width="14.28515625" customWidth="1"/>
    <col min="1030" max="1030" width="15.5703125" customWidth="1"/>
    <col min="1282" max="1282" width="41.5703125" customWidth="1"/>
    <col min="1283" max="1283" width="11.7109375" customWidth="1"/>
    <col min="1284" max="1284" width="15.85546875" customWidth="1"/>
    <col min="1285" max="1285" width="14.28515625" customWidth="1"/>
    <col min="1286" max="1286" width="15.5703125" customWidth="1"/>
    <col min="1538" max="1538" width="41.5703125" customWidth="1"/>
    <col min="1539" max="1539" width="11.7109375" customWidth="1"/>
    <col min="1540" max="1540" width="15.85546875" customWidth="1"/>
    <col min="1541" max="1541" width="14.28515625" customWidth="1"/>
    <col min="1542" max="1542" width="15.5703125" customWidth="1"/>
    <col min="1794" max="1794" width="41.5703125" customWidth="1"/>
    <col min="1795" max="1795" width="11.7109375" customWidth="1"/>
    <col min="1796" max="1796" width="15.85546875" customWidth="1"/>
    <col min="1797" max="1797" width="14.28515625" customWidth="1"/>
    <col min="1798" max="1798" width="15.5703125" customWidth="1"/>
    <col min="2050" max="2050" width="41.5703125" customWidth="1"/>
    <col min="2051" max="2051" width="11.7109375" customWidth="1"/>
    <col min="2052" max="2052" width="15.85546875" customWidth="1"/>
    <col min="2053" max="2053" width="14.28515625" customWidth="1"/>
    <col min="2054" max="2054" width="15.5703125" customWidth="1"/>
    <col min="2306" max="2306" width="41.5703125" customWidth="1"/>
    <col min="2307" max="2307" width="11.7109375" customWidth="1"/>
    <col min="2308" max="2308" width="15.85546875" customWidth="1"/>
    <col min="2309" max="2309" width="14.28515625" customWidth="1"/>
    <col min="2310" max="2310" width="15.5703125" customWidth="1"/>
    <col min="2562" max="2562" width="41.5703125" customWidth="1"/>
    <col min="2563" max="2563" width="11.7109375" customWidth="1"/>
    <col min="2564" max="2564" width="15.85546875" customWidth="1"/>
    <col min="2565" max="2565" width="14.28515625" customWidth="1"/>
    <col min="2566" max="2566" width="15.5703125" customWidth="1"/>
    <col min="2818" max="2818" width="41.5703125" customWidth="1"/>
    <col min="2819" max="2819" width="11.7109375" customWidth="1"/>
    <col min="2820" max="2820" width="15.85546875" customWidth="1"/>
    <col min="2821" max="2821" width="14.28515625" customWidth="1"/>
    <col min="2822" max="2822" width="15.5703125" customWidth="1"/>
    <col min="3074" max="3074" width="41.5703125" customWidth="1"/>
    <col min="3075" max="3075" width="11.7109375" customWidth="1"/>
    <col min="3076" max="3076" width="15.85546875" customWidth="1"/>
    <col min="3077" max="3077" width="14.28515625" customWidth="1"/>
    <col min="3078" max="3078" width="15.5703125" customWidth="1"/>
    <col min="3330" max="3330" width="41.5703125" customWidth="1"/>
    <col min="3331" max="3331" width="11.7109375" customWidth="1"/>
    <col min="3332" max="3332" width="15.85546875" customWidth="1"/>
    <col min="3333" max="3333" width="14.28515625" customWidth="1"/>
    <col min="3334" max="3334" width="15.5703125" customWidth="1"/>
    <col min="3586" max="3586" width="41.5703125" customWidth="1"/>
    <col min="3587" max="3587" width="11.7109375" customWidth="1"/>
    <col min="3588" max="3588" width="15.85546875" customWidth="1"/>
    <col min="3589" max="3589" width="14.28515625" customWidth="1"/>
    <col min="3590" max="3590" width="15.5703125" customWidth="1"/>
    <col min="3842" max="3842" width="41.5703125" customWidth="1"/>
    <col min="3843" max="3843" width="11.7109375" customWidth="1"/>
    <col min="3844" max="3844" width="15.85546875" customWidth="1"/>
    <col min="3845" max="3845" width="14.28515625" customWidth="1"/>
    <col min="3846" max="3846" width="15.5703125" customWidth="1"/>
    <col min="4098" max="4098" width="41.5703125" customWidth="1"/>
    <col min="4099" max="4099" width="11.7109375" customWidth="1"/>
    <col min="4100" max="4100" width="15.85546875" customWidth="1"/>
    <col min="4101" max="4101" width="14.28515625" customWidth="1"/>
    <col min="4102" max="4102" width="15.5703125" customWidth="1"/>
    <col min="4354" max="4354" width="41.5703125" customWidth="1"/>
    <col min="4355" max="4355" width="11.7109375" customWidth="1"/>
    <col min="4356" max="4356" width="15.85546875" customWidth="1"/>
    <col min="4357" max="4357" width="14.28515625" customWidth="1"/>
    <col min="4358" max="4358" width="15.5703125" customWidth="1"/>
    <col min="4610" max="4610" width="41.5703125" customWidth="1"/>
    <col min="4611" max="4611" width="11.7109375" customWidth="1"/>
    <col min="4612" max="4612" width="15.85546875" customWidth="1"/>
    <col min="4613" max="4613" width="14.28515625" customWidth="1"/>
    <col min="4614" max="4614" width="15.5703125" customWidth="1"/>
    <col min="4866" max="4866" width="41.5703125" customWidth="1"/>
    <col min="4867" max="4867" width="11.7109375" customWidth="1"/>
    <col min="4868" max="4868" width="15.85546875" customWidth="1"/>
    <col min="4869" max="4869" width="14.28515625" customWidth="1"/>
    <col min="4870" max="4870" width="15.5703125" customWidth="1"/>
    <col min="5122" max="5122" width="41.5703125" customWidth="1"/>
    <col min="5123" max="5123" width="11.7109375" customWidth="1"/>
    <col min="5124" max="5124" width="15.85546875" customWidth="1"/>
    <col min="5125" max="5125" width="14.28515625" customWidth="1"/>
    <col min="5126" max="5126" width="15.5703125" customWidth="1"/>
    <col min="5378" max="5378" width="41.5703125" customWidth="1"/>
    <col min="5379" max="5379" width="11.7109375" customWidth="1"/>
    <col min="5380" max="5380" width="15.85546875" customWidth="1"/>
    <col min="5381" max="5381" width="14.28515625" customWidth="1"/>
    <col min="5382" max="5382" width="15.5703125" customWidth="1"/>
    <col min="5634" max="5634" width="41.5703125" customWidth="1"/>
    <col min="5635" max="5635" width="11.7109375" customWidth="1"/>
    <col min="5636" max="5636" width="15.85546875" customWidth="1"/>
    <col min="5637" max="5637" width="14.28515625" customWidth="1"/>
    <col min="5638" max="5638" width="15.5703125" customWidth="1"/>
    <col min="5890" max="5890" width="41.5703125" customWidth="1"/>
    <col min="5891" max="5891" width="11.7109375" customWidth="1"/>
    <col min="5892" max="5892" width="15.85546875" customWidth="1"/>
    <col min="5893" max="5893" width="14.28515625" customWidth="1"/>
    <col min="5894" max="5894" width="15.5703125" customWidth="1"/>
    <col min="6146" max="6146" width="41.5703125" customWidth="1"/>
    <col min="6147" max="6147" width="11.7109375" customWidth="1"/>
    <col min="6148" max="6148" width="15.85546875" customWidth="1"/>
    <col min="6149" max="6149" width="14.28515625" customWidth="1"/>
    <col min="6150" max="6150" width="15.5703125" customWidth="1"/>
    <col min="6402" max="6402" width="41.5703125" customWidth="1"/>
    <col min="6403" max="6403" width="11.7109375" customWidth="1"/>
    <col min="6404" max="6404" width="15.85546875" customWidth="1"/>
    <col min="6405" max="6405" width="14.28515625" customWidth="1"/>
    <col min="6406" max="6406" width="15.5703125" customWidth="1"/>
    <col min="6658" max="6658" width="41.5703125" customWidth="1"/>
    <col min="6659" max="6659" width="11.7109375" customWidth="1"/>
    <col min="6660" max="6660" width="15.85546875" customWidth="1"/>
    <col min="6661" max="6661" width="14.28515625" customWidth="1"/>
    <col min="6662" max="6662" width="15.5703125" customWidth="1"/>
    <col min="6914" max="6914" width="41.5703125" customWidth="1"/>
    <col min="6915" max="6915" width="11.7109375" customWidth="1"/>
    <col min="6916" max="6916" width="15.85546875" customWidth="1"/>
    <col min="6917" max="6917" width="14.28515625" customWidth="1"/>
    <col min="6918" max="6918" width="15.5703125" customWidth="1"/>
    <col min="7170" max="7170" width="41.5703125" customWidth="1"/>
    <col min="7171" max="7171" width="11.7109375" customWidth="1"/>
    <col min="7172" max="7172" width="15.85546875" customWidth="1"/>
    <col min="7173" max="7173" width="14.28515625" customWidth="1"/>
    <col min="7174" max="7174" width="15.5703125" customWidth="1"/>
    <col min="7426" max="7426" width="41.5703125" customWidth="1"/>
    <col min="7427" max="7427" width="11.7109375" customWidth="1"/>
    <col min="7428" max="7428" width="15.85546875" customWidth="1"/>
    <col min="7429" max="7429" width="14.28515625" customWidth="1"/>
    <col min="7430" max="7430" width="15.5703125" customWidth="1"/>
    <col min="7682" max="7682" width="41.5703125" customWidth="1"/>
    <col min="7683" max="7683" width="11.7109375" customWidth="1"/>
    <col min="7684" max="7684" width="15.85546875" customWidth="1"/>
    <col min="7685" max="7685" width="14.28515625" customWidth="1"/>
    <col min="7686" max="7686" width="15.5703125" customWidth="1"/>
    <col min="7938" max="7938" width="41.5703125" customWidth="1"/>
    <col min="7939" max="7939" width="11.7109375" customWidth="1"/>
    <col min="7940" max="7940" width="15.85546875" customWidth="1"/>
    <col min="7941" max="7941" width="14.28515625" customWidth="1"/>
    <col min="7942" max="7942" width="15.5703125" customWidth="1"/>
    <col min="8194" max="8194" width="41.5703125" customWidth="1"/>
    <col min="8195" max="8195" width="11.7109375" customWidth="1"/>
    <col min="8196" max="8196" width="15.85546875" customWidth="1"/>
    <col min="8197" max="8197" width="14.28515625" customWidth="1"/>
    <col min="8198" max="8198" width="15.5703125" customWidth="1"/>
    <col min="8450" max="8450" width="41.5703125" customWidth="1"/>
    <col min="8451" max="8451" width="11.7109375" customWidth="1"/>
    <col min="8452" max="8452" width="15.85546875" customWidth="1"/>
    <col min="8453" max="8453" width="14.28515625" customWidth="1"/>
    <col min="8454" max="8454" width="15.5703125" customWidth="1"/>
    <col min="8706" max="8706" width="41.5703125" customWidth="1"/>
    <col min="8707" max="8707" width="11.7109375" customWidth="1"/>
    <col min="8708" max="8708" width="15.85546875" customWidth="1"/>
    <col min="8709" max="8709" width="14.28515625" customWidth="1"/>
    <col min="8710" max="8710" width="15.5703125" customWidth="1"/>
    <col min="8962" max="8962" width="41.5703125" customWidth="1"/>
    <col min="8963" max="8963" width="11.7109375" customWidth="1"/>
    <col min="8964" max="8964" width="15.85546875" customWidth="1"/>
    <col min="8965" max="8965" width="14.28515625" customWidth="1"/>
    <col min="8966" max="8966" width="15.5703125" customWidth="1"/>
    <col min="9218" max="9218" width="41.5703125" customWidth="1"/>
    <col min="9219" max="9219" width="11.7109375" customWidth="1"/>
    <col min="9220" max="9220" width="15.85546875" customWidth="1"/>
    <col min="9221" max="9221" width="14.28515625" customWidth="1"/>
    <col min="9222" max="9222" width="15.5703125" customWidth="1"/>
    <col min="9474" max="9474" width="41.5703125" customWidth="1"/>
    <col min="9475" max="9475" width="11.7109375" customWidth="1"/>
    <col min="9476" max="9476" width="15.85546875" customWidth="1"/>
    <col min="9477" max="9477" width="14.28515625" customWidth="1"/>
    <col min="9478" max="9478" width="15.5703125" customWidth="1"/>
    <col min="9730" max="9730" width="41.5703125" customWidth="1"/>
    <col min="9731" max="9731" width="11.7109375" customWidth="1"/>
    <col min="9732" max="9732" width="15.85546875" customWidth="1"/>
    <col min="9733" max="9733" width="14.28515625" customWidth="1"/>
    <col min="9734" max="9734" width="15.5703125" customWidth="1"/>
    <col min="9986" max="9986" width="41.5703125" customWidth="1"/>
    <col min="9987" max="9987" width="11.7109375" customWidth="1"/>
    <col min="9988" max="9988" width="15.85546875" customWidth="1"/>
    <col min="9989" max="9989" width="14.28515625" customWidth="1"/>
    <col min="9990" max="9990" width="15.5703125" customWidth="1"/>
    <col min="10242" max="10242" width="41.5703125" customWidth="1"/>
    <col min="10243" max="10243" width="11.7109375" customWidth="1"/>
    <col min="10244" max="10244" width="15.85546875" customWidth="1"/>
    <col min="10245" max="10245" width="14.28515625" customWidth="1"/>
    <col min="10246" max="10246" width="15.5703125" customWidth="1"/>
    <col min="10498" max="10498" width="41.5703125" customWidth="1"/>
    <col min="10499" max="10499" width="11.7109375" customWidth="1"/>
    <col min="10500" max="10500" width="15.85546875" customWidth="1"/>
    <col min="10501" max="10501" width="14.28515625" customWidth="1"/>
    <col min="10502" max="10502" width="15.5703125" customWidth="1"/>
    <col min="10754" max="10754" width="41.5703125" customWidth="1"/>
    <col min="10755" max="10755" width="11.7109375" customWidth="1"/>
    <col min="10756" max="10756" width="15.85546875" customWidth="1"/>
    <col min="10757" max="10757" width="14.28515625" customWidth="1"/>
    <col min="10758" max="10758" width="15.5703125" customWidth="1"/>
    <col min="11010" max="11010" width="41.5703125" customWidth="1"/>
    <col min="11011" max="11011" width="11.7109375" customWidth="1"/>
    <col min="11012" max="11012" width="15.85546875" customWidth="1"/>
    <col min="11013" max="11013" width="14.28515625" customWidth="1"/>
    <col min="11014" max="11014" width="15.5703125" customWidth="1"/>
    <col min="11266" max="11266" width="41.5703125" customWidth="1"/>
    <col min="11267" max="11267" width="11.7109375" customWidth="1"/>
    <col min="11268" max="11268" width="15.85546875" customWidth="1"/>
    <col min="11269" max="11269" width="14.28515625" customWidth="1"/>
    <col min="11270" max="11270" width="15.5703125" customWidth="1"/>
    <col min="11522" max="11522" width="41.5703125" customWidth="1"/>
    <col min="11523" max="11523" width="11.7109375" customWidth="1"/>
    <col min="11524" max="11524" width="15.85546875" customWidth="1"/>
    <col min="11525" max="11525" width="14.28515625" customWidth="1"/>
    <col min="11526" max="11526" width="15.5703125" customWidth="1"/>
    <col min="11778" max="11778" width="41.5703125" customWidth="1"/>
    <col min="11779" max="11779" width="11.7109375" customWidth="1"/>
    <col min="11780" max="11780" width="15.85546875" customWidth="1"/>
    <col min="11781" max="11781" width="14.28515625" customWidth="1"/>
    <col min="11782" max="11782" width="15.5703125" customWidth="1"/>
    <col min="12034" max="12034" width="41.5703125" customWidth="1"/>
    <col min="12035" max="12035" width="11.7109375" customWidth="1"/>
    <col min="12036" max="12036" width="15.85546875" customWidth="1"/>
    <col min="12037" max="12037" width="14.28515625" customWidth="1"/>
    <col min="12038" max="12038" width="15.5703125" customWidth="1"/>
    <col min="12290" max="12290" width="41.5703125" customWidth="1"/>
    <col min="12291" max="12291" width="11.7109375" customWidth="1"/>
    <col min="12292" max="12292" width="15.85546875" customWidth="1"/>
    <col min="12293" max="12293" width="14.28515625" customWidth="1"/>
    <col min="12294" max="12294" width="15.5703125" customWidth="1"/>
    <col min="12546" max="12546" width="41.5703125" customWidth="1"/>
    <col min="12547" max="12547" width="11.7109375" customWidth="1"/>
    <col min="12548" max="12548" width="15.85546875" customWidth="1"/>
    <col min="12549" max="12549" width="14.28515625" customWidth="1"/>
    <col min="12550" max="12550" width="15.5703125" customWidth="1"/>
    <col min="12802" max="12802" width="41.5703125" customWidth="1"/>
    <col min="12803" max="12803" width="11.7109375" customWidth="1"/>
    <col min="12804" max="12804" width="15.85546875" customWidth="1"/>
    <col min="12805" max="12805" width="14.28515625" customWidth="1"/>
    <col min="12806" max="12806" width="15.5703125" customWidth="1"/>
    <col min="13058" max="13058" width="41.5703125" customWidth="1"/>
    <col min="13059" max="13059" width="11.7109375" customWidth="1"/>
    <col min="13060" max="13060" width="15.85546875" customWidth="1"/>
    <col min="13061" max="13061" width="14.28515625" customWidth="1"/>
    <col min="13062" max="13062" width="15.5703125" customWidth="1"/>
    <col min="13314" max="13314" width="41.5703125" customWidth="1"/>
    <col min="13315" max="13315" width="11.7109375" customWidth="1"/>
    <col min="13316" max="13316" width="15.85546875" customWidth="1"/>
    <col min="13317" max="13317" width="14.28515625" customWidth="1"/>
    <col min="13318" max="13318" width="15.5703125" customWidth="1"/>
    <col min="13570" max="13570" width="41.5703125" customWidth="1"/>
    <col min="13571" max="13571" width="11.7109375" customWidth="1"/>
    <col min="13572" max="13572" width="15.85546875" customWidth="1"/>
    <col min="13573" max="13573" width="14.28515625" customWidth="1"/>
    <col min="13574" max="13574" width="15.5703125" customWidth="1"/>
    <col min="13826" max="13826" width="41.5703125" customWidth="1"/>
    <col min="13827" max="13827" width="11.7109375" customWidth="1"/>
    <col min="13828" max="13828" width="15.85546875" customWidth="1"/>
    <col min="13829" max="13829" width="14.28515625" customWidth="1"/>
    <col min="13830" max="13830" width="15.5703125" customWidth="1"/>
    <col min="14082" max="14082" width="41.5703125" customWidth="1"/>
    <col min="14083" max="14083" width="11.7109375" customWidth="1"/>
    <col min="14084" max="14084" width="15.85546875" customWidth="1"/>
    <col min="14085" max="14085" width="14.28515625" customWidth="1"/>
    <col min="14086" max="14086" width="15.5703125" customWidth="1"/>
    <col min="14338" max="14338" width="41.5703125" customWidth="1"/>
    <col min="14339" max="14339" width="11.7109375" customWidth="1"/>
    <col min="14340" max="14340" width="15.85546875" customWidth="1"/>
    <col min="14341" max="14341" width="14.28515625" customWidth="1"/>
    <col min="14342" max="14342" width="15.5703125" customWidth="1"/>
    <col min="14594" max="14594" width="41.5703125" customWidth="1"/>
    <col min="14595" max="14595" width="11.7109375" customWidth="1"/>
    <col min="14596" max="14596" width="15.85546875" customWidth="1"/>
    <col min="14597" max="14597" width="14.28515625" customWidth="1"/>
    <col min="14598" max="14598" width="15.5703125" customWidth="1"/>
    <col min="14850" max="14850" width="41.5703125" customWidth="1"/>
    <col min="14851" max="14851" width="11.7109375" customWidth="1"/>
    <col min="14852" max="14852" width="15.85546875" customWidth="1"/>
    <col min="14853" max="14853" width="14.28515625" customWidth="1"/>
    <col min="14854" max="14854" width="15.5703125" customWidth="1"/>
    <col min="15106" max="15106" width="41.5703125" customWidth="1"/>
    <col min="15107" max="15107" width="11.7109375" customWidth="1"/>
    <col min="15108" max="15108" width="15.85546875" customWidth="1"/>
    <col min="15109" max="15109" width="14.28515625" customWidth="1"/>
    <col min="15110" max="15110" width="15.5703125" customWidth="1"/>
    <col min="15362" max="15362" width="41.5703125" customWidth="1"/>
    <col min="15363" max="15363" width="11.7109375" customWidth="1"/>
    <col min="15364" max="15364" width="15.85546875" customWidth="1"/>
    <col min="15365" max="15365" width="14.28515625" customWidth="1"/>
    <col min="15366" max="15366" width="15.5703125" customWidth="1"/>
    <col min="15618" max="15618" width="41.5703125" customWidth="1"/>
    <col min="15619" max="15619" width="11.7109375" customWidth="1"/>
    <col min="15620" max="15620" width="15.85546875" customWidth="1"/>
    <col min="15621" max="15621" width="14.28515625" customWidth="1"/>
    <col min="15622" max="15622" width="15.5703125" customWidth="1"/>
    <col min="15874" max="15874" width="41.5703125" customWidth="1"/>
    <col min="15875" max="15875" width="11.7109375" customWidth="1"/>
    <col min="15876" max="15876" width="15.85546875" customWidth="1"/>
    <col min="15877" max="15877" width="14.28515625" customWidth="1"/>
    <col min="15878" max="15878" width="15.5703125" customWidth="1"/>
    <col min="16130" max="16130" width="41.5703125" customWidth="1"/>
    <col min="16131" max="16131" width="11.7109375" customWidth="1"/>
    <col min="16132" max="16132" width="15.85546875" customWidth="1"/>
    <col min="16133" max="16133" width="14.28515625" customWidth="1"/>
    <col min="16134" max="16134" width="15.5703125" customWidth="1"/>
  </cols>
  <sheetData>
    <row r="1" spans="1:14" ht="27.75" customHeight="1" x14ac:dyDescent="0.25">
      <c r="A1" s="580" t="s">
        <v>115</v>
      </c>
      <c r="B1" s="580"/>
      <c r="C1" s="580"/>
      <c r="D1" s="580"/>
      <c r="E1" s="580"/>
      <c r="F1" s="580"/>
    </row>
    <row r="2" spans="1:14" ht="102.75" customHeight="1" x14ac:dyDescent="0.25">
      <c r="A2" s="70" t="s">
        <v>116</v>
      </c>
      <c r="B2" s="583" t="s">
        <v>706</v>
      </c>
      <c r="C2" s="583"/>
      <c r="D2" s="583"/>
      <c r="E2" s="583"/>
      <c r="F2" s="583"/>
      <c r="G2" s="13"/>
      <c r="H2" s="13"/>
      <c r="I2" s="13"/>
      <c r="J2" s="13"/>
      <c r="K2" s="13"/>
    </row>
    <row r="3" spans="1:14" ht="26.25" customHeight="1" x14ac:dyDescent="0.25">
      <c r="A3" s="70" t="s">
        <v>118</v>
      </c>
      <c r="B3" s="584" t="s">
        <v>705</v>
      </c>
      <c r="C3" s="584"/>
      <c r="D3" s="584"/>
      <c r="E3" s="584"/>
      <c r="F3" s="584"/>
      <c r="G3" s="13"/>
      <c r="H3" s="13"/>
      <c r="I3" s="13"/>
      <c r="J3" s="13"/>
      <c r="K3" s="13"/>
    </row>
    <row r="4" spans="1:14" ht="26.25" customHeight="1" x14ac:dyDescent="0.25">
      <c r="A4" s="70" t="s">
        <v>117</v>
      </c>
      <c r="B4" s="580" t="s">
        <v>707</v>
      </c>
      <c r="C4" s="580"/>
      <c r="D4" s="580"/>
      <c r="E4" s="580"/>
      <c r="F4" s="580"/>
      <c r="G4" s="13"/>
      <c r="H4" s="13"/>
      <c r="I4" s="13"/>
      <c r="J4" s="13"/>
      <c r="K4" s="13"/>
    </row>
    <row r="5" spans="1:14" ht="18" x14ac:dyDescent="0.25">
      <c r="A5" s="571" t="s">
        <v>708</v>
      </c>
      <c r="B5" s="572"/>
      <c r="C5" s="572"/>
      <c r="D5" s="572"/>
      <c r="E5" s="572"/>
      <c r="F5" s="573"/>
      <c r="G5" s="13"/>
      <c r="H5" s="13"/>
      <c r="I5" s="13"/>
      <c r="J5" s="13"/>
      <c r="K5" s="13"/>
    </row>
    <row r="6" spans="1:14" ht="18" x14ac:dyDescent="0.25">
      <c r="A6" s="43"/>
      <c r="B6" s="44"/>
      <c r="C6" s="571" t="s">
        <v>47</v>
      </c>
      <c r="D6" s="573"/>
      <c r="E6" s="581" t="s">
        <v>48</v>
      </c>
      <c r="F6" s="582"/>
    </row>
    <row r="7" spans="1:14" ht="18" x14ac:dyDescent="0.25">
      <c r="A7" s="574"/>
      <c r="B7" s="575"/>
      <c r="C7" s="575"/>
      <c r="D7" s="575"/>
      <c r="E7" s="575"/>
      <c r="F7" s="576"/>
    </row>
    <row r="8" spans="1:14" ht="15" x14ac:dyDescent="0.25">
      <c r="A8" s="577"/>
      <c r="B8" s="577"/>
      <c r="C8" s="578" t="s">
        <v>49</v>
      </c>
      <c r="D8" s="578" t="s">
        <v>50</v>
      </c>
      <c r="E8" s="579" t="s">
        <v>49</v>
      </c>
      <c r="F8" s="579" t="s">
        <v>51</v>
      </c>
    </row>
    <row r="9" spans="1:14" ht="15" x14ac:dyDescent="0.25">
      <c r="A9" s="577"/>
      <c r="B9" s="577"/>
      <c r="C9" s="578"/>
      <c r="D9" s="578"/>
      <c r="E9" s="579"/>
      <c r="F9" s="579"/>
    </row>
    <row r="10" spans="1:14" ht="18" x14ac:dyDescent="0.25">
      <c r="A10" s="571" t="s">
        <v>52</v>
      </c>
      <c r="B10" s="572"/>
      <c r="C10" s="572"/>
      <c r="D10" s="572"/>
      <c r="E10" s="572"/>
      <c r="F10" s="573"/>
    </row>
    <row r="11" spans="1:14" ht="18" x14ac:dyDescent="0.25">
      <c r="A11" s="45" t="s">
        <v>53</v>
      </c>
      <c r="B11" s="46" t="s">
        <v>41</v>
      </c>
      <c r="C11" s="47">
        <v>0</v>
      </c>
      <c r="D11" s="47">
        <v>0</v>
      </c>
      <c r="E11" s="174">
        <v>0.2</v>
      </c>
      <c r="F11" s="174">
        <v>0.2</v>
      </c>
      <c r="J11" s="12">
        <v>0.2</v>
      </c>
      <c r="K11" s="12">
        <v>0.2</v>
      </c>
      <c r="M11">
        <f>J11*100</f>
        <v>20</v>
      </c>
      <c r="N11">
        <f>K11*100</f>
        <v>20</v>
      </c>
    </row>
    <row r="12" spans="1:14" ht="18" x14ac:dyDescent="0.25">
      <c r="A12" s="48" t="s">
        <v>54</v>
      </c>
      <c r="B12" s="49" t="s">
        <v>55</v>
      </c>
      <c r="C12" s="50">
        <v>1.5</v>
      </c>
      <c r="D12" s="50">
        <v>1.5</v>
      </c>
      <c r="E12" s="175">
        <v>1.4999999999999999E-2</v>
      </c>
      <c r="F12" s="175">
        <v>1.4999999999999999E-2</v>
      </c>
      <c r="J12" s="12">
        <v>1.4999999999999999E-2</v>
      </c>
      <c r="K12" s="12">
        <v>1.4999999999999999E-2</v>
      </c>
      <c r="M12">
        <f t="shared" ref="M12:M19" si="0">J12*100</f>
        <v>1.5</v>
      </c>
      <c r="N12">
        <f t="shared" ref="N12:N19" si="1">K12*100</f>
        <v>1.5</v>
      </c>
    </row>
    <row r="13" spans="1:14" ht="18" x14ac:dyDescent="0.25">
      <c r="A13" s="48" t="s">
        <v>56</v>
      </c>
      <c r="B13" s="49" t="s">
        <v>57</v>
      </c>
      <c r="C13" s="50">
        <v>1</v>
      </c>
      <c r="D13" s="50">
        <v>1</v>
      </c>
      <c r="E13" s="175">
        <v>0.01</v>
      </c>
      <c r="F13" s="175">
        <v>0.01</v>
      </c>
      <c r="J13" s="12">
        <v>0.01</v>
      </c>
      <c r="K13" s="12">
        <v>0.01</v>
      </c>
      <c r="M13">
        <f t="shared" si="0"/>
        <v>1</v>
      </c>
      <c r="N13">
        <f t="shared" si="1"/>
        <v>1</v>
      </c>
    </row>
    <row r="14" spans="1:14" ht="18" x14ac:dyDescent="0.25">
      <c r="A14" s="48" t="s">
        <v>58</v>
      </c>
      <c r="B14" s="49" t="s">
        <v>59</v>
      </c>
      <c r="C14" s="50">
        <v>0.2</v>
      </c>
      <c r="D14" s="50">
        <v>0.2</v>
      </c>
      <c r="E14" s="175">
        <v>2E-3</v>
      </c>
      <c r="F14" s="175">
        <v>2E-3</v>
      </c>
      <c r="J14" s="12">
        <v>2E-3</v>
      </c>
      <c r="K14" s="12">
        <v>2E-3</v>
      </c>
      <c r="M14">
        <f t="shared" si="0"/>
        <v>0.2</v>
      </c>
      <c r="N14">
        <f t="shared" si="1"/>
        <v>0.2</v>
      </c>
    </row>
    <row r="15" spans="1:14" ht="18" x14ac:dyDescent="0.25">
      <c r="A15" s="48" t="s">
        <v>60</v>
      </c>
      <c r="B15" s="49" t="s">
        <v>61</v>
      </c>
      <c r="C15" s="50">
        <v>0.6</v>
      </c>
      <c r="D15" s="50">
        <v>0.6</v>
      </c>
      <c r="E15" s="175">
        <v>6.0000000000000001E-3</v>
      </c>
      <c r="F15" s="175">
        <v>6.0000000000000001E-3</v>
      </c>
      <c r="J15" s="12">
        <v>6.0000000000000001E-3</v>
      </c>
      <c r="K15" s="12">
        <v>6.0000000000000001E-3</v>
      </c>
      <c r="M15">
        <f t="shared" si="0"/>
        <v>0.6</v>
      </c>
      <c r="N15">
        <f t="shared" si="1"/>
        <v>0.6</v>
      </c>
    </row>
    <row r="16" spans="1:14" ht="18" x14ac:dyDescent="0.25">
      <c r="A16" s="48" t="s">
        <v>62</v>
      </c>
      <c r="B16" s="49" t="s">
        <v>63</v>
      </c>
      <c r="C16" s="50">
        <v>2.5</v>
      </c>
      <c r="D16" s="50">
        <v>2.5</v>
      </c>
      <c r="E16" s="175">
        <v>2.5000000000000001E-2</v>
      </c>
      <c r="F16" s="175">
        <v>2.5000000000000001E-2</v>
      </c>
      <c r="J16" s="12">
        <v>2.5000000000000001E-2</v>
      </c>
      <c r="K16" s="12">
        <v>2.5000000000000001E-2</v>
      </c>
      <c r="M16">
        <f t="shared" si="0"/>
        <v>2.5</v>
      </c>
      <c r="N16">
        <f t="shared" si="1"/>
        <v>2.5</v>
      </c>
    </row>
    <row r="17" spans="1:14" ht="18" x14ac:dyDescent="0.25">
      <c r="A17" s="48" t="s">
        <v>64</v>
      </c>
      <c r="B17" s="49" t="s">
        <v>65</v>
      </c>
      <c r="C17" s="50">
        <v>3</v>
      </c>
      <c r="D17" s="50">
        <v>3</v>
      </c>
      <c r="E17" s="175">
        <v>0.03</v>
      </c>
      <c r="F17" s="175">
        <v>0.03</v>
      </c>
      <c r="J17" s="12">
        <v>0.03</v>
      </c>
      <c r="K17" s="12">
        <v>0.03</v>
      </c>
      <c r="M17">
        <f t="shared" si="0"/>
        <v>3</v>
      </c>
      <c r="N17">
        <f t="shared" si="1"/>
        <v>3</v>
      </c>
    </row>
    <row r="18" spans="1:14" ht="18" x14ac:dyDescent="0.25">
      <c r="A18" s="48" t="s">
        <v>66</v>
      </c>
      <c r="B18" s="49" t="s">
        <v>67</v>
      </c>
      <c r="C18" s="50">
        <v>8</v>
      </c>
      <c r="D18" s="50">
        <v>8</v>
      </c>
      <c r="E18" s="175">
        <v>0.08</v>
      </c>
      <c r="F18" s="175">
        <v>0.08</v>
      </c>
      <c r="J18" s="12">
        <v>0.08</v>
      </c>
      <c r="K18" s="12">
        <v>0.08</v>
      </c>
      <c r="M18">
        <f t="shared" si="0"/>
        <v>8</v>
      </c>
      <c r="N18">
        <f t="shared" si="1"/>
        <v>8</v>
      </c>
    </row>
    <row r="19" spans="1:14" ht="18" x14ac:dyDescent="0.25">
      <c r="A19" s="51" t="s">
        <v>68</v>
      </c>
      <c r="B19" s="52" t="s">
        <v>69</v>
      </c>
      <c r="C19" s="53">
        <v>0</v>
      </c>
      <c r="D19" s="53">
        <v>0</v>
      </c>
      <c r="E19" s="176">
        <v>0</v>
      </c>
      <c r="F19" s="176">
        <v>0</v>
      </c>
      <c r="J19" s="12">
        <v>0</v>
      </c>
      <c r="K19" s="12">
        <v>0</v>
      </c>
      <c r="M19">
        <f t="shared" si="0"/>
        <v>0</v>
      </c>
      <c r="N19">
        <f t="shared" si="1"/>
        <v>0</v>
      </c>
    </row>
    <row r="20" spans="1:14" ht="18" x14ac:dyDescent="0.25">
      <c r="A20" s="54" t="s">
        <v>70</v>
      </c>
      <c r="B20" s="55" t="s">
        <v>71</v>
      </c>
      <c r="C20" s="56">
        <v>16.8</v>
      </c>
      <c r="D20" s="56">
        <v>16.8</v>
      </c>
      <c r="E20" s="173">
        <f>SUM(E11:E19)</f>
        <v>0.36800000000000005</v>
      </c>
      <c r="F20" s="173">
        <f>SUM(F11:F19)</f>
        <v>0.36800000000000005</v>
      </c>
    </row>
    <row r="21" spans="1:14" ht="18" x14ac:dyDescent="0.25">
      <c r="A21" s="571" t="s">
        <v>72</v>
      </c>
      <c r="B21" s="572"/>
      <c r="C21" s="572"/>
      <c r="D21" s="572"/>
      <c r="E21" s="572"/>
      <c r="F21" s="573"/>
    </row>
    <row r="22" spans="1:14" ht="18" x14ac:dyDescent="0.25">
      <c r="A22" s="45" t="s">
        <v>73</v>
      </c>
      <c r="B22" s="46" t="s">
        <v>74</v>
      </c>
      <c r="C22" s="47">
        <v>17.82</v>
      </c>
      <c r="D22" s="47" t="s">
        <v>75</v>
      </c>
      <c r="E22" s="174">
        <v>0.1782</v>
      </c>
      <c r="F22" s="174" t="s">
        <v>570</v>
      </c>
      <c r="J22" s="12">
        <v>0.17810000000000001</v>
      </c>
      <c r="K22" s="12">
        <v>0</v>
      </c>
      <c r="M22">
        <f t="shared" ref="M22:M31" si="2">J22*100</f>
        <v>17.810000000000002</v>
      </c>
      <c r="N22">
        <f t="shared" ref="N22:N31" si="3">K22*100</f>
        <v>0</v>
      </c>
    </row>
    <row r="23" spans="1:14" ht="18" x14ac:dyDescent="0.25">
      <c r="A23" s="48" t="s">
        <v>76</v>
      </c>
      <c r="B23" s="49" t="s">
        <v>77</v>
      </c>
      <c r="C23" s="50">
        <v>3.95</v>
      </c>
      <c r="D23" s="50" t="s">
        <v>75</v>
      </c>
      <c r="E23" s="175">
        <v>3.95E-2</v>
      </c>
      <c r="F23" s="175" t="s">
        <v>570</v>
      </c>
      <c r="J23" s="12">
        <v>3.95E-2</v>
      </c>
      <c r="K23" s="12">
        <v>0</v>
      </c>
      <c r="M23">
        <f t="shared" si="2"/>
        <v>3.95</v>
      </c>
      <c r="N23">
        <f t="shared" si="3"/>
        <v>0</v>
      </c>
    </row>
    <row r="24" spans="1:14" ht="18" x14ac:dyDescent="0.25">
      <c r="A24" s="48" t="s">
        <v>78</v>
      </c>
      <c r="B24" s="49" t="s">
        <v>79</v>
      </c>
      <c r="C24" s="50">
        <v>0.87</v>
      </c>
      <c r="D24" s="50">
        <v>0.67</v>
      </c>
      <c r="E24" s="175">
        <v>8.6999999999999994E-3</v>
      </c>
      <c r="F24" s="175">
        <v>6.6E-3</v>
      </c>
      <c r="J24" s="12">
        <v>8.5000000000000006E-3</v>
      </c>
      <c r="K24" s="12">
        <v>6.6E-3</v>
      </c>
      <c r="M24">
        <f t="shared" si="2"/>
        <v>0.85000000000000009</v>
      </c>
      <c r="N24">
        <f t="shared" si="3"/>
        <v>0.66</v>
      </c>
    </row>
    <row r="25" spans="1:14" ht="18" x14ac:dyDescent="0.25">
      <c r="A25" s="48" t="s">
        <v>80</v>
      </c>
      <c r="B25" s="49" t="s">
        <v>81</v>
      </c>
      <c r="C25" s="50">
        <v>10.76</v>
      </c>
      <c r="D25" s="50">
        <v>8.33</v>
      </c>
      <c r="E25" s="175">
        <v>0.1095</v>
      </c>
      <c r="F25" s="175">
        <v>8.3299999999999999E-2</v>
      </c>
      <c r="J25" s="12">
        <v>0.1077</v>
      </c>
      <c r="K25" s="12">
        <v>8.3299999999999999E-2</v>
      </c>
      <c r="M25">
        <f t="shared" si="2"/>
        <v>10.77</v>
      </c>
      <c r="N25">
        <f t="shared" si="3"/>
        <v>8.33</v>
      </c>
    </row>
    <row r="26" spans="1:14" ht="18" x14ac:dyDescent="0.25">
      <c r="A26" s="48" t="s">
        <v>82</v>
      </c>
      <c r="B26" s="49" t="s">
        <v>83</v>
      </c>
      <c r="C26" s="50">
        <v>7.0000000000000007E-2</v>
      </c>
      <c r="D26" s="50">
        <v>0.06</v>
      </c>
      <c r="E26" s="175">
        <v>6.9999999999999999E-4</v>
      </c>
      <c r="F26" s="175">
        <v>5.0000000000000001E-4</v>
      </c>
      <c r="J26" s="12">
        <v>6.9999999999999999E-4</v>
      </c>
      <c r="K26" s="12">
        <v>5.9999999999999995E-4</v>
      </c>
      <c r="M26">
        <f t="shared" si="2"/>
        <v>6.9999999999999993E-2</v>
      </c>
      <c r="N26">
        <f t="shared" si="3"/>
        <v>0.06</v>
      </c>
    </row>
    <row r="27" spans="1:14" ht="18" x14ac:dyDescent="0.25">
      <c r="A27" s="48" t="s">
        <v>84</v>
      </c>
      <c r="B27" s="49" t="s">
        <v>85</v>
      </c>
      <c r="C27" s="50">
        <v>0.72</v>
      </c>
      <c r="D27" s="50">
        <v>0.56000000000000005</v>
      </c>
      <c r="E27" s="175">
        <v>7.3000000000000001E-3</v>
      </c>
      <c r="F27" s="175">
        <v>5.5999999999999999E-3</v>
      </c>
      <c r="J27" s="12">
        <v>7.1999999999999998E-3</v>
      </c>
      <c r="K27" s="12">
        <v>5.5999999999999999E-3</v>
      </c>
      <c r="M27">
        <f t="shared" si="2"/>
        <v>0.72</v>
      </c>
      <c r="N27">
        <f t="shared" si="3"/>
        <v>0.55999999999999994</v>
      </c>
    </row>
    <row r="28" spans="1:14" ht="18" x14ac:dyDescent="0.25">
      <c r="A28" s="48" t="s">
        <v>86</v>
      </c>
      <c r="B28" s="49" t="s">
        <v>87</v>
      </c>
      <c r="C28" s="50">
        <v>1.1599999999999999</v>
      </c>
      <c r="D28" s="50" t="s">
        <v>75</v>
      </c>
      <c r="E28" s="175">
        <v>1.1900000000000001E-2</v>
      </c>
      <c r="F28" s="175" t="s">
        <v>570</v>
      </c>
      <c r="J28" s="12">
        <v>1.1599999999999999E-2</v>
      </c>
      <c r="K28" s="12">
        <v>0</v>
      </c>
      <c r="M28">
        <f t="shared" si="2"/>
        <v>1.1599999999999999</v>
      </c>
      <c r="N28">
        <f t="shared" si="3"/>
        <v>0</v>
      </c>
    </row>
    <row r="29" spans="1:14" ht="18" x14ac:dyDescent="0.25">
      <c r="A29" s="48" t="s">
        <v>88</v>
      </c>
      <c r="B29" s="49" t="s">
        <v>89</v>
      </c>
      <c r="C29" s="50">
        <v>0.11</v>
      </c>
      <c r="D29" s="50">
        <v>0.08</v>
      </c>
      <c r="E29" s="175">
        <v>1E-3</v>
      </c>
      <c r="F29" s="175">
        <v>8.0000000000000004E-4</v>
      </c>
      <c r="J29" s="12">
        <v>1E-3</v>
      </c>
      <c r="K29" s="12">
        <v>8.0000000000000004E-4</v>
      </c>
      <c r="M29">
        <f t="shared" si="2"/>
        <v>0.1</v>
      </c>
      <c r="N29">
        <f t="shared" si="3"/>
        <v>0.08</v>
      </c>
    </row>
    <row r="30" spans="1:14" ht="18" x14ac:dyDescent="0.25">
      <c r="A30" s="48" t="s">
        <v>90</v>
      </c>
      <c r="B30" s="49" t="s">
        <v>91</v>
      </c>
      <c r="C30" s="50">
        <v>8.35</v>
      </c>
      <c r="D30" s="50">
        <v>6.47</v>
      </c>
      <c r="E30" s="175">
        <v>0.1147</v>
      </c>
      <c r="F30" s="175">
        <v>8.72E-2</v>
      </c>
      <c r="J30" s="12">
        <v>8.5699999999999998E-2</v>
      </c>
      <c r="K30" s="12">
        <v>6.6299999999999998E-2</v>
      </c>
      <c r="M30">
        <f t="shared" si="2"/>
        <v>8.57</v>
      </c>
      <c r="N30">
        <f t="shared" si="3"/>
        <v>6.63</v>
      </c>
    </row>
    <row r="31" spans="1:14" ht="18" x14ac:dyDescent="0.25">
      <c r="A31" s="51" t="s">
        <v>92</v>
      </c>
      <c r="B31" s="52" t="s">
        <v>93</v>
      </c>
      <c r="C31" s="53">
        <v>0.03</v>
      </c>
      <c r="D31" s="53">
        <v>0.03</v>
      </c>
      <c r="E31" s="176">
        <v>4.0000000000000002E-4</v>
      </c>
      <c r="F31" s="176">
        <v>2.9999999999999997E-4</v>
      </c>
      <c r="J31" s="12">
        <v>2.9999999999999997E-4</v>
      </c>
      <c r="K31" s="12">
        <v>2.0000000000000001E-4</v>
      </c>
      <c r="M31">
        <f t="shared" si="2"/>
        <v>0.03</v>
      </c>
      <c r="N31">
        <f t="shared" si="3"/>
        <v>0.02</v>
      </c>
    </row>
    <row r="32" spans="1:14" ht="18" x14ac:dyDescent="0.25">
      <c r="A32" s="54" t="s">
        <v>94</v>
      </c>
      <c r="B32" s="55" t="s">
        <v>95</v>
      </c>
      <c r="C32" s="56">
        <v>43.839999999999996</v>
      </c>
      <c r="D32" s="56">
        <v>16.200000000000003</v>
      </c>
      <c r="E32" s="173">
        <f>SUM(E22:E31)</f>
        <v>0.47189999999999993</v>
      </c>
      <c r="F32" s="173">
        <f>SUM(F22:F31)</f>
        <v>0.18429999999999999</v>
      </c>
    </row>
    <row r="33" spans="1:14" ht="18" x14ac:dyDescent="0.25">
      <c r="A33" s="571" t="s">
        <v>96</v>
      </c>
      <c r="B33" s="572"/>
      <c r="C33" s="572"/>
      <c r="D33" s="572"/>
      <c r="E33" s="572"/>
      <c r="F33" s="573"/>
    </row>
    <row r="34" spans="1:14" ht="18" x14ac:dyDescent="0.25">
      <c r="A34" s="45" t="s">
        <v>97</v>
      </c>
      <c r="B34" s="46" t="s">
        <v>98</v>
      </c>
      <c r="C34" s="47">
        <v>5.2</v>
      </c>
      <c r="D34" s="47">
        <v>4.03</v>
      </c>
      <c r="E34" s="174">
        <v>5.2999999999999999E-2</v>
      </c>
      <c r="F34" s="174">
        <v>4.0300000000000002E-2</v>
      </c>
      <c r="J34" s="12">
        <v>5.21E-2</v>
      </c>
      <c r="K34" s="12">
        <v>4.0300000000000002E-2</v>
      </c>
      <c r="M34">
        <f t="shared" ref="M34:M38" si="4">J34*100</f>
        <v>5.21</v>
      </c>
      <c r="N34">
        <f t="shared" ref="N34:N38" si="5">K34*100</f>
        <v>4.03</v>
      </c>
    </row>
    <row r="35" spans="1:14" ht="18" x14ac:dyDescent="0.25">
      <c r="A35" s="48" t="s">
        <v>99</v>
      </c>
      <c r="B35" s="49" t="s">
        <v>100</v>
      </c>
      <c r="C35" s="50">
        <v>0.12</v>
      </c>
      <c r="D35" s="50">
        <v>0.09</v>
      </c>
      <c r="E35" s="175">
        <v>1.1999999999999999E-3</v>
      </c>
      <c r="F35" s="175">
        <v>8.9999999999999998E-4</v>
      </c>
      <c r="J35" s="12">
        <v>1.1999999999999999E-3</v>
      </c>
      <c r="K35" s="12">
        <v>8.9999999999999998E-4</v>
      </c>
      <c r="M35">
        <f t="shared" si="4"/>
        <v>0.12</v>
      </c>
      <c r="N35">
        <f t="shared" si="5"/>
        <v>0.09</v>
      </c>
    </row>
    <row r="36" spans="1:14" ht="18" x14ac:dyDescent="0.25">
      <c r="A36" s="48" t="s">
        <v>101</v>
      </c>
      <c r="B36" s="49" t="s">
        <v>102</v>
      </c>
      <c r="C36" s="50">
        <v>5.26</v>
      </c>
      <c r="D36" s="50">
        <v>4.07</v>
      </c>
      <c r="E36" s="175">
        <v>2.4E-2</v>
      </c>
      <c r="F36" s="175">
        <v>1.83E-2</v>
      </c>
      <c r="J36" s="12">
        <v>4.7899999999999998E-2</v>
      </c>
      <c r="K36" s="12">
        <v>3.7100000000000001E-2</v>
      </c>
      <c r="M36">
        <f t="shared" si="4"/>
        <v>4.79</v>
      </c>
      <c r="N36">
        <f t="shared" si="5"/>
        <v>3.71</v>
      </c>
    </row>
    <row r="37" spans="1:14" ht="18" x14ac:dyDescent="0.25">
      <c r="A37" s="48" t="s">
        <v>103</v>
      </c>
      <c r="B37" s="49" t="s">
        <v>104</v>
      </c>
      <c r="C37" s="50">
        <v>3.9</v>
      </c>
      <c r="D37" s="50">
        <v>3.02</v>
      </c>
      <c r="E37" s="175">
        <v>2.9499999999999998E-2</v>
      </c>
      <c r="F37" s="175">
        <v>2.24E-2</v>
      </c>
      <c r="J37" s="12">
        <v>3.8100000000000002E-2</v>
      </c>
      <c r="K37" s="12">
        <v>2.9499999999999998E-2</v>
      </c>
      <c r="M37">
        <f t="shared" si="4"/>
        <v>3.81</v>
      </c>
      <c r="N37">
        <f t="shared" si="5"/>
        <v>2.9499999999999997</v>
      </c>
    </row>
    <row r="38" spans="1:14" ht="18" x14ac:dyDescent="0.25">
      <c r="A38" s="51" t="s">
        <v>105</v>
      </c>
      <c r="B38" s="52" t="s">
        <v>106</v>
      </c>
      <c r="C38" s="53">
        <v>0.44</v>
      </c>
      <c r="D38" s="53">
        <v>0.34</v>
      </c>
      <c r="E38" s="176">
        <v>4.4999999999999997E-3</v>
      </c>
      <c r="F38" s="176">
        <v>3.3999999999999998E-3</v>
      </c>
      <c r="J38" s="12">
        <v>4.4000000000000003E-3</v>
      </c>
      <c r="K38" s="12">
        <v>3.3999999999999998E-3</v>
      </c>
      <c r="M38">
        <f t="shared" si="4"/>
        <v>0.44</v>
      </c>
      <c r="N38">
        <f t="shared" si="5"/>
        <v>0.33999999999999997</v>
      </c>
    </row>
    <row r="39" spans="1:14" ht="18" x14ac:dyDescent="0.25">
      <c r="A39" s="54" t="s">
        <v>107</v>
      </c>
      <c r="B39" s="55" t="s">
        <v>95</v>
      </c>
      <c r="C39" s="56">
        <v>14.92</v>
      </c>
      <c r="D39" s="56">
        <v>11.55</v>
      </c>
      <c r="E39" s="173">
        <f>SUM(E34:E38)</f>
        <v>0.11219999999999999</v>
      </c>
      <c r="F39" s="173">
        <f>SUM(F34:F38)</f>
        <v>8.5300000000000001E-2</v>
      </c>
    </row>
    <row r="40" spans="1:14" ht="18" x14ac:dyDescent="0.25">
      <c r="A40" s="571" t="s">
        <v>108</v>
      </c>
      <c r="B40" s="572"/>
      <c r="C40" s="572"/>
      <c r="D40" s="572"/>
      <c r="E40" s="572"/>
      <c r="F40" s="573"/>
    </row>
    <row r="41" spans="1:14" ht="18" x14ac:dyDescent="0.25">
      <c r="A41" s="45" t="s">
        <v>109</v>
      </c>
      <c r="B41" s="46" t="s">
        <v>110</v>
      </c>
      <c r="C41" s="47">
        <v>7.37</v>
      </c>
      <c r="D41" s="47">
        <v>2.72</v>
      </c>
      <c r="E41" s="174">
        <v>0.17369999999999999</v>
      </c>
      <c r="F41" s="174">
        <v>6.7799999999999999E-2</v>
      </c>
      <c r="J41" s="12">
        <v>0.16200000000000001</v>
      </c>
      <c r="K41" s="12">
        <v>6.0100000000000001E-2</v>
      </c>
      <c r="M41">
        <f t="shared" ref="M41:M42" si="6">J41*100</f>
        <v>16.2</v>
      </c>
      <c r="N41">
        <f t="shared" ref="N41:N42" si="7">K41*100</f>
        <v>6.01</v>
      </c>
    </row>
    <row r="42" spans="1:14" ht="36" x14ac:dyDescent="0.25">
      <c r="A42" s="57" t="s">
        <v>111</v>
      </c>
      <c r="B42" s="58" t="s">
        <v>112</v>
      </c>
      <c r="C42" s="53">
        <v>0.44</v>
      </c>
      <c r="D42" s="53">
        <v>0.34</v>
      </c>
      <c r="E42" s="176">
        <v>4.7000000000000002E-3</v>
      </c>
      <c r="F42" s="176">
        <v>3.5999999999999999E-3</v>
      </c>
      <c r="J42" s="12">
        <v>4.5999999999999999E-3</v>
      </c>
      <c r="K42" s="12">
        <v>3.5999999999999999E-3</v>
      </c>
      <c r="M42">
        <f t="shared" si="6"/>
        <v>0.45999999999999996</v>
      </c>
      <c r="N42">
        <f t="shared" si="7"/>
        <v>0.36</v>
      </c>
    </row>
    <row r="43" spans="1:14" ht="18" x14ac:dyDescent="0.25">
      <c r="A43" s="54" t="s">
        <v>113</v>
      </c>
      <c r="B43" s="55" t="s">
        <v>71</v>
      </c>
      <c r="C43" s="56">
        <v>7.8100000000000005</v>
      </c>
      <c r="D43" s="56">
        <v>3.06</v>
      </c>
      <c r="E43" s="173">
        <f>SUM(E41:E42)</f>
        <v>0.1784</v>
      </c>
      <c r="F43" s="173">
        <f>SUM(F41:F42)</f>
        <v>7.1400000000000005E-2</v>
      </c>
    </row>
    <row r="44" spans="1:14" ht="18" x14ac:dyDescent="0.25">
      <c r="A44" s="574"/>
      <c r="B44" s="575"/>
      <c r="C44" s="575"/>
      <c r="D44" s="575"/>
      <c r="E44" s="575"/>
      <c r="F44" s="576"/>
    </row>
    <row r="45" spans="1:14" ht="18" x14ac:dyDescent="0.25">
      <c r="A45" s="577" t="s">
        <v>114</v>
      </c>
      <c r="B45" s="577"/>
      <c r="C45" s="56">
        <v>83.37</v>
      </c>
      <c r="D45" s="56">
        <v>47.61</v>
      </c>
      <c r="E45" s="173">
        <f>E43+E39+E32+E20</f>
        <v>1.1305000000000001</v>
      </c>
      <c r="F45" s="173">
        <f>F43+F39+F32+F20</f>
        <v>0.70900000000000007</v>
      </c>
    </row>
    <row r="46" spans="1:14" ht="15" x14ac:dyDescent="0.25">
      <c r="A46" s="569" t="e">
        <f>#REF!</f>
        <v>#REF!</v>
      </c>
      <c r="B46" s="569"/>
      <c r="C46" s="569"/>
      <c r="D46" s="569"/>
      <c r="E46" s="569"/>
      <c r="F46" s="569"/>
    </row>
    <row r="47" spans="1:14" ht="15" x14ac:dyDescent="0.25">
      <c r="A47" s="570"/>
      <c r="B47" s="570"/>
      <c r="C47" s="570"/>
      <c r="D47" s="570"/>
      <c r="E47" s="570"/>
      <c r="F47" s="570"/>
    </row>
  </sheetData>
  <mergeCells count="20">
    <mergeCell ref="A1:F1"/>
    <mergeCell ref="A5:F5"/>
    <mergeCell ref="C6:D6"/>
    <mergeCell ref="E6:F6"/>
    <mergeCell ref="B2:F2"/>
    <mergeCell ref="B3:F3"/>
    <mergeCell ref="B4:F4"/>
    <mergeCell ref="A46:F47"/>
    <mergeCell ref="A40:F40"/>
    <mergeCell ref="A44:F44"/>
    <mergeCell ref="A45:B45"/>
    <mergeCell ref="A7:F7"/>
    <mergeCell ref="A8:B9"/>
    <mergeCell ref="C8:C9"/>
    <mergeCell ref="D8:D9"/>
    <mergeCell ref="E8:E9"/>
    <mergeCell ref="F8:F9"/>
    <mergeCell ref="A10:F10"/>
    <mergeCell ref="A21:F21"/>
    <mergeCell ref="A33:F33"/>
  </mergeCells>
  <printOptions horizontalCentered="1"/>
  <pageMargins left="0.511811024" right="0.511811024" top="1.76" bottom="0.95833333333333337" header="0.31496062000000002" footer="0.31496062000000002"/>
  <pageSetup paperSize="9" scale="60" fitToHeight="0" orientation="portrait" r:id="rId1"/>
  <headerFooter>
    <oddHeader>&amp;C&amp;G</oddHeader>
    <oddFooter>&amp;CSEBASTIAO DE DEUS RODRIGUES FERREIRA
RN: 1905022760
ENGENHEIRO CIVIL</oddFooter>
  </headerFooter>
  <colBreaks count="1" manualBreakCount="1">
    <brk id="6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>
    <pageSetUpPr fitToPage="1"/>
  </sheetPr>
  <dimension ref="A1:N47"/>
  <sheetViews>
    <sheetView view="pageBreakPreview" topLeftCell="A10" zoomScale="70" zoomScaleNormal="100" zoomScaleSheetLayoutView="70" zoomScalePageLayoutView="70" workbookViewId="0">
      <selection activeCell="A2" sqref="A2"/>
    </sheetView>
  </sheetViews>
  <sheetFormatPr defaultRowHeight="18.75" x14ac:dyDescent="0.3"/>
  <cols>
    <col min="1" max="1" width="19.5703125" style="23" customWidth="1"/>
    <col min="2" max="2" width="81.5703125" style="23" customWidth="1"/>
    <col min="3" max="4" width="28.42578125" style="23" hidden="1" customWidth="1"/>
    <col min="5" max="6" width="28.42578125" style="177" customWidth="1"/>
    <col min="258" max="258" width="41.5703125" customWidth="1"/>
    <col min="259" max="259" width="11.7109375" customWidth="1"/>
    <col min="260" max="260" width="15.85546875" customWidth="1"/>
    <col min="261" max="261" width="14.28515625" customWidth="1"/>
    <col min="262" max="262" width="15.5703125" customWidth="1"/>
    <col min="514" max="514" width="41.5703125" customWidth="1"/>
    <col min="515" max="515" width="11.7109375" customWidth="1"/>
    <col min="516" max="516" width="15.85546875" customWidth="1"/>
    <col min="517" max="517" width="14.28515625" customWidth="1"/>
    <col min="518" max="518" width="15.5703125" customWidth="1"/>
    <col min="770" max="770" width="41.5703125" customWidth="1"/>
    <col min="771" max="771" width="11.7109375" customWidth="1"/>
    <col min="772" max="772" width="15.85546875" customWidth="1"/>
    <col min="773" max="773" width="14.28515625" customWidth="1"/>
    <col min="774" max="774" width="15.5703125" customWidth="1"/>
    <col min="1026" max="1026" width="41.5703125" customWidth="1"/>
    <col min="1027" max="1027" width="11.7109375" customWidth="1"/>
    <col min="1028" max="1028" width="15.85546875" customWidth="1"/>
    <col min="1029" max="1029" width="14.28515625" customWidth="1"/>
    <col min="1030" max="1030" width="15.5703125" customWidth="1"/>
    <col min="1282" max="1282" width="41.5703125" customWidth="1"/>
    <col min="1283" max="1283" width="11.7109375" customWidth="1"/>
    <col min="1284" max="1284" width="15.85546875" customWidth="1"/>
    <col min="1285" max="1285" width="14.28515625" customWidth="1"/>
    <col min="1286" max="1286" width="15.5703125" customWidth="1"/>
    <col min="1538" max="1538" width="41.5703125" customWidth="1"/>
    <col min="1539" max="1539" width="11.7109375" customWidth="1"/>
    <col min="1540" max="1540" width="15.85546875" customWidth="1"/>
    <col min="1541" max="1541" width="14.28515625" customWidth="1"/>
    <col min="1542" max="1542" width="15.5703125" customWidth="1"/>
    <col min="1794" max="1794" width="41.5703125" customWidth="1"/>
    <col min="1795" max="1795" width="11.7109375" customWidth="1"/>
    <col min="1796" max="1796" width="15.85546875" customWidth="1"/>
    <col min="1797" max="1797" width="14.28515625" customWidth="1"/>
    <col min="1798" max="1798" width="15.5703125" customWidth="1"/>
    <col min="2050" max="2050" width="41.5703125" customWidth="1"/>
    <col min="2051" max="2051" width="11.7109375" customWidth="1"/>
    <col min="2052" max="2052" width="15.85546875" customWidth="1"/>
    <col min="2053" max="2053" width="14.28515625" customWidth="1"/>
    <col min="2054" max="2054" width="15.5703125" customWidth="1"/>
    <col min="2306" max="2306" width="41.5703125" customWidth="1"/>
    <col min="2307" max="2307" width="11.7109375" customWidth="1"/>
    <col min="2308" max="2308" width="15.85546875" customWidth="1"/>
    <col min="2309" max="2309" width="14.28515625" customWidth="1"/>
    <col min="2310" max="2310" width="15.5703125" customWidth="1"/>
    <col min="2562" max="2562" width="41.5703125" customWidth="1"/>
    <col min="2563" max="2563" width="11.7109375" customWidth="1"/>
    <col min="2564" max="2564" width="15.85546875" customWidth="1"/>
    <col min="2565" max="2565" width="14.28515625" customWidth="1"/>
    <col min="2566" max="2566" width="15.5703125" customWidth="1"/>
    <col min="2818" max="2818" width="41.5703125" customWidth="1"/>
    <col min="2819" max="2819" width="11.7109375" customWidth="1"/>
    <col min="2820" max="2820" width="15.85546875" customWidth="1"/>
    <col min="2821" max="2821" width="14.28515625" customWidth="1"/>
    <col min="2822" max="2822" width="15.5703125" customWidth="1"/>
    <col min="3074" max="3074" width="41.5703125" customWidth="1"/>
    <col min="3075" max="3075" width="11.7109375" customWidth="1"/>
    <col min="3076" max="3076" width="15.85546875" customWidth="1"/>
    <col min="3077" max="3077" width="14.28515625" customWidth="1"/>
    <col min="3078" max="3078" width="15.5703125" customWidth="1"/>
    <col min="3330" max="3330" width="41.5703125" customWidth="1"/>
    <col min="3331" max="3331" width="11.7109375" customWidth="1"/>
    <col min="3332" max="3332" width="15.85546875" customWidth="1"/>
    <col min="3333" max="3333" width="14.28515625" customWidth="1"/>
    <col min="3334" max="3334" width="15.5703125" customWidth="1"/>
    <col min="3586" max="3586" width="41.5703125" customWidth="1"/>
    <col min="3587" max="3587" width="11.7109375" customWidth="1"/>
    <col min="3588" max="3588" width="15.85546875" customWidth="1"/>
    <col min="3589" max="3589" width="14.28515625" customWidth="1"/>
    <col min="3590" max="3590" width="15.5703125" customWidth="1"/>
    <col min="3842" max="3842" width="41.5703125" customWidth="1"/>
    <col min="3843" max="3843" width="11.7109375" customWidth="1"/>
    <col min="3844" max="3844" width="15.85546875" customWidth="1"/>
    <col min="3845" max="3845" width="14.28515625" customWidth="1"/>
    <col min="3846" max="3846" width="15.5703125" customWidth="1"/>
    <col min="4098" max="4098" width="41.5703125" customWidth="1"/>
    <col min="4099" max="4099" width="11.7109375" customWidth="1"/>
    <col min="4100" max="4100" width="15.85546875" customWidth="1"/>
    <col min="4101" max="4101" width="14.28515625" customWidth="1"/>
    <col min="4102" max="4102" width="15.5703125" customWidth="1"/>
    <col min="4354" max="4354" width="41.5703125" customWidth="1"/>
    <col min="4355" max="4355" width="11.7109375" customWidth="1"/>
    <col min="4356" max="4356" width="15.85546875" customWidth="1"/>
    <col min="4357" max="4357" width="14.28515625" customWidth="1"/>
    <col min="4358" max="4358" width="15.5703125" customWidth="1"/>
    <col min="4610" max="4610" width="41.5703125" customWidth="1"/>
    <col min="4611" max="4611" width="11.7109375" customWidth="1"/>
    <col min="4612" max="4612" width="15.85546875" customWidth="1"/>
    <col min="4613" max="4613" width="14.28515625" customWidth="1"/>
    <col min="4614" max="4614" width="15.5703125" customWidth="1"/>
    <col min="4866" max="4866" width="41.5703125" customWidth="1"/>
    <col min="4867" max="4867" width="11.7109375" customWidth="1"/>
    <col min="4868" max="4868" width="15.85546875" customWidth="1"/>
    <col min="4869" max="4869" width="14.28515625" customWidth="1"/>
    <col min="4870" max="4870" width="15.5703125" customWidth="1"/>
    <col min="5122" max="5122" width="41.5703125" customWidth="1"/>
    <col min="5123" max="5123" width="11.7109375" customWidth="1"/>
    <col min="5124" max="5124" width="15.85546875" customWidth="1"/>
    <col min="5125" max="5125" width="14.28515625" customWidth="1"/>
    <col min="5126" max="5126" width="15.5703125" customWidth="1"/>
    <col min="5378" max="5378" width="41.5703125" customWidth="1"/>
    <col min="5379" max="5379" width="11.7109375" customWidth="1"/>
    <col min="5380" max="5380" width="15.85546875" customWidth="1"/>
    <col min="5381" max="5381" width="14.28515625" customWidth="1"/>
    <col min="5382" max="5382" width="15.5703125" customWidth="1"/>
    <col min="5634" max="5634" width="41.5703125" customWidth="1"/>
    <col min="5635" max="5635" width="11.7109375" customWidth="1"/>
    <col min="5636" max="5636" width="15.85546875" customWidth="1"/>
    <col min="5637" max="5637" width="14.28515625" customWidth="1"/>
    <col min="5638" max="5638" width="15.5703125" customWidth="1"/>
    <col min="5890" max="5890" width="41.5703125" customWidth="1"/>
    <col min="5891" max="5891" width="11.7109375" customWidth="1"/>
    <col min="5892" max="5892" width="15.85546875" customWidth="1"/>
    <col min="5893" max="5893" width="14.28515625" customWidth="1"/>
    <col min="5894" max="5894" width="15.5703125" customWidth="1"/>
    <col min="6146" max="6146" width="41.5703125" customWidth="1"/>
    <col min="6147" max="6147" width="11.7109375" customWidth="1"/>
    <col min="6148" max="6148" width="15.85546875" customWidth="1"/>
    <col min="6149" max="6149" width="14.28515625" customWidth="1"/>
    <col min="6150" max="6150" width="15.5703125" customWidth="1"/>
    <col min="6402" max="6402" width="41.5703125" customWidth="1"/>
    <col min="6403" max="6403" width="11.7109375" customWidth="1"/>
    <col min="6404" max="6404" width="15.85546875" customWidth="1"/>
    <col min="6405" max="6405" width="14.28515625" customWidth="1"/>
    <col min="6406" max="6406" width="15.5703125" customWidth="1"/>
    <col min="6658" max="6658" width="41.5703125" customWidth="1"/>
    <col min="6659" max="6659" width="11.7109375" customWidth="1"/>
    <col min="6660" max="6660" width="15.85546875" customWidth="1"/>
    <col min="6661" max="6661" width="14.28515625" customWidth="1"/>
    <col min="6662" max="6662" width="15.5703125" customWidth="1"/>
    <col min="6914" max="6914" width="41.5703125" customWidth="1"/>
    <col min="6915" max="6915" width="11.7109375" customWidth="1"/>
    <col min="6916" max="6916" width="15.85546875" customWidth="1"/>
    <col min="6917" max="6917" width="14.28515625" customWidth="1"/>
    <col min="6918" max="6918" width="15.5703125" customWidth="1"/>
    <col min="7170" max="7170" width="41.5703125" customWidth="1"/>
    <col min="7171" max="7171" width="11.7109375" customWidth="1"/>
    <col min="7172" max="7172" width="15.85546875" customWidth="1"/>
    <col min="7173" max="7173" width="14.28515625" customWidth="1"/>
    <col min="7174" max="7174" width="15.5703125" customWidth="1"/>
    <col min="7426" max="7426" width="41.5703125" customWidth="1"/>
    <col min="7427" max="7427" width="11.7109375" customWidth="1"/>
    <col min="7428" max="7428" width="15.85546875" customWidth="1"/>
    <col min="7429" max="7429" width="14.28515625" customWidth="1"/>
    <col min="7430" max="7430" width="15.5703125" customWidth="1"/>
    <col min="7682" max="7682" width="41.5703125" customWidth="1"/>
    <col min="7683" max="7683" width="11.7109375" customWidth="1"/>
    <col min="7684" max="7684" width="15.85546875" customWidth="1"/>
    <col min="7685" max="7685" width="14.28515625" customWidth="1"/>
    <col min="7686" max="7686" width="15.5703125" customWidth="1"/>
    <col min="7938" max="7938" width="41.5703125" customWidth="1"/>
    <col min="7939" max="7939" width="11.7109375" customWidth="1"/>
    <col min="7940" max="7940" width="15.85546875" customWidth="1"/>
    <col min="7941" max="7941" width="14.28515625" customWidth="1"/>
    <col min="7942" max="7942" width="15.5703125" customWidth="1"/>
    <col min="8194" max="8194" width="41.5703125" customWidth="1"/>
    <col min="8195" max="8195" width="11.7109375" customWidth="1"/>
    <col min="8196" max="8196" width="15.85546875" customWidth="1"/>
    <col min="8197" max="8197" width="14.28515625" customWidth="1"/>
    <col min="8198" max="8198" width="15.5703125" customWidth="1"/>
    <col min="8450" max="8450" width="41.5703125" customWidth="1"/>
    <col min="8451" max="8451" width="11.7109375" customWidth="1"/>
    <col min="8452" max="8452" width="15.85546875" customWidth="1"/>
    <col min="8453" max="8453" width="14.28515625" customWidth="1"/>
    <col min="8454" max="8454" width="15.5703125" customWidth="1"/>
    <col min="8706" max="8706" width="41.5703125" customWidth="1"/>
    <col min="8707" max="8707" width="11.7109375" customWidth="1"/>
    <col min="8708" max="8708" width="15.85546875" customWidth="1"/>
    <col min="8709" max="8709" width="14.28515625" customWidth="1"/>
    <col min="8710" max="8710" width="15.5703125" customWidth="1"/>
    <col min="8962" max="8962" width="41.5703125" customWidth="1"/>
    <col min="8963" max="8963" width="11.7109375" customWidth="1"/>
    <col min="8964" max="8964" width="15.85546875" customWidth="1"/>
    <col min="8965" max="8965" width="14.28515625" customWidth="1"/>
    <col min="8966" max="8966" width="15.5703125" customWidth="1"/>
    <col min="9218" max="9218" width="41.5703125" customWidth="1"/>
    <col min="9219" max="9219" width="11.7109375" customWidth="1"/>
    <col min="9220" max="9220" width="15.85546875" customWidth="1"/>
    <col min="9221" max="9221" width="14.28515625" customWidth="1"/>
    <col min="9222" max="9222" width="15.5703125" customWidth="1"/>
    <col min="9474" max="9474" width="41.5703125" customWidth="1"/>
    <col min="9475" max="9475" width="11.7109375" customWidth="1"/>
    <col min="9476" max="9476" width="15.85546875" customWidth="1"/>
    <col min="9477" max="9477" width="14.28515625" customWidth="1"/>
    <col min="9478" max="9478" width="15.5703125" customWidth="1"/>
    <col min="9730" max="9730" width="41.5703125" customWidth="1"/>
    <col min="9731" max="9731" width="11.7109375" customWidth="1"/>
    <col min="9732" max="9732" width="15.85546875" customWidth="1"/>
    <col min="9733" max="9733" width="14.28515625" customWidth="1"/>
    <col min="9734" max="9734" width="15.5703125" customWidth="1"/>
    <col min="9986" max="9986" width="41.5703125" customWidth="1"/>
    <col min="9987" max="9987" width="11.7109375" customWidth="1"/>
    <col min="9988" max="9988" width="15.85546875" customWidth="1"/>
    <col min="9989" max="9989" width="14.28515625" customWidth="1"/>
    <col min="9990" max="9990" width="15.5703125" customWidth="1"/>
    <col min="10242" max="10242" width="41.5703125" customWidth="1"/>
    <col min="10243" max="10243" width="11.7109375" customWidth="1"/>
    <col min="10244" max="10244" width="15.85546875" customWidth="1"/>
    <col min="10245" max="10245" width="14.28515625" customWidth="1"/>
    <col min="10246" max="10246" width="15.5703125" customWidth="1"/>
    <col min="10498" max="10498" width="41.5703125" customWidth="1"/>
    <col min="10499" max="10499" width="11.7109375" customWidth="1"/>
    <col min="10500" max="10500" width="15.85546875" customWidth="1"/>
    <col min="10501" max="10501" width="14.28515625" customWidth="1"/>
    <col min="10502" max="10502" width="15.5703125" customWidth="1"/>
    <col min="10754" max="10754" width="41.5703125" customWidth="1"/>
    <col min="10755" max="10755" width="11.7109375" customWidth="1"/>
    <col min="10756" max="10756" width="15.85546875" customWidth="1"/>
    <col min="10757" max="10757" width="14.28515625" customWidth="1"/>
    <col min="10758" max="10758" width="15.5703125" customWidth="1"/>
    <col min="11010" max="11010" width="41.5703125" customWidth="1"/>
    <col min="11011" max="11011" width="11.7109375" customWidth="1"/>
    <col min="11012" max="11012" width="15.85546875" customWidth="1"/>
    <col min="11013" max="11013" width="14.28515625" customWidth="1"/>
    <col min="11014" max="11014" width="15.5703125" customWidth="1"/>
    <col min="11266" max="11266" width="41.5703125" customWidth="1"/>
    <col min="11267" max="11267" width="11.7109375" customWidth="1"/>
    <col min="11268" max="11268" width="15.85546875" customWidth="1"/>
    <col min="11269" max="11269" width="14.28515625" customWidth="1"/>
    <col min="11270" max="11270" width="15.5703125" customWidth="1"/>
    <col min="11522" max="11522" width="41.5703125" customWidth="1"/>
    <col min="11523" max="11523" width="11.7109375" customWidth="1"/>
    <col min="11524" max="11524" width="15.85546875" customWidth="1"/>
    <col min="11525" max="11525" width="14.28515625" customWidth="1"/>
    <col min="11526" max="11526" width="15.5703125" customWidth="1"/>
    <col min="11778" max="11778" width="41.5703125" customWidth="1"/>
    <col min="11779" max="11779" width="11.7109375" customWidth="1"/>
    <col min="11780" max="11780" width="15.85546875" customWidth="1"/>
    <col min="11781" max="11781" width="14.28515625" customWidth="1"/>
    <col min="11782" max="11782" width="15.5703125" customWidth="1"/>
    <col min="12034" max="12034" width="41.5703125" customWidth="1"/>
    <col min="12035" max="12035" width="11.7109375" customWidth="1"/>
    <col min="12036" max="12036" width="15.85546875" customWidth="1"/>
    <col min="12037" max="12037" width="14.28515625" customWidth="1"/>
    <col min="12038" max="12038" width="15.5703125" customWidth="1"/>
    <col min="12290" max="12290" width="41.5703125" customWidth="1"/>
    <col min="12291" max="12291" width="11.7109375" customWidth="1"/>
    <col min="12292" max="12292" width="15.85546875" customWidth="1"/>
    <col min="12293" max="12293" width="14.28515625" customWidth="1"/>
    <col min="12294" max="12294" width="15.5703125" customWidth="1"/>
    <col min="12546" max="12546" width="41.5703125" customWidth="1"/>
    <col min="12547" max="12547" width="11.7109375" customWidth="1"/>
    <col min="12548" max="12548" width="15.85546875" customWidth="1"/>
    <col min="12549" max="12549" width="14.28515625" customWidth="1"/>
    <col min="12550" max="12550" width="15.5703125" customWidth="1"/>
    <col min="12802" max="12802" width="41.5703125" customWidth="1"/>
    <col min="12803" max="12803" width="11.7109375" customWidth="1"/>
    <col min="12804" max="12804" width="15.85546875" customWidth="1"/>
    <col min="12805" max="12805" width="14.28515625" customWidth="1"/>
    <col min="12806" max="12806" width="15.5703125" customWidth="1"/>
    <col min="13058" max="13058" width="41.5703125" customWidth="1"/>
    <col min="13059" max="13059" width="11.7109375" customWidth="1"/>
    <col min="13060" max="13060" width="15.85546875" customWidth="1"/>
    <col min="13061" max="13061" width="14.28515625" customWidth="1"/>
    <col min="13062" max="13062" width="15.5703125" customWidth="1"/>
    <col min="13314" max="13314" width="41.5703125" customWidth="1"/>
    <col min="13315" max="13315" width="11.7109375" customWidth="1"/>
    <col min="13316" max="13316" width="15.85546875" customWidth="1"/>
    <col min="13317" max="13317" width="14.28515625" customWidth="1"/>
    <col min="13318" max="13318" width="15.5703125" customWidth="1"/>
    <col min="13570" max="13570" width="41.5703125" customWidth="1"/>
    <col min="13571" max="13571" width="11.7109375" customWidth="1"/>
    <col min="13572" max="13572" width="15.85546875" customWidth="1"/>
    <col min="13573" max="13573" width="14.28515625" customWidth="1"/>
    <col min="13574" max="13574" width="15.5703125" customWidth="1"/>
    <col min="13826" max="13826" width="41.5703125" customWidth="1"/>
    <col min="13827" max="13827" width="11.7109375" customWidth="1"/>
    <col min="13828" max="13828" width="15.85546875" customWidth="1"/>
    <col min="13829" max="13829" width="14.28515625" customWidth="1"/>
    <col min="13830" max="13830" width="15.5703125" customWidth="1"/>
    <col min="14082" max="14082" width="41.5703125" customWidth="1"/>
    <col min="14083" max="14083" width="11.7109375" customWidth="1"/>
    <col min="14084" max="14084" width="15.85546875" customWidth="1"/>
    <col min="14085" max="14085" width="14.28515625" customWidth="1"/>
    <col min="14086" max="14086" width="15.5703125" customWidth="1"/>
    <col min="14338" max="14338" width="41.5703125" customWidth="1"/>
    <col min="14339" max="14339" width="11.7109375" customWidth="1"/>
    <col min="14340" max="14340" width="15.85546875" customWidth="1"/>
    <col min="14341" max="14341" width="14.28515625" customWidth="1"/>
    <col min="14342" max="14342" width="15.5703125" customWidth="1"/>
    <col min="14594" max="14594" width="41.5703125" customWidth="1"/>
    <col min="14595" max="14595" width="11.7109375" customWidth="1"/>
    <col min="14596" max="14596" width="15.85546875" customWidth="1"/>
    <col min="14597" max="14597" width="14.28515625" customWidth="1"/>
    <col min="14598" max="14598" width="15.5703125" customWidth="1"/>
    <col min="14850" max="14850" width="41.5703125" customWidth="1"/>
    <col min="14851" max="14851" width="11.7109375" customWidth="1"/>
    <col min="14852" max="14852" width="15.85546875" customWidth="1"/>
    <col min="14853" max="14853" width="14.28515625" customWidth="1"/>
    <col min="14854" max="14854" width="15.5703125" customWidth="1"/>
    <col min="15106" max="15106" width="41.5703125" customWidth="1"/>
    <col min="15107" max="15107" width="11.7109375" customWidth="1"/>
    <col min="15108" max="15108" width="15.85546875" customWidth="1"/>
    <col min="15109" max="15109" width="14.28515625" customWidth="1"/>
    <col min="15110" max="15110" width="15.5703125" customWidth="1"/>
    <col min="15362" max="15362" width="41.5703125" customWidth="1"/>
    <col min="15363" max="15363" width="11.7109375" customWidth="1"/>
    <col min="15364" max="15364" width="15.85546875" customWidth="1"/>
    <col min="15365" max="15365" width="14.28515625" customWidth="1"/>
    <col min="15366" max="15366" width="15.5703125" customWidth="1"/>
    <col min="15618" max="15618" width="41.5703125" customWidth="1"/>
    <col min="15619" max="15619" width="11.7109375" customWidth="1"/>
    <col min="15620" max="15620" width="15.85546875" customWidth="1"/>
    <col min="15621" max="15621" width="14.28515625" customWidth="1"/>
    <col min="15622" max="15622" width="15.5703125" customWidth="1"/>
    <col min="15874" max="15874" width="41.5703125" customWidth="1"/>
    <col min="15875" max="15875" width="11.7109375" customWidth="1"/>
    <col min="15876" max="15876" width="15.85546875" customWidth="1"/>
    <col min="15877" max="15877" width="14.28515625" customWidth="1"/>
    <col min="15878" max="15878" width="15.5703125" customWidth="1"/>
    <col min="16130" max="16130" width="41.5703125" customWidth="1"/>
    <col min="16131" max="16131" width="11.7109375" customWidth="1"/>
    <col min="16132" max="16132" width="15.85546875" customWidth="1"/>
    <col min="16133" max="16133" width="14.28515625" customWidth="1"/>
    <col min="16134" max="16134" width="15.5703125" customWidth="1"/>
  </cols>
  <sheetData>
    <row r="1" spans="1:14" ht="27.75" customHeight="1" x14ac:dyDescent="0.25">
      <c r="A1" s="580" t="s">
        <v>810</v>
      </c>
      <c r="B1" s="580"/>
      <c r="C1" s="580"/>
      <c r="D1" s="580"/>
      <c r="E1" s="580"/>
      <c r="F1" s="580"/>
    </row>
    <row r="2" spans="1:14" ht="102.75" customHeight="1" x14ac:dyDescent="0.25">
      <c r="A2" s="70" t="s">
        <v>116</v>
      </c>
      <c r="B2" s="583" t="s">
        <v>757</v>
      </c>
      <c r="C2" s="583"/>
      <c r="D2" s="583"/>
      <c r="E2" s="583"/>
      <c r="F2" s="583"/>
      <c r="G2" s="13"/>
      <c r="H2" s="13"/>
      <c r="I2" s="13"/>
      <c r="J2" s="13"/>
      <c r="K2" s="13"/>
    </row>
    <row r="3" spans="1:14" ht="26.25" customHeight="1" x14ac:dyDescent="0.25">
      <c r="A3" s="70" t="s">
        <v>118</v>
      </c>
      <c r="B3" s="584" t="s">
        <v>758</v>
      </c>
      <c r="C3" s="584"/>
      <c r="D3" s="584"/>
      <c r="E3" s="584"/>
      <c r="F3" s="584"/>
      <c r="G3" s="13"/>
      <c r="H3" s="13"/>
      <c r="I3" s="13"/>
      <c r="J3" s="13"/>
      <c r="K3" s="13"/>
    </row>
    <row r="4" spans="1:14" ht="26.25" customHeight="1" x14ac:dyDescent="0.25">
      <c r="A4" s="70" t="s">
        <v>117</v>
      </c>
      <c r="B4" s="580" t="s">
        <v>759</v>
      </c>
      <c r="C4" s="580"/>
      <c r="D4" s="580"/>
      <c r="E4" s="580"/>
      <c r="F4" s="580"/>
      <c r="G4" s="13"/>
      <c r="H4" s="13"/>
      <c r="I4" s="13"/>
      <c r="J4" s="13"/>
      <c r="K4" s="13"/>
    </row>
    <row r="5" spans="1:14" ht="18" x14ac:dyDescent="0.25">
      <c r="A5" s="585" t="s">
        <v>740</v>
      </c>
      <c r="B5" s="572"/>
      <c r="C5" s="572"/>
      <c r="D5" s="572"/>
      <c r="E5" s="572"/>
      <c r="F5" s="573"/>
      <c r="G5" s="13"/>
      <c r="H5" s="13"/>
      <c r="I5" s="13"/>
      <c r="J5" s="13"/>
      <c r="K5" s="13"/>
    </row>
    <row r="6" spans="1:14" ht="18" x14ac:dyDescent="0.25">
      <c r="A6" s="43"/>
      <c r="B6" s="44"/>
      <c r="C6" s="571" t="s">
        <v>47</v>
      </c>
      <c r="D6" s="573"/>
      <c r="E6" s="581" t="s">
        <v>48</v>
      </c>
      <c r="F6" s="582"/>
    </row>
    <row r="7" spans="1:14" ht="18" x14ac:dyDescent="0.25">
      <c r="A7" s="574"/>
      <c r="B7" s="575"/>
      <c r="C7" s="575"/>
      <c r="D7" s="575"/>
      <c r="E7" s="575"/>
      <c r="F7" s="576"/>
    </row>
    <row r="8" spans="1:14" ht="15" x14ac:dyDescent="0.25">
      <c r="A8" s="577"/>
      <c r="B8" s="577"/>
      <c r="C8" s="578" t="s">
        <v>49</v>
      </c>
      <c r="D8" s="578" t="s">
        <v>50</v>
      </c>
      <c r="E8" s="579" t="s">
        <v>49</v>
      </c>
      <c r="F8" s="579" t="s">
        <v>51</v>
      </c>
    </row>
    <row r="9" spans="1:14" ht="15" x14ac:dyDescent="0.25">
      <c r="A9" s="577"/>
      <c r="B9" s="577"/>
      <c r="C9" s="578"/>
      <c r="D9" s="578"/>
      <c r="E9" s="579"/>
      <c r="F9" s="579"/>
    </row>
    <row r="10" spans="1:14" ht="18" x14ac:dyDescent="0.25">
      <c r="A10" s="571" t="s">
        <v>52</v>
      </c>
      <c r="B10" s="572"/>
      <c r="C10" s="572"/>
      <c r="D10" s="572"/>
      <c r="E10" s="572"/>
      <c r="F10" s="573"/>
    </row>
    <row r="11" spans="1:14" ht="18" x14ac:dyDescent="0.25">
      <c r="A11" s="45" t="s">
        <v>53</v>
      </c>
      <c r="B11" s="46" t="s">
        <v>41</v>
      </c>
      <c r="C11" s="174">
        <v>0</v>
      </c>
      <c r="D11" s="174">
        <v>0</v>
      </c>
      <c r="E11" s="176">
        <v>0.2</v>
      </c>
      <c r="F11" s="176">
        <v>0.2</v>
      </c>
      <c r="J11" s="12">
        <v>0.2</v>
      </c>
      <c r="K11" s="12">
        <v>0.2</v>
      </c>
      <c r="M11">
        <f>J11*100</f>
        <v>20</v>
      </c>
      <c r="N11">
        <f>K11*100</f>
        <v>20</v>
      </c>
    </row>
    <row r="12" spans="1:14" ht="18" x14ac:dyDescent="0.25">
      <c r="A12" s="48" t="s">
        <v>54</v>
      </c>
      <c r="B12" s="49" t="s">
        <v>55</v>
      </c>
      <c r="C12" s="175">
        <v>1.4999999999999999E-2</v>
      </c>
      <c r="D12" s="175">
        <v>1.4999999999999999E-2</v>
      </c>
      <c r="E12" s="176">
        <v>1.4999999999999999E-2</v>
      </c>
      <c r="F12" s="176">
        <v>1.4999999999999999E-2</v>
      </c>
      <c r="J12" s="12">
        <v>1.4999999999999999E-2</v>
      </c>
      <c r="K12" s="12">
        <v>1.4999999999999999E-2</v>
      </c>
      <c r="M12">
        <f t="shared" ref="M12:N19" si="0">J12*100</f>
        <v>1.5</v>
      </c>
      <c r="N12">
        <f t="shared" si="0"/>
        <v>1.5</v>
      </c>
    </row>
    <row r="13" spans="1:14" ht="18" x14ac:dyDescent="0.25">
      <c r="A13" s="48" t="s">
        <v>56</v>
      </c>
      <c r="B13" s="49" t="s">
        <v>57</v>
      </c>
      <c r="C13" s="175">
        <v>0.01</v>
      </c>
      <c r="D13" s="175">
        <v>0.01</v>
      </c>
      <c r="E13" s="176">
        <v>0.01</v>
      </c>
      <c r="F13" s="176">
        <v>0.01</v>
      </c>
      <c r="J13" s="12">
        <v>0.01</v>
      </c>
      <c r="K13" s="12">
        <v>0.01</v>
      </c>
      <c r="M13">
        <f t="shared" si="0"/>
        <v>1</v>
      </c>
      <c r="N13">
        <f t="shared" si="0"/>
        <v>1</v>
      </c>
    </row>
    <row r="14" spans="1:14" ht="18" x14ac:dyDescent="0.25">
      <c r="A14" s="48" t="s">
        <v>58</v>
      </c>
      <c r="B14" s="49" t="s">
        <v>59</v>
      </c>
      <c r="C14" s="175">
        <v>2E-3</v>
      </c>
      <c r="D14" s="175">
        <v>2E-3</v>
      </c>
      <c r="E14" s="176">
        <v>2E-3</v>
      </c>
      <c r="F14" s="176">
        <v>2E-3</v>
      </c>
      <c r="J14" s="12">
        <v>2E-3</v>
      </c>
      <c r="K14" s="12">
        <v>2E-3</v>
      </c>
      <c r="M14">
        <f t="shared" si="0"/>
        <v>0.2</v>
      </c>
      <c r="N14">
        <f t="shared" si="0"/>
        <v>0.2</v>
      </c>
    </row>
    <row r="15" spans="1:14" ht="18" x14ac:dyDescent="0.25">
      <c r="A15" s="48" t="s">
        <v>60</v>
      </c>
      <c r="B15" s="49" t="s">
        <v>61</v>
      </c>
      <c r="C15" s="175">
        <v>6.0000000000000001E-3</v>
      </c>
      <c r="D15" s="175">
        <v>6.0000000000000001E-3</v>
      </c>
      <c r="E15" s="176">
        <v>6.0000000000000001E-3</v>
      </c>
      <c r="F15" s="176">
        <v>6.0000000000000001E-3</v>
      </c>
      <c r="J15" s="12">
        <v>6.0000000000000001E-3</v>
      </c>
      <c r="K15" s="12">
        <v>6.0000000000000001E-3</v>
      </c>
      <c r="M15">
        <f t="shared" si="0"/>
        <v>0.6</v>
      </c>
      <c r="N15">
        <f t="shared" si="0"/>
        <v>0.6</v>
      </c>
    </row>
    <row r="16" spans="1:14" ht="18" x14ac:dyDescent="0.25">
      <c r="A16" s="48" t="s">
        <v>62</v>
      </c>
      <c r="B16" s="49" t="s">
        <v>63</v>
      </c>
      <c r="C16" s="175">
        <v>2.5000000000000001E-2</v>
      </c>
      <c r="D16" s="175">
        <v>2.5000000000000001E-2</v>
      </c>
      <c r="E16" s="176">
        <v>2.5000000000000001E-2</v>
      </c>
      <c r="F16" s="176">
        <v>2.5000000000000001E-2</v>
      </c>
      <c r="J16" s="12">
        <v>2.5000000000000001E-2</v>
      </c>
      <c r="K16" s="12">
        <v>2.5000000000000001E-2</v>
      </c>
      <c r="M16">
        <f t="shared" si="0"/>
        <v>2.5</v>
      </c>
      <c r="N16">
        <f t="shared" si="0"/>
        <v>2.5</v>
      </c>
    </row>
    <row r="17" spans="1:14" ht="18" x14ac:dyDescent="0.25">
      <c r="A17" s="48" t="s">
        <v>64</v>
      </c>
      <c r="B17" s="49" t="s">
        <v>65</v>
      </c>
      <c r="C17" s="175">
        <v>0.03</v>
      </c>
      <c r="D17" s="175">
        <v>0.03</v>
      </c>
      <c r="E17" s="175">
        <v>0.03</v>
      </c>
      <c r="F17" s="175">
        <v>0.03</v>
      </c>
      <c r="J17" s="12">
        <v>0.03</v>
      </c>
      <c r="K17" s="12">
        <v>0.03</v>
      </c>
      <c r="M17">
        <f t="shared" si="0"/>
        <v>3</v>
      </c>
      <c r="N17">
        <f t="shared" si="0"/>
        <v>3</v>
      </c>
    </row>
    <row r="18" spans="1:14" ht="18" x14ac:dyDescent="0.25">
      <c r="A18" s="48" t="s">
        <v>66</v>
      </c>
      <c r="B18" s="49" t="s">
        <v>67</v>
      </c>
      <c r="C18" s="175">
        <v>0.08</v>
      </c>
      <c r="D18" s="175">
        <v>0.08</v>
      </c>
      <c r="E18" s="175">
        <v>0.08</v>
      </c>
      <c r="F18" s="175">
        <v>0.08</v>
      </c>
      <c r="J18" s="12">
        <v>0.08</v>
      </c>
      <c r="K18" s="12">
        <v>0.08</v>
      </c>
      <c r="M18">
        <f t="shared" si="0"/>
        <v>8</v>
      </c>
      <c r="N18">
        <f t="shared" si="0"/>
        <v>8</v>
      </c>
    </row>
    <row r="19" spans="1:14" ht="18" x14ac:dyDescent="0.25">
      <c r="A19" s="51" t="s">
        <v>68</v>
      </c>
      <c r="B19" s="52" t="s">
        <v>69</v>
      </c>
      <c r="C19" s="176">
        <v>0</v>
      </c>
      <c r="D19" s="176">
        <v>0</v>
      </c>
      <c r="E19" s="176">
        <v>0</v>
      </c>
      <c r="F19" s="176">
        <v>0</v>
      </c>
      <c r="J19" s="12">
        <v>0</v>
      </c>
      <c r="K19" s="12">
        <v>0</v>
      </c>
      <c r="M19">
        <f t="shared" si="0"/>
        <v>0</v>
      </c>
      <c r="N19">
        <f t="shared" si="0"/>
        <v>0</v>
      </c>
    </row>
    <row r="20" spans="1:14" ht="18" x14ac:dyDescent="0.25">
      <c r="A20" s="54" t="s">
        <v>70</v>
      </c>
      <c r="B20" s="55" t="s">
        <v>71</v>
      </c>
      <c r="C20" s="173">
        <f>SUM(C11:C19)</f>
        <v>0.16799999999999998</v>
      </c>
      <c r="D20" s="173">
        <f>SUM(D11:D19)</f>
        <v>0.16799999999999998</v>
      </c>
      <c r="E20" s="173">
        <f>SUM(E11:E19)</f>
        <v>0.36800000000000005</v>
      </c>
      <c r="F20" s="173">
        <f>SUM(F11:F19)</f>
        <v>0.36800000000000005</v>
      </c>
    </row>
    <row r="21" spans="1:14" ht="18" x14ac:dyDescent="0.25">
      <c r="A21" s="571" t="s">
        <v>72</v>
      </c>
      <c r="B21" s="572"/>
      <c r="C21" s="572"/>
      <c r="D21" s="572"/>
      <c r="E21" s="572"/>
      <c r="F21" s="573"/>
    </row>
    <row r="22" spans="1:14" ht="18" x14ac:dyDescent="0.25">
      <c r="A22" s="45" t="s">
        <v>73</v>
      </c>
      <c r="B22" s="46" t="s">
        <v>74</v>
      </c>
      <c r="C22" s="174">
        <v>0.1782</v>
      </c>
      <c r="D22" s="174" t="s">
        <v>570</v>
      </c>
      <c r="E22" s="174">
        <v>0.1782</v>
      </c>
      <c r="F22" s="174" t="s">
        <v>570</v>
      </c>
      <c r="J22" s="12">
        <v>0.17810000000000001</v>
      </c>
      <c r="K22" s="12">
        <v>0</v>
      </c>
      <c r="M22">
        <f t="shared" ref="M22:N31" si="1">J22*100</f>
        <v>17.810000000000002</v>
      </c>
      <c r="N22">
        <f t="shared" si="1"/>
        <v>0</v>
      </c>
    </row>
    <row r="23" spans="1:14" ht="18" x14ac:dyDescent="0.25">
      <c r="A23" s="48" t="s">
        <v>76</v>
      </c>
      <c r="B23" s="49" t="s">
        <v>77</v>
      </c>
      <c r="C23" s="175">
        <v>3.95E-2</v>
      </c>
      <c r="D23" s="175" t="s">
        <v>570</v>
      </c>
      <c r="E23" s="175">
        <v>3.95E-2</v>
      </c>
      <c r="F23" s="175" t="s">
        <v>570</v>
      </c>
      <c r="J23" s="12">
        <v>3.95E-2</v>
      </c>
      <c r="K23" s="12">
        <v>0</v>
      </c>
      <c r="M23">
        <f t="shared" si="1"/>
        <v>3.95</v>
      </c>
      <c r="N23">
        <f t="shared" si="1"/>
        <v>0</v>
      </c>
    </row>
    <row r="24" spans="1:14" ht="18" x14ac:dyDescent="0.25">
      <c r="A24" s="48" t="s">
        <v>78</v>
      </c>
      <c r="B24" s="49" t="s">
        <v>79</v>
      </c>
      <c r="C24" s="175">
        <v>8.5000000000000006E-3</v>
      </c>
      <c r="D24" s="175">
        <v>6.4000000000000003E-3</v>
      </c>
      <c r="E24" s="175">
        <v>8.5000000000000006E-3</v>
      </c>
      <c r="F24" s="175">
        <v>6.4000000000000003E-3</v>
      </c>
      <c r="J24" s="12">
        <v>8.5000000000000006E-3</v>
      </c>
      <c r="K24" s="12">
        <v>6.6E-3</v>
      </c>
      <c r="M24">
        <f t="shared" si="1"/>
        <v>0.85000000000000009</v>
      </c>
      <c r="N24">
        <f t="shared" si="1"/>
        <v>0.66</v>
      </c>
    </row>
    <row r="25" spans="1:14" ht="18" x14ac:dyDescent="0.25">
      <c r="A25" s="48" t="s">
        <v>80</v>
      </c>
      <c r="B25" s="49" t="s">
        <v>81</v>
      </c>
      <c r="C25" s="175">
        <v>0.1109</v>
      </c>
      <c r="D25" s="175">
        <v>8.3299999999999999E-2</v>
      </c>
      <c r="E25" s="175">
        <v>0.1109</v>
      </c>
      <c r="F25" s="175">
        <v>8.3299999999999999E-2</v>
      </c>
      <c r="J25" s="12">
        <v>0.1077</v>
      </c>
      <c r="K25" s="12">
        <v>8.3299999999999999E-2</v>
      </c>
      <c r="M25">
        <f t="shared" si="1"/>
        <v>10.77</v>
      </c>
      <c r="N25">
        <f t="shared" si="1"/>
        <v>8.33</v>
      </c>
    </row>
    <row r="26" spans="1:14" ht="18" x14ac:dyDescent="0.25">
      <c r="A26" s="48" t="s">
        <v>82</v>
      </c>
      <c r="B26" s="49" t="s">
        <v>83</v>
      </c>
      <c r="C26" s="175">
        <v>5.9999999999999995E-4</v>
      </c>
      <c r="D26" s="175">
        <v>4.0000000000000002E-4</v>
      </c>
      <c r="E26" s="175">
        <v>5.9999999999999995E-4</v>
      </c>
      <c r="F26" s="175">
        <v>4.0000000000000002E-4</v>
      </c>
      <c r="J26" s="12">
        <v>6.9999999999999999E-4</v>
      </c>
      <c r="K26" s="12">
        <v>5.9999999999999995E-4</v>
      </c>
      <c r="M26">
        <f t="shared" si="1"/>
        <v>6.9999999999999993E-2</v>
      </c>
      <c r="N26">
        <f t="shared" si="1"/>
        <v>0.06</v>
      </c>
    </row>
    <row r="27" spans="1:14" ht="18" x14ac:dyDescent="0.25">
      <c r="A27" s="48" t="s">
        <v>84</v>
      </c>
      <c r="B27" s="49" t="s">
        <v>85</v>
      </c>
      <c r="C27" s="175">
        <v>7.4000000000000003E-3</v>
      </c>
      <c r="D27" s="175">
        <v>5.5999999999999999E-3</v>
      </c>
      <c r="E27" s="175">
        <v>7.4000000000000003E-3</v>
      </c>
      <c r="F27" s="175">
        <v>5.5999999999999999E-3</v>
      </c>
      <c r="J27" s="12">
        <v>7.1999999999999998E-3</v>
      </c>
      <c r="K27" s="12">
        <v>5.5999999999999999E-3</v>
      </c>
      <c r="M27">
        <f t="shared" si="1"/>
        <v>0.72</v>
      </c>
      <c r="N27">
        <f t="shared" si="1"/>
        <v>0.55999999999999994</v>
      </c>
    </row>
    <row r="28" spans="1:14" ht="18" x14ac:dyDescent="0.25">
      <c r="A28" s="48" t="s">
        <v>86</v>
      </c>
      <c r="B28" s="49" t="s">
        <v>87</v>
      </c>
      <c r="C28" s="175">
        <v>1.18E-2</v>
      </c>
      <c r="D28" s="175" t="s">
        <v>570</v>
      </c>
      <c r="E28" s="175">
        <v>1.18E-2</v>
      </c>
      <c r="F28" s="175" t="s">
        <v>570</v>
      </c>
      <c r="J28" s="12">
        <v>1.1599999999999999E-2</v>
      </c>
      <c r="K28" s="12">
        <v>0</v>
      </c>
      <c r="M28">
        <f t="shared" si="1"/>
        <v>1.1599999999999999</v>
      </c>
      <c r="N28">
        <f t="shared" si="1"/>
        <v>0</v>
      </c>
    </row>
    <row r="29" spans="1:14" ht="18" x14ac:dyDescent="0.25">
      <c r="A29" s="48" t="s">
        <v>88</v>
      </c>
      <c r="B29" s="49" t="s">
        <v>89</v>
      </c>
      <c r="C29" s="175">
        <v>1E-3</v>
      </c>
      <c r="D29" s="175">
        <v>8.0000000000000004E-4</v>
      </c>
      <c r="E29" s="175">
        <v>1E-3</v>
      </c>
      <c r="F29" s="175">
        <v>8.0000000000000004E-4</v>
      </c>
      <c r="J29" s="12">
        <v>1E-3</v>
      </c>
      <c r="K29" s="12">
        <v>8.0000000000000004E-4</v>
      </c>
      <c r="M29">
        <f t="shared" si="1"/>
        <v>0.1</v>
      </c>
      <c r="N29">
        <f t="shared" si="1"/>
        <v>0.08</v>
      </c>
    </row>
    <row r="30" spans="1:14" ht="18" x14ac:dyDescent="0.25">
      <c r="A30" s="48" t="s">
        <v>90</v>
      </c>
      <c r="B30" s="49" t="s">
        <v>91</v>
      </c>
      <c r="C30" s="175">
        <v>0.1376</v>
      </c>
      <c r="D30" s="175">
        <v>0.10340000000000001</v>
      </c>
      <c r="E30" s="175">
        <v>0.1376</v>
      </c>
      <c r="F30" s="175">
        <v>0.10340000000000001</v>
      </c>
      <c r="J30" s="12">
        <v>8.5699999999999998E-2</v>
      </c>
      <c r="K30" s="12">
        <v>6.6299999999999998E-2</v>
      </c>
      <c r="M30">
        <f t="shared" si="1"/>
        <v>8.57</v>
      </c>
      <c r="N30">
        <f t="shared" si="1"/>
        <v>6.63</v>
      </c>
    </row>
    <row r="31" spans="1:14" ht="18" x14ac:dyDescent="0.25">
      <c r="A31" s="51" t="s">
        <v>92</v>
      </c>
      <c r="B31" s="52" t="s">
        <v>93</v>
      </c>
      <c r="C31" s="176">
        <v>4.0000000000000002E-4</v>
      </c>
      <c r="D31" s="176">
        <v>2.9999999999999997E-4</v>
      </c>
      <c r="E31" s="176">
        <v>4.0000000000000002E-4</v>
      </c>
      <c r="F31" s="176">
        <v>2.9999999999999997E-4</v>
      </c>
      <c r="J31" s="12">
        <v>2.9999999999999997E-4</v>
      </c>
      <c r="K31" s="12">
        <v>2.0000000000000001E-4</v>
      </c>
      <c r="M31">
        <f t="shared" si="1"/>
        <v>0.03</v>
      </c>
      <c r="N31">
        <f t="shared" si="1"/>
        <v>0.02</v>
      </c>
    </row>
    <row r="32" spans="1:14" ht="18" x14ac:dyDescent="0.25">
      <c r="A32" s="54" t="s">
        <v>94</v>
      </c>
      <c r="B32" s="55" t="s">
        <v>95</v>
      </c>
      <c r="C32" s="173">
        <f>SUM(C22:C31)</f>
        <v>0.49590000000000001</v>
      </c>
      <c r="D32" s="173">
        <f>SUM(D22:D31)</f>
        <v>0.20019999999999999</v>
      </c>
      <c r="E32" s="173">
        <f>SUM(E22:E31)</f>
        <v>0.49590000000000001</v>
      </c>
      <c r="F32" s="173">
        <f>SUM(F22:F31)</f>
        <v>0.20019999999999999</v>
      </c>
    </row>
    <row r="33" spans="1:14" ht="18" x14ac:dyDescent="0.25">
      <c r="A33" s="571" t="s">
        <v>96</v>
      </c>
      <c r="B33" s="572"/>
      <c r="C33" s="572"/>
      <c r="D33" s="572"/>
      <c r="E33" s="572"/>
      <c r="F33" s="573"/>
    </row>
    <row r="34" spans="1:14" ht="18" x14ac:dyDescent="0.25">
      <c r="A34" s="45" t="s">
        <v>97</v>
      </c>
      <c r="B34" s="46" t="s">
        <v>98</v>
      </c>
      <c r="C34" s="174">
        <v>5.3600000000000002E-2</v>
      </c>
      <c r="D34" s="174">
        <v>4.0300000000000002E-2</v>
      </c>
      <c r="E34" s="174">
        <v>5.3600000000000002E-2</v>
      </c>
      <c r="F34" s="174">
        <v>4.0300000000000002E-2</v>
      </c>
      <c r="J34" s="12">
        <v>5.21E-2</v>
      </c>
      <c r="K34" s="12">
        <v>4.0300000000000002E-2</v>
      </c>
      <c r="M34">
        <f t="shared" ref="M34:N38" si="2">J34*100</f>
        <v>5.21</v>
      </c>
      <c r="N34">
        <f t="shared" si="2"/>
        <v>4.03</v>
      </c>
    </row>
    <row r="35" spans="1:14" ht="18" x14ac:dyDescent="0.25">
      <c r="A35" s="48" t="s">
        <v>99</v>
      </c>
      <c r="B35" s="49" t="s">
        <v>100</v>
      </c>
      <c r="C35" s="175">
        <v>1.2999999999999999E-3</v>
      </c>
      <c r="D35" s="175">
        <v>8.9999999999999998E-4</v>
      </c>
      <c r="E35" s="175">
        <v>1.2999999999999999E-3</v>
      </c>
      <c r="F35" s="175">
        <v>8.9999999999999998E-4</v>
      </c>
      <c r="J35" s="12">
        <v>1.1999999999999999E-3</v>
      </c>
      <c r="K35" s="12">
        <v>8.9999999999999998E-4</v>
      </c>
      <c r="M35">
        <f t="shared" si="2"/>
        <v>0.12</v>
      </c>
      <c r="N35">
        <f t="shared" si="2"/>
        <v>0.09</v>
      </c>
    </row>
    <row r="36" spans="1:14" ht="18" x14ac:dyDescent="0.25">
      <c r="A36" s="48" t="s">
        <v>101</v>
      </c>
      <c r="B36" s="49" t="s">
        <v>102</v>
      </c>
      <c r="C36" s="175">
        <v>9.5999999999999992E-3</v>
      </c>
      <c r="D36" s="175">
        <v>7.1999999999999998E-3</v>
      </c>
      <c r="E36" s="175">
        <v>9.5999999999999992E-3</v>
      </c>
      <c r="F36" s="175">
        <v>7.1999999999999998E-3</v>
      </c>
      <c r="J36" s="12">
        <v>4.7899999999999998E-2</v>
      </c>
      <c r="K36" s="12">
        <v>3.7100000000000001E-2</v>
      </c>
      <c r="M36">
        <f t="shared" si="2"/>
        <v>4.79</v>
      </c>
      <c r="N36">
        <f t="shared" si="2"/>
        <v>3.71</v>
      </c>
    </row>
    <row r="37" spans="1:14" ht="18" x14ac:dyDescent="0.25">
      <c r="A37" s="48" t="s">
        <v>103</v>
      </c>
      <c r="B37" s="49" t="s">
        <v>104</v>
      </c>
      <c r="C37" s="175">
        <v>2.52E-2</v>
      </c>
      <c r="D37" s="175">
        <v>1.89E-2</v>
      </c>
      <c r="E37" s="175">
        <v>2.52E-2</v>
      </c>
      <c r="F37" s="175">
        <v>1.89E-2</v>
      </c>
      <c r="J37" s="12">
        <v>3.8100000000000002E-2</v>
      </c>
      <c r="K37" s="12">
        <v>2.9499999999999998E-2</v>
      </c>
      <c r="M37">
        <f t="shared" si="2"/>
        <v>3.81</v>
      </c>
      <c r="N37">
        <f t="shared" si="2"/>
        <v>2.9499999999999997</v>
      </c>
    </row>
    <row r="38" spans="1:14" ht="18" x14ac:dyDescent="0.25">
      <c r="A38" s="51" t="s">
        <v>105</v>
      </c>
      <c r="B38" s="52" t="s">
        <v>106</v>
      </c>
      <c r="C38" s="176">
        <v>4.4999999999999997E-3</v>
      </c>
      <c r="D38" s="176">
        <v>3.3999999999999998E-3</v>
      </c>
      <c r="E38" s="176">
        <v>4.4999999999999997E-3</v>
      </c>
      <c r="F38" s="176">
        <v>3.3999999999999998E-3</v>
      </c>
      <c r="J38" s="12">
        <v>4.4000000000000003E-3</v>
      </c>
      <c r="K38" s="12">
        <v>3.3999999999999998E-3</v>
      </c>
      <c r="M38">
        <f t="shared" si="2"/>
        <v>0.44</v>
      </c>
      <c r="N38">
        <f t="shared" si="2"/>
        <v>0.33999999999999997</v>
      </c>
    </row>
    <row r="39" spans="1:14" ht="18" x14ac:dyDescent="0.25">
      <c r="A39" s="54" t="s">
        <v>107</v>
      </c>
      <c r="B39" s="55" t="s">
        <v>95</v>
      </c>
      <c r="C39" s="173">
        <f>SUM(C34:C38)</f>
        <v>9.4200000000000006E-2</v>
      </c>
      <c r="D39" s="173">
        <f>SUM(D34:D38)</f>
        <v>7.0699999999999999E-2</v>
      </c>
      <c r="E39" s="173">
        <f>SUM(E34:E38)</f>
        <v>9.4200000000000006E-2</v>
      </c>
      <c r="F39" s="173">
        <f>SUM(F34:F38)</f>
        <v>7.0699999999999999E-2</v>
      </c>
    </row>
    <row r="40" spans="1:14" ht="18" x14ac:dyDescent="0.25">
      <c r="A40" s="571" t="s">
        <v>108</v>
      </c>
      <c r="B40" s="572"/>
      <c r="C40" s="572"/>
      <c r="D40" s="572"/>
      <c r="E40" s="572"/>
      <c r="F40" s="573"/>
    </row>
    <row r="41" spans="1:14" ht="18" x14ac:dyDescent="0.25">
      <c r="A41" s="45" t="s">
        <v>109</v>
      </c>
      <c r="B41" s="46" t="s">
        <v>110</v>
      </c>
      <c r="C41" s="174">
        <v>8.3299999999999999E-2</v>
      </c>
      <c r="D41" s="174">
        <v>3.3599999999999998E-2</v>
      </c>
      <c r="E41" s="174">
        <v>0.1825</v>
      </c>
      <c r="F41" s="174">
        <v>7.3700000000000002E-2</v>
      </c>
      <c r="J41" s="12">
        <v>0.16200000000000001</v>
      </c>
      <c r="K41" s="12">
        <v>6.0100000000000001E-2</v>
      </c>
      <c r="M41">
        <f t="shared" ref="M41:N42" si="3">J41*100</f>
        <v>16.2</v>
      </c>
      <c r="N41">
        <f t="shared" si="3"/>
        <v>6.01</v>
      </c>
    </row>
    <row r="42" spans="1:14" ht="36" x14ac:dyDescent="0.25">
      <c r="A42" s="57" t="s">
        <v>111</v>
      </c>
      <c r="B42" s="58" t="s">
        <v>112</v>
      </c>
      <c r="C42" s="176">
        <v>4.4999999999999997E-3</v>
      </c>
      <c r="D42" s="176">
        <v>3.3999999999999998E-3</v>
      </c>
      <c r="E42" s="176">
        <v>4.7999999999999996E-3</v>
      </c>
      <c r="F42" s="176">
        <v>3.5999999999999999E-3</v>
      </c>
      <c r="J42" s="12">
        <v>4.5999999999999999E-3</v>
      </c>
      <c r="K42" s="12">
        <v>3.5999999999999999E-3</v>
      </c>
      <c r="M42">
        <f t="shared" si="3"/>
        <v>0.45999999999999996</v>
      </c>
      <c r="N42">
        <f t="shared" si="3"/>
        <v>0.36</v>
      </c>
    </row>
    <row r="43" spans="1:14" ht="18" x14ac:dyDescent="0.25">
      <c r="A43" s="54" t="s">
        <v>113</v>
      </c>
      <c r="B43" s="55" t="s">
        <v>71</v>
      </c>
      <c r="C43" s="173">
        <f>SUM(C41:C42)</f>
        <v>8.7800000000000003E-2</v>
      </c>
      <c r="D43" s="173">
        <f>SUM(D41:D42)</f>
        <v>3.6999999999999998E-2</v>
      </c>
      <c r="E43" s="173">
        <f>SUM(E41:E42)</f>
        <v>0.18729999999999999</v>
      </c>
      <c r="F43" s="173">
        <f>SUM(F41:F42)</f>
        <v>7.7300000000000008E-2</v>
      </c>
    </row>
    <row r="44" spans="1:14" ht="18" x14ac:dyDescent="0.25">
      <c r="A44" s="574"/>
      <c r="B44" s="575"/>
      <c r="C44" s="575"/>
      <c r="D44" s="575"/>
      <c r="E44" s="575"/>
      <c r="F44" s="576"/>
    </row>
    <row r="45" spans="1:14" ht="18" x14ac:dyDescent="0.25">
      <c r="A45" s="577" t="s">
        <v>114</v>
      </c>
      <c r="B45" s="577"/>
      <c r="C45" s="173">
        <f>C43+C39+C32+C20</f>
        <v>0.84589999999999987</v>
      </c>
      <c r="D45" s="173">
        <f>D43+D39+D32+D20</f>
        <v>0.47589999999999993</v>
      </c>
      <c r="E45" s="173">
        <f>E43+E39+E32+E20</f>
        <v>1.1454</v>
      </c>
      <c r="F45" s="173">
        <f>F43+F39+F32+F20</f>
        <v>0.71620000000000006</v>
      </c>
    </row>
    <row r="46" spans="1:14" ht="15" x14ac:dyDescent="0.25">
      <c r="A46" s="569" t="e">
        <f>#REF!</f>
        <v>#REF!</v>
      </c>
      <c r="B46" s="569"/>
      <c r="C46" s="569"/>
      <c r="D46" s="569"/>
      <c r="E46" s="569"/>
      <c r="F46" s="569"/>
    </row>
    <row r="47" spans="1:14" ht="15" x14ac:dyDescent="0.25">
      <c r="A47" s="570"/>
      <c r="B47" s="570"/>
      <c r="C47" s="570"/>
      <c r="D47" s="570"/>
      <c r="E47" s="570"/>
      <c r="F47" s="570"/>
    </row>
  </sheetData>
  <mergeCells count="20">
    <mergeCell ref="A46:F47"/>
    <mergeCell ref="A10:F10"/>
    <mergeCell ref="A21:F21"/>
    <mergeCell ref="A33:F33"/>
    <mergeCell ref="A40:F40"/>
    <mergeCell ref="A44:F44"/>
    <mergeCell ref="A45:B45"/>
    <mergeCell ref="A7:F7"/>
    <mergeCell ref="A8:B9"/>
    <mergeCell ref="C8:C9"/>
    <mergeCell ref="D8:D9"/>
    <mergeCell ref="E8:E9"/>
    <mergeCell ref="F8:F9"/>
    <mergeCell ref="C6:D6"/>
    <mergeCell ref="E6:F6"/>
    <mergeCell ref="A1:F1"/>
    <mergeCell ref="B2:F2"/>
    <mergeCell ref="B3:F3"/>
    <mergeCell ref="B4:F4"/>
    <mergeCell ref="A5:F5"/>
  </mergeCells>
  <printOptions horizontalCentered="1"/>
  <pageMargins left="0.51181102362204722" right="0.51181102362204722" top="2.598425196850394" bottom="0.94488188976377963" header="0.31496062992125984" footer="0.31496062992125984"/>
  <pageSetup paperSize="9" scale="58" fitToHeight="0" orientation="portrait" r:id="rId1"/>
  <headerFooter>
    <oddHeader>&amp;C&amp;G</oddHeader>
    <oddFooter xml:space="preserve">&amp;C&amp;18SAMIAX ENGENHARIA LTDA – EPP – CNPJ N° 49.098.341/0001-30 INSC. ESTADUAL N° 197307043 INSC. MUNICIPAL N° 25/2025
E-MAIL: samiaxengenharialtda@gmail.com TEL: (86) 9 9985-9320
Avenida Matias Olimpio, 1983, sala 03, CEP N° 64.148-000, Campo Largo-PI
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>
    <pageSetUpPr fitToPage="1"/>
  </sheetPr>
  <dimension ref="A1:F48"/>
  <sheetViews>
    <sheetView view="pageBreakPreview" zoomScaleNormal="100" zoomScaleSheetLayoutView="100" workbookViewId="0">
      <selection activeCell="L5" sqref="L5"/>
    </sheetView>
  </sheetViews>
  <sheetFormatPr defaultRowHeight="18.75" x14ac:dyDescent="0.3"/>
  <cols>
    <col min="1" max="1" width="19.5703125" style="23" customWidth="1"/>
    <col min="2" max="2" width="57" style="23" customWidth="1"/>
    <col min="3" max="3" width="11.7109375" style="23" hidden="1" customWidth="1"/>
    <col min="4" max="4" width="15.85546875" style="23" hidden="1" customWidth="1"/>
    <col min="5" max="6" width="26.85546875" style="23" customWidth="1"/>
    <col min="247" max="247" width="41.5703125" customWidth="1"/>
    <col min="248" max="248" width="11.7109375" customWidth="1"/>
    <col min="249" max="249" width="15.85546875" customWidth="1"/>
    <col min="250" max="250" width="14.28515625" customWidth="1"/>
    <col min="251" max="251" width="15.5703125" customWidth="1"/>
    <col min="503" max="503" width="41.5703125" customWidth="1"/>
    <col min="504" max="504" width="11.7109375" customWidth="1"/>
    <col min="505" max="505" width="15.85546875" customWidth="1"/>
    <col min="506" max="506" width="14.28515625" customWidth="1"/>
    <col min="507" max="507" width="15.5703125" customWidth="1"/>
    <col min="759" max="759" width="41.5703125" customWidth="1"/>
    <col min="760" max="760" width="11.7109375" customWidth="1"/>
    <col min="761" max="761" width="15.85546875" customWidth="1"/>
    <col min="762" max="762" width="14.28515625" customWidth="1"/>
    <col min="763" max="763" width="15.5703125" customWidth="1"/>
    <col min="1015" max="1015" width="41.5703125" customWidth="1"/>
    <col min="1016" max="1016" width="11.7109375" customWidth="1"/>
    <col min="1017" max="1017" width="15.85546875" customWidth="1"/>
    <col min="1018" max="1018" width="14.28515625" customWidth="1"/>
    <col min="1019" max="1019" width="15.5703125" customWidth="1"/>
    <col min="1271" max="1271" width="41.5703125" customWidth="1"/>
    <col min="1272" max="1272" width="11.7109375" customWidth="1"/>
    <col min="1273" max="1273" width="15.85546875" customWidth="1"/>
    <col min="1274" max="1274" width="14.28515625" customWidth="1"/>
    <col min="1275" max="1275" width="15.5703125" customWidth="1"/>
    <col min="1527" max="1527" width="41.5703125" customWidth="1"/>
    <col min="1528" max="1528" width="11.7109375" customWidth="1"/>
    <col min="1529" max="1529" width="15.85546875" customWidth="1"/>
    <col min="1530" max="1530" width="14.28515625" customWidth="1"/>
    <col min="1531" max="1531" width="15.5703125" customWidth="1"/>
    <col min="1783" max="1783" width="41.5703125" customWidth="1"/>
    <col min="1784" max="1784" width="11.7109375" customWidth="1"/>
    <col min="1785" max="1785" width="15.85546875" customWidth="1"/>
    <col min="1786" max="1786" width="14.28515625" customWidth="1"/>
    <col min="1787" max="1787" width="15.5703125" customWidth="1"/>
    <col min="2039" max="2039" width="41.5703125" customWidth="1"/>
    <col min="2040" max="2040" width="11.7109375" customWidth="1"/>
    <col min="2041" max="2041" width="15.85546875" customWidth="1"/>
    <col min="2042" max="2042" width="14.28515625" customWidth="1"/>
    <col min="2043" max="2043" width="15.5703125" customWidth="1"/>
    <col min="2295" max="2295" width="41.5703125" customWidth="1"/>
    <col min="2296" max="2296" width="11.7109375" customWidth="1"/>
    <col min="2297" max="2297" width="15.85546875" customWidth="1"/>
    <col min="2298" max="2298" width="14.28515625" customWidth="1"/>
    <col min="2299" max="2299" width="15.5703125" customWidth="1"/>
    <col min="2551" max="2551" width="41.5703125" customWidth="1"/>
    <col min="2552" max="2552" width="11.7109375" customWidth="1"/>
    <col min="2553" max="2553" width="15.85546875" customWidth="1"/>
    <col min="2554" max="2554" width="14.28515625" customWidth="1"/>
    <col min="2555" max="2555" width="15.5703125" customWidth="1"/>
    <col min="2807" max="2807" width="41.5703125" customWidth="1"/>
    <col min="2808" max="2808" width="11.7109375" customWidth="1"/>
    <col min="2809" max="2809" width="15.85546875" customWidth="1"/>
    <col min="2810" max="2810" width="14.28515625" customWidth="1"/>
    <col min="2811" max="2811" width="15.5703125" customWidth="1"/>
    <col min="3063" max="3063" width="41.5703125" customWidth="1"/>
    <col min="3064" max="3064" width="11.7109375" customWidth="1"/>
    <col min="3065" max="3065" width="15.85546875" customWidth="1"/>
    <col min="3066" max="3066" width="14.28515625" customWidth="1"/>
    <col min="3067" max="3067" width="15.5703125" customWidth="1"/>
    <col min="3319" max="3319" width="41.5703125" customWidth="1"/>
    <col min="3320" max="3320" width="11.7109375" customWidth="1"/>
    <col min="3321" max="3321" width="15.85546875" customWidth="1"/>
    <col min="3322" max="3322" width="14.28515625" customWidth="1"/>
    <col min="3323" max="3323" width="15.5703125" customWidth="1"/>
    <col min="3575" max="3575" width="41.5703125" customWidth="1"/>
    <col min="3576" max="3576" width="11.7109375" customWidth="1"/>
    <col min="3577" max="3577" width="15.85546875" customWidth="1"/>
    <col min="3578" max="3578" width="14.28515625" customWidth="1"/>
    <col min="3579" max="3579" width="15.5703125" customWidth="1"/>
    <col min="3831" max="3831" width="41.5703125" customWidth="1"/>
    <col min="3832" max="3832" width="11.7109375" customWidth="1"/>
    <col min="3833" max="3833" width="15.85546875" customWidth="1"/>
    <col min="3834" max="3834" width="14.28515625" customWidth="1"/>
    <col min="3835" max="3835" width="15.5703125" customWidth="1"/>
    <col min="4087" max="4087" width="41.5703125" customWidth="1"/>
    <col min="4088" max="4088" width="11.7109375" customWidth="1"/>
    <col min="4089" max="4089" width="15.85546875" customWidth="1"/>
    <col min="4090" max="4090" width="14.28515625" customWidth="1"/>
    <col min="4091" max="4091" width="15.5703125" customWidth="1"/>
    <col min="4343" max="4343" width="41.5703125" customWidth="1"/>
    <col min="4344" max="4344" width="11.7109375" customWidth="1"/>
    <col min="4345" max="4345" width="15.85546875" customWidth="1"/>
    <col min="4346" max="4346" width="14.28515625" customWidth="1"/>
    <col min="4347" max="4347" width="15.5703125" customWidth="1"/>
    <col min="4599" max="4599" width="41.5703125" customWidth="1"/>
    <col min="4600" max="4600" width="11.7109375" customWidth="1"/>
    <col min="4601" max="4601" width="15.85546875" customWidth="1"/>
    <col min="4602" max="4602" width="14.28515625" customWidth="1"/>
    <col min="4603" max="4603" width="15.5703125" customWidth="1"/>
    <col min="4855" max="4855" width="41.5703125" customWidth="1"/>
    <col min="4856" max="4856" width="11.7109375" customWidth="1"/>
    <col min="4857" max="4857" width="15.85546875" customWidth="1"/>
    <col min="4858" max="4858" width="14.28515625" customWidth="1"/>
    <col min="4859" max="4859" width="15.5703125" customWidth="1"/>
    <col min="5111" max="5111" width="41.5703125" customWidth="1"/>
    <col min="5112" max="5112" width="11.7109375" customWidth="1"/>
    <col min="5113" max="5113" width="15.85546875" customWidth="1"/>
    <col min="5114" max="5114" width="14.28515625" customWidth="1"/>
    <col min="5115" max="5115" width="15.5703125" customWidth="1"/>
    <col min="5367" max="5367" width="41.5703125" customWidth="1"/>
    <col min="5368" max="5368" width="11.7109375" customWidth="1"/>
    <col min="5369" max="5369" width="15.85546875" customWidth="1"/>
    <col min="5370" max="5370" width="14.28515625" customWidth="1"/>
    <col min="5371" max="5371" width="15.5703125" customWidth="1"/>
    <col min="5623" max="5623" width="41.5703125" customWidth="1"/>
    <col min="5624" max="5624" width="11.7109375" customWidth="1"/>
    <col min="5625" max="5625" width="15.85546875" customWidth="1"/>
    <col min="5626" max="5626" width="14.28515625" customWidth="1"/>
    <col min="5627" max="5627" width="15.5703125" customWidth="1"/>
    <col min="5879" max="5879" width="41.5703125" customWidth="1"/>
    <col min="5880" max="5880" width="11.7109375" customWidth="1"/>
    <col min="5881" max="5881" width="15.85546875" customWidth="1"/>
    <col min="5882" max="5882" width="14.28515625" customWidth="1"/>
    <col min="5883" max="5883" width="15.5703125" customWidth="1"/>
    <col min="6135" max="6135" width="41.5703125" customWidth="1"/>
    <col min="6136" max="6136" width="11.7109375" customWidth="1"/>
    <col min="6137" max="6137" width="15.85546875" customWidth="1"/>
    <col min="6138" max="6138" width="14.28515625" customWidth="1"/>
    <col min="6139" max="6139" width="15.5703125" customWidth="1"/>
    <col min="6391" max="6391" width="41.5703125" customWidth="1"/>
    <col min="6392" max="6392" width="11.7109375" customWidth="1"/>
    <col min="6393" max="6393" width="15.85546875" customWidth="1"/>
    <col min="6394" max="6394" width="14.28515625" customWidth="1"/>
    <col min="6395" max="6395" width="15.5703125" customWidth="1"/>
    <col min="6647" max="6647" width="41.5703125" customWidth="1"/>
    <col min="6648" max="6648" width="11.7109375" customWidth="1"/>
    <col min="6649" max="6649" width="15.85546875" customWidth="1"/>
    <col min="6650" max="6650" width="14.28515625" customWidth="1"/>
    <col min="6651" max="6651" width="15.5703125" customWidth="1"/>
    <col min="6903" max="6903" width="41.5703125" customWidth="1"/>
    <col min="6904" max="6904" width="11.7109375" customWidth="1"/>
    <col min="6905" max="6905" width="15.85546875" customWidth="1"/>
    <col min="6906" max="6906" width="14.28515625" customWidth="1"/>
    <col min="6907" max="6907" width="15.5703125" customWidth="1"/>
    <col min="7159" max="7159" width="41.5703125" customWidth="1"/>
    <col min="7160" max="7160" width="11.7109375" customWidth="1"/>
    <col min="7161" max="7161" width="15.85546875" customWidth="1"/>
    <col min="7162" max="7162" width="14.28515625" customWidth="1"/>
    <col min="7163" max="7163" width="15.5703125" customWidth="1"/>
    <col min="7415" max="7415" width="41.5703125" customWidth="1"/>
    <col min="7416" max="7416" width="11.7109375" customWidth="1"/>
    <col min="7417" max="7417" width="15.85546875" customWidth="1"/>
    <col min="7418" max="7418" width="14.28515625" customWidth="1"/>
    <col min="7419" max="7419" width="15.5703125" customWidth="1"/>
    <col min="7671" max="7671" width="41.5703125" customWidth="1"/>
    <col min="7672" max="7672" width="11.7109375" customWidth="1"/>
    <col min="7673" max="7673" width="15.85546875" customWidth="1"/>
    <col min="7674" max="7674" width="14.28515625" customWidth="1"/>
    <col min="7675" max="7675" width="15.5703125" customWidth="1"/>
    <col min="7927" max="7927" width="41.5703125" customWidth="1"/>
    <col min="7928" max="7928" width="11.7109375" customWidth="1"/>
    <col min="7929" max="7929" width="15.85546875" customWidth="1"/>
    <col min="7930" max="7930" width="14.28515625" customWidth="1"/>
    <col min="7931" max="7931" width="15.5703125" customWidth="1"/>
    <col min="8183" max="8183" width="41.5703125" customWidth="1"/>
    <col min="8184" max="8184" width="11.7109375" customWidth="1"/>
    <col min="8185" max="8185" width="15.85546875" customWidth="1"/>
    <col min="8186" max="8186" width="14.28515625" customWidth="1"/>
    <col min="8187" max="8187" width="15.5703125" customWidth="1"/>
    <col min="8439" max="8439" width="41.5703125" customWidth="1"/>
    <col min="8440" max="8440" width="11.7109375" customWidth="1"/>
    <col min="8441" max="8441" width="15.85546875" customWidth="1"/>
    <col min="8442" max="8442" width="14.28515625" customWidth="1"/>
    <col min="8443" max="8443" width="15.5703125" customWidth="1"/>
    <col min="8695" max="8695" width="41.5703125" customWidth="1"/>
    <col min="8696" max="8696" width="11.7109375" customWidth="1"/>
    <col min="8697" max="8697" width="15.85546875" customWidth="1"/>
    <col min="8698" max="8698" width="14.28515625" customWidth="1"/>
    <col min="8699" max="8699" width="15.5703125" customWidth="1"/>
    <col min="8951" max="8951" width="41.5703125" customWidth="1"/>
    <col min="8952" max="8952" width="11.7109375" customWidth="1"/>
    <col min="8953" max="8953" width="15.85546875" customWidth="1"/>
    <col min="8954" max="8954" width="14.28515625" customWidth="1"/>
    <col min="8955" max="8955" width="15.5703125" customWidth="1"/>
    <col min="9207" max="9207" width="41.5703125" customWidth="1"/>
    <col min="9208" max="9208" width="11.7109375" customWidth="1"/>
    <col min="9209" max="9209" width="15.85546875" customWidth="1"/>
    <col min="9210" max="9210" width="14.28515625" customWidth="1"/>
    <col min="9211" max="9211" width="15.5703125" customWidth="1"/>
    <col min="9463" max="9463" width="41.5703125" customWidth="1"/>
    <col min="9464" max="9464" width="11.7109375" customWidth="1"/>
    <col min="9465" max="9465" width="15.85546875" customWidth="1"/>
    <col min="9466" max="9466" width="14.28515625" customWidth="1"/>
    <col min="9467" max="9467" width="15.5703125" customWidth="1"/>
    <col min="9719" max="9719" width="41.5703125" customWidth="1"/>
    <col min="9720" max="9720" width="11.7109375" customWidth="1"/>
    <col min="9721" max="9721" width="15.85546875" customWidth="1"/>
    <col min="9722" max="9722" width="14.28515625" customWidth="1"/>
    <col min="9723" max="9723" width="15.5703125" customWidth="1"/>
    <col min="9975" max="9975" width="41.5703125" customWidth="1"/>
    <col min="9976" max="9976" width="11.7109375" customWidth="1"/>
    <col min="9977" max="9977" width="15.85546875" customWidth="1"/>
    <col min="9978" max="9978" width="14.28515625" customWidth="1"/>
    <col min="9979" max="9979" width="15.5703125" customWidth="1"/>
    <col min="10231" max="10231" width="41.5703125" customWidth="1"/>
    <col min="10232" max="10232" width="11.7109375" customWidth="1"/>
    <col min="10233" max="10233" width="15.85546875" customWidth="1"/>
    <col min="10234" max="10234" width="14.28515625" customWidth="1"/>
    <col min="10235" max="10235" width="15.5703125" customWidth="1"/>
    <col min="10487" max="10487" width="41.5703125" customWidth="1"/>
    <col min="10488" max="10488" width="11.7109375" customWidth="1"/>
    <col min="10489" max="10489" width="15.85546875" customWidth="1"/>
    <col min="10490" max="10490" width="14.28515625" customWidth="1"/>
    <col min="10491" max="10491" width="15.5703125" customWidth="1"/>
    <col min="10743" max="10743" width="41.5703125" customWidth="1"/>
    <col min="10744" max="10744" width="11.7109375" customWidth="1"/>
    <col min="10745" max="10745" width="15.85546875" customWidth="1"/>
    <col min="10746" max="10746" width="14.28515625" customWidth="1"/>
    <col min="10747" max="10747" width="15.5703125" customWidth="1"/>
    <col min="10999" max="10999" width="41.5703125" customWidth="1"/>
    <col min="11000" max="11000" width="11.7109375" customWidth="1"/>
    <col min="11001" max="11001" width="15.85546875" customWidth="1"/>
    <col min="11002" max="11002" width="14.28515625" customWidth="1"/>
    <col min="11003" max="11003" width="15.5703125" customWidth="1"/>
    <col min="11255" max="11255" width="41.5703125" customWidth="1"/>
    <col min="11256" max="11256" width="11.7109375" customWidth="1"/>
    <col min="11257" max="11257" width="15.85546875" customWidth="1"/>
    <col min="11258" max="11258" width="14.28515625" customWidth="1"/>
    <col min="11259" max="11259" width="15.5703125" customWidth="1"/>
    <col min="11511" max="11511" width="41.5703125" customWidth="1"/>
    <col min="11512" max="11512" width="11.7109375" customWidth="1"/>
    <col min="11513" max="11513" width="15.85546875" customWidth="1"/>
    <col min="11514" max="11514" width="14.28515625" customWidth="1"/>
    <col min="11515" max="11515" width="15.5703125" customWidth="1"/>
    <col min="11767" max="11767" width="41.5703125" customWidth="1"/>
    <col min="11768" max="11768" width="11.7109375" customWidth="1"/>
    <col min="11769" max="11769" width="15.85546875" customWidth="1"/>
    <col min="11770" max="11770" width="14.28515625" customWidth="1"/>
    <col min="11771" max="11771" width="15.5703125" customWidth="1"/>
    <col min="12023" max="12023" width="41.5703125" customWidth="1"/>
    <col min="12024" max="12024" width="11.7109375" customWidth="1"/>
    <col min="12025" max="12025" width="15.85546875" customWidth="1"/>
    <col min="12026" max="12026" width="14.28515625" customWidth="1"/>
    <col min="12027" max="12027" width="15.5703125" customWidth="1"/>
    <col min="12279" max="12279" width="41.5703125" customWidth="1"/>
    <col min="12280" max="12280" width="11.7109375" customWidth="1"/>
    <col min="12281" max="12281" width="15.85546875" customWidth="1"/>
    <col min="12282" max="12282" width="14.28515625" customWidth="1"/>
    <col min="12283" max="12283" width="15.5703125" customWidth="1"/>
    <col min="12535" max="12535" width="41.5703125" customWidth="1"/>
    <col min="12536" max="12536" width="11.7109375" customWidth="1"/>
    <col min="12537" max="12537" width="15.85546875" customWidth="1"/>
    <col min="12538" max="12538" width="14.28515625" customWidth="1"/>
    <col min="12539" max="12539" width="15.5703125" customWidth="1"/>
    <col min="12791" max="12791" width="41.5703125" customWidth="1"/>
    <col min="12792" max="12792" width="11.7109375" customWidth="1"/>
    <col min="12793" max="12793" width="15.85546875" customWidth="1"/>
    <col min="12794" max="12794" width="14.28515625" customWidth="1"/>
    <col min="12795" max="12795" width="15.5703125" customWidth="1"/>
    <col min="13047" max="13047" width="41.5703125" customWidth="1"/>
    <col min="13048" max="13048" width="11.7109375" customWidth="1"/>
    <col min="13049" max="13049" width="15.85546875" customWidth="1"/>
    <col min="13050" max="13050" width="14.28515625" customWidth="1"/>
    <col min="13051" max="13051" width="15.5703125" customWidth="1"/>
    <col min="13303" max="13303" width="41.5703125" customWidth="1"/>
    <col min="13304" max="13304" width="11.7109375" customWidth="1"/>
    <col min="13305" max="13305" width="15.85546875" customWidth="1"/>
    <col min="13306" max="13306" width="14.28515625" customWidth="1"/>
    <col min="13307" max="13307" width="15.5703125" customWidth="1"/>
    <col min="13559" max="13559" width="41.5703125" customWidth="1"/>
    <col min="13560" max="13560" width="11.7109375" customWidth="1"/>
    <col min="13561" max="13561" width="15.85546875" customWidth="1"/>
    <col min="13562" max="13562" width="14.28515625" customWidth="1"/>
    <col min="13563" max="13563" width="15.5703125" customWidth="1"/>
    <col min="13815" max="13815" width="41.5703125" customWidth="1"/>
    <col min="13816" max="13816" width="11.7109375" customWidth="1"/>
    <col min="13817" max="13817" width="15.85546875" customWidth="1"/>
    <col min="13818" max="13818" width="14.28515625" customWidth="1"/>
    <col min="13819" max="13819" width="15.5703125" customWidth="1"/>
    <col min="14071" max="14071" width="41.5703125" customWidth="1"/>
    <col min="14072" max="14072" width="11.7109375" customWidth="1"/>
    <col min="14073" max="14073" width="15.85546875" customWidth="1"/>
    <col min="14074" max="14074" width="14.28515625" customWidth="1"/>
    <col min="14075" max="14075" width="15.5703125" customWidth="1"/>
    <col min="14327" max="14327" width="41.5703125" customWidth="1"/>
    <col min="14328" max="14328" width="11.7109375" customWidth="1"/>
    <col min="14329" max="14329" width="15.85546875" customWidth="1"/>
    <col min="14330" max="14330" width="14.28515625" customWidth="1"/>
    <col min="14331" max="14331" width="15.5703125" customWidth="1"/>
    <col min="14583" max="14583" width="41.5703125" customWidth="1"/>
    <col min="14584" max="14584" width="11.7109375" customWidth="1"/>
    <col min="14585" max="14585" width="15.85546875" customWidth="1"/>
    <col min="14586" max="14586" width="14.28515625" customWidth="1"/>
    <col min="14587" max="14587" width="15.5703125" customWidth="1"/>
    <col min="14839" max="14839" width="41.5703125" customWidth="1"/>
    <col min="14840" max="14840" width="11.7109375" customWidth="1"/>
    <col min="14841" max="14841" width="15.85546875" customWidth="1"/>
    <col min="14842" max="14842" width="14.28515625" customWidth="1"/>
    <col min="14843" max="14843" width="15.5703125" customWidth="1"/>
    <col min="15095" max="15095" width="41.5703125" customWidth="1"/>
    <col min="15096" max="15096" width="11.7109375" customWidth="1"/>
    <col min="15097" max="15097" width="15.85546875" customWidth="1"/>
    <col min="15098" max="15098" width="14.28515625" customWidth="1"/>
    <col min="15099" max="15099" width="15.5703125" customWidth="1"/>
    <col min="15351" max="15351" width="41.5703125" customWidth="1"/>
    <col min="15352" max="15352" width="11.7109375" customWidth="1"/>
    <col min="15353" max="15353" width="15.85546875" customWidth="1"/>
    <col min="15354" max="15354" width="14.28515625" customWidth="1"/>
    <col min="15355" max="15355" width="15.5703125" customWidth="1"/>
    <col min="15607" max="15607" width="41.5703125" customWidth="1"/>
    <col min="15608" max="15608" width="11.7109375" customWidth="1"/>
    <col min="15609" max="15609" width="15.85546875" customWidth="1"/>
    <col min="15610" max="15610" width="14.28515625" customWidth="1"/>
    <col min="15611" max="15611" width="15.5703125" customWidth="1"/>
    <col min="15863" max="15863" width="41.5703125" customWidth="1"/>
    <col min="15864" max="15864" width="11.7109375" customWidth="1"/>
    <col min="15865" max="15865" width="15.85546875" customWidth="1"/>
    <col min="15866" max="15866" width="14.28515625" customWidth="1"/>
    <col min="15867" max="15867" width="15.5703125" customWidth="1"/>
    <col min="16119" max="16119" width="41.5703125" customWidth="1"/>
    <col min="16120" max="16120" width="11.7109375" customWidth="1"/>
    <col min="16121" max="16121" width="15.85546875" customWidth="1"/>
    <col min="16122" max="16122" width="14.28515625" customWidth="1"/>
    <col min="16123" max="16123" width="15.5703125" customWidth="1"/>
  </cols>
  <sheetData>
    <row r="1" spans="1:6" ht="34.5" customHeight="1" x14ac:dyDescent="0.25">
      <c r="A1" s="580" t="s">
        <v>115</v>
      </c>
      <c r="B1" s="580"/>
      <c r="C1" s="580"/>
      <c r="D1" s="580"/>
      <c r="E1" s="580"/>
      <c r="F1" s="580"/>
    </row>
    <row r="2" spans="1:6" ht="99.75" customHeight="1" x14ac:dyDescent="0.25">
      <c r="A2" s="70" t="s">
        <v>116</v>
      </c>
      <c r="B2" s="583" t="s">
        <v>324</v>
      </c>
      <c r="C2" s="583"/>
      <c r="D2" s="583"/>
      <c r="E2" s="583"/>
      <c r="F2" s="583"/>
    </row>
    <row r="3" spans="1:6" ht="32.25" customHeight="1" x14ac:dyDescent="0.25">
      <c r="A3" s="70" t="s">
        <v>118</v>
      </c>
      <c r="B3" s="586" t="s">
        <v>309</v>
      </c>
      <c r="C3" s="586"/>
      <c r="D3" s="586"/>
      <c r="E3" s="586"/>
      <c r="F3" s="586"/>
    </row>
    <row r="4" spans="1:6" ht="26.25" customHeight="1" x14ac:dyDescent="0.25">
      <c r="A4" s="70" t="s">
        <v>117</v>
      </c>
      <c r="B4" s="580" t="s">
        <v>310</v>
      </c>
      <c r="C4" s="580"/>
      <c r="D4" s="580"/>
      <c r="E4" s="580"/>
      <c r="F4" s="580"/>
    </row>
    <row r="5" spans="1:6" ht="26.25" customHeight="1" x14ac:dyDescent="0.25">
      <c r="A5" s="580" t="s">
        <v>325</v>
      </c>
      <c r="B5" s="580"/>
      <c r="C5" s="580"/>
      <c r="D5" s="580"/>
      <c r="E5" s="580"/>
      <c r="F5" s="580"/>
    </row>
    <row r="6" spans="1:6" ht="18" x14ac:dyDescent="0.25">
      <c r="A6" s="577" t="s">
        <v>46</v>
      </c>
      <c r="B6" s="577"/>
      <c r="C6" s="577"/>
      <c r="D6" s="577"/>
      <c r="E6" s="577"/>
      <c r="F6" s="577"/>
    </row>
    <row r="7" spans="1:6" ht="18" x14ac:dyDescent="0.25">
      <c r="A7" s="54"/>
      <c r="B7" s="54"/>
      <c r="C7" s="577" t="s">
        <v>47</v>
      </c>
      <c r="D7" s="577"/>
      <c r="E7" s="577" t="s">
        <v>48</v>
      </c>
      <c r="F7" s="577"/>
    </row>
    <row r="8" spans="1:6" ht="18" x14ac:dyDescent="0.25">
      <c r="A8" s="587"/>
      <c r="B8" s="587"/>
      <c r="C8" s="587"/>
      <c r="D8" s="587"/>
      <c r="E8" s="587"/>
      <c r="F8" s="587"/>
    </row>
    <row r="9" spans="1:6" ht="15" x14ac:dyDescent="0.25">
      <c r="A9" s="577"/>
      <c r="B9" s="577"/>
      <c r="C9" s="578" t="s">
        <v>49</v>
      </c>
      <c r="D9" s="578" t="s">
        <v>50</v>
      </c>
      <c r="E9" s="578" t="s">
        <v>49</v>
      </c>
      <c r="F9" s="578" t="s">
        <v>51</v>
      </c>
    </row>
    <row r="10" spans="1:6" ht="15" x14ac:dyDescent="0.25">
      <c r="A10" s="577"/>
      <c r="B10" s="577"/>
      <c r="C10" s="578"/>
      <c r="D10" s="578"/>
      <c r="E10" s="578"/>
      <c r="F10" s="578"/>
    </row>
    <row r="11" spans="1:6" ht="18" x14ac:dyDescent="0.25">
      <c r="A11" s="577" t="s">
        <v>52</v>
      </c>
      <c r="B11" s="577"/>
      <c r="C11" s="577"/>
      <c r="D11" s="577"/>
      <c r="E11" s="577"/>
      <c r="F11" s="577"/>
    </row>
    <row r="12" spans="1:6" ht="18" x14ac:dyDescent="0.25">
      <c r="A12" s="123" t="s">
        <v>53</v>
      </c>
      <c r="B12" s="124" t="s">
        <v>41</v>
      </c>
      <c r="C12" s="125">
        <v>0</v>
      </c>
      <c r="D12" s="125">
        <v>0</v>
      </c>
      <c r="E12" s="125">
        <v>20</v>
      </c>
      <c r="F12" s="125">
        <v>20</v>
      </c>
    </row>
    <row r="13" spans="1:6" ht="18" x14ac:dyDescent="0.25">
      <c r="A13" s="123" t="s">
        <v>54</v>
      </c>
      <c r="B13" s="124" t="s">
        <v>55</v>
      </c>
      <c r="C13" s="125">
        <v>1.5</v>
      </c>
      <c r="D13" s="125">
        <v>1.5</v>
      </c>
      <c r="E13" s="125">
        <v>1.5</v>
      </c>
      <c r="F13" s="125">
        <v>1.5</v>
      </c>
    </row>
    <row r="14" spans="1:6" ht="18" x14ac:dyDescent="0.25">
      <c r="A14" s="123" t="s">
        <v>56</v>
      </c>
      <c r="B14" s="124" t="s">
        <v>57</v>
      </c>
      <c r="C14" s="125">
        <v>1</v>
      </c>
      <c r="D14" s="125">
        <v>1</v>
      </c>
      <c r="E14" s="125">
        <v>1</v>
      </c>
      <c r="F14" s="125">
        <v>1</v>
      </c>
    </row>
    <row r="15" spans="1:6" ht="18" x14ac:dyDescent="0.25">
      <c r="A15" s="123" t="s">
        <v>58</v>
      </c>
      <c r="B15" s="124" t="s">
        <v>59</v>
      </c>
      <c r="C15" s="125">
        <v>0.2</v>
      </c>
      <c r="D15" s="125">
        <v>0.2</v>
      </c>
      <c r="E15" s="125">
        <v>0.2</v>
      </c>
      <c r="F15" s="125">
        <v>0.2</v>
      </c>
    </row>
    <row r="16" spans="1:6" ht="18" x14ac:dyDescent="0.25">
      <c r="A16" s="123" t="s">
        <v>60</v>
      </c>
      <c r="B16" s="124" t="s">
        <v>61</v>
      </c>
      <c r="C16" s="125">
        <v>0.6</v>
      </c>
      <c r="D16" s="125">
        <v>0.6</v>
      </c>
      <c r="E16" s="125">
        <v>0.6</v>
      </c>
      <c r="F16" s="125">
        <v>0.6</v>
      </c>
    </row>
    <row r="17" spans="1:6" ht="18" x14ac:dyDescent="0.25">
      <c r="A17" s="123" t="s">
        <v>62</v>
      </c>
      <c r="B17" s="124" t="s">
        <v>63</v>
      </c>
      <c r="C17" s="125">
        <v>2.5</v>
      </c>
      <c r="D17" s="125">
        <v>2.5</v>
      </c>
      <c r="E17" s="125">
        <v>2.5</v>
      </c>
      <c r="F17" s="125">
        <v>2.5</v>
      </c>
    </row>
    <row r="18" spans="1:6" ht="18" x14ac:dyDescent="0.25">
      <c r="A18" s="123" t="s">
        <v>64</v>
      </c>
      <c r="B18" s="124" t="s">
        <v>65</v>
      </c>
      <c r="C18" s="125">
        <v>3</v>
      </c>
      <c r="D18" s="125">
        <v>3</v>
      </c>
      <c r="E18" s="125">
        <v>3</v>
      </c>
      <c r="F18" s="125">
        <v>3</v>
      </c>
    </row>
    <row r="19" spans="1:6" ht="18" x14ac:dyDescent="0.25">
      <c r="A19" s="123" t="s">
        <v>66</v>
      </c>
      <c r="B19" s="124" t="s">
        <v>67</v>
      </c>
      <c r="C19" s="125">
        <v>8</v>
      </c>
      <c r="D19" s="125">
        <v>8</v>
      </c>
      <c r="E19" s="125">
        <v>8</v>
      </c>
      <c r="F19" s="125">
        <v>8</v>
      </c>
    </row>
    <row r="20" spans="1:6" ht="18" x14ac:dyDescent="0.25">
      <c r="A20" s="123" t="s">
        <v>68</v>
      </c>
      <c r="B20" s="124" t="s">
        <v>69</v>
      </c>
      <c r="C20" s="125">
        <v>0</v>
      </c>
      <c r="D20" s="125">
        <v>0</v>
      </c>
      <c r="E20" s="125">
        <v>0</v>
      </c>
      <c r="F20" s="125">
        <v>0</v>
      </c>
    </row>
    <row r="21" spans="1:6" ht="18" x14ac:dyDescent="0.25">
      <c r="A21" s="54" t="s">
        <v>70</v>
      </c>
      <c r="B21" s="55" t="s">
        <v>71</v>
      </c>
      <c r="C21" s="56">
        <v>16.8</v>
      </c>
      <c r="D21" s="56">
        <v>16.8</v>
      </c>
      <c r="E21" s="56">
        <f>SUM(E12:E20)</f>
        <v>36.799999999999997</v>
      </c>
      <c r="F21" s="56">
        <f>SUM(F12:F20)</f>
        <v>36.799999999999997</v>
      </c>
    </row>
    <row r="22" spans="1:6" ht="18" x14ac:dyDescent="0.25">
      <c r="A22" s="577" t="s">
        <v>72</v>
      </c>
      <c r="B22" s="577"/>
      <c r="C22" s="577"/>
      <c r="D22" s="577"/>
      <c r="E22" s="577"/>
      <c r="F22" s="577"/>
    </row>
    <row r="23" spans="1:6" ht="18" x14ac:dyDescent="0.25">
      <c r="A23" s="123" t="s">
        <v>73</v>
      </c>
      <c r="B23" s="124" t="s">
        <v>74</v>
      </c>
      <c r="C23" s="125">
        <v>17.82</v>
      </c>
      <c r="D23" s="125" t="s">
        <v>75</v>
      </c>
      <c r="E23" s="125">
        <v>17.809999999999999</v>
      </c>
      <c r="F23" s="125">
        <v>0</v>
      </c>
    </row>
    <row r="24" spans="1:6" ht="18" x14ac:dyDescent="0.25">
      <c r="A24" s="123" t="s">
        <v>76</v>
      </c>
      <c r="B24" s="124" t="s">
        <v>77</v>
      </c>
      <c r="C24" s="125">
        <v>3.95</v>
      </c>
      <c r="D24" s="125" t="s">
        <v>75</v>
      </c>
      <c r="E24" s="125">
        <v>3.95</v>
      </c>
      <c r="F24" s="125">
        <v>0</v>
      </c>
    </row>
    <row r="25" spans="1:6" ht="18" x14ac:dyDescent="0.25">
      <c r="A25" s="123" t="s">
        <v>78</v>
      </c>
      <c r="B25" s="124" t="s">
        <v>79</v>
      </c>
      <c r="C25" s="125">
        <v>0.87</v>
      </c>
      <c r="D25" s="125">
        <v>0.67</v>
      </c>
      <c r="E25" s="125">
        <v>0.85</v>
      </c>
      <c r="F25" s="125">
        <v>0.66</v>
      </c>
    </row>
    <row r="26" spans="1:6" ht="18" x14ac:dyDescent="0.25">
      <c r="A26" s="123" t="s">
        <v>80</v>
      </c>
      <c r="B26" s="124" t="s">
        <v>81</v>
      </c>
      <c r="C26" s="125">
        <v>10.76</v>
      </c>
      <c r="D26" s="125">
        <v>8.33</v>
      </c>
      <c r="E26" s="125">
        <v>10.77</v>
      </c>
      <c r="F26" s="125">
        <v>8.33</v>
      </c>
    </row>
    <row r="27" spans="1:6" ht="18" x14ac:dyDescent="0.25">
      <c r="A27" s="123" t="s">
        <v>82</v>
      </c>
      <c r="B27" s="124" t="s">
        <v>83</v>
      </c>
      <c r="C27" s="125">
        <v>7.0000000000000007E-2</v>
      </c>
      <c r="D27" s="125">
        <v>0.06</v>
      </c>
      <c r="E27" s="125">
        <v>7.0000000000000007E-2</v>
      </c>
      <c r="F27" s="125">
        <v>0.06</v>
      </c>
    </row>
    <row r="28" spans="1:6" ht="18" x14ac:dyDescent="0.25">
      <c r="A28" s="123" t="s">
        <v>84</v>
      </c>
      <c r="B28" s="124" t="s">
        <v>85</v>
      </c>
      <c r="C28" s="125">
        <v>0.72</v>
      </c>
      <c r="D28" s="125">
        <v>0.56000000000000005</v>
      </c>
      <c r="E28" s="125">
        <v>0.72</v>
      </c>
      <c r="F28" s="125">
        <v>0.56000000000000005</v>
      </c>
    </row>
    <row r="29" spans="1:6" ht="18" x14ac:dyDescent="0.25">
      <c r="A29" s="123" t="s">
        <v>86</v>
      </c>
      <c r="B29" s="124" t="s">
        <v>87</v>
      </c>
      <c r="C29" s="125">
        <v>1.1599999999999999</v>
      </c>
      <c r="D29" s="125" t="s">
        <v>75</v>
      </c>
      <c r="E29" s="125">
        <v>1.1599999999999999</v>
      </c>
      <c r="F29" s="125">
        <v>0</v>
      </c>
    </row>
    <row r="30" spans="1:6" ht="18" x14ac:dyDescent="0.25">
      <c r="A30" s="123" t="s">
        <v>88</v>
      </c>
      <c r="B30" s="124" t="s">
        <v>89</v>
      </c>
      <c r="C30" s="125">
        <v>0.11</v>
      </c>
      <c r="D30" s="125">
        <v>0.08</v>
      </c>
      <c r="E30" s="125">
        <v>0.1</v>
      </c>
      <c r="F30" s="125">
        <v>0.08</v>
      </c>
    </row>
    <row r="31" spans="1:6" ht="18" x14ac:dyDescent="0.25">
      <c r="A31" s="123" t="s">
        <v>90</v>
      </c>
      <c r="B31" s="124" t="s">
        <v>91</v>
      </c>
      <c r="C31" s="125">
        <v>8.35</v>
      </c>
      <c r="D31" s="125">
        <v>6.47</v>
      </c>
      <c r="E31" s="125">
        <v>8.57</v>
      </c>
      <c r="F31" s="125">
        <v>6.63</v>
      </c>
    </row>
    <row r="32" spans="1:6" ht="18" x14ac:dyDescent="0.25">
      <c r="A32" s="123" t="s">
        <v>92</v>
      </c>
      <c r="B32" s="124" t="s">
        <v>93</v>
      </c>
      <c r="C32" s="125">
        <v>0.03</v>
      </c>
      <c r="D32" s="125">
        <v>0.03</v>
      </c>
      <c r="E32" s="125">
        <v>0.03</v>
      </c>
      <c r="F32" s="125">
        <v>0.02</v>
      </c>
    </row>
    <row r="33" spans="1:6" ht="18" x14ac:dyDescent="0.25">
      <c r="A33" s="54" t="s">
        <v>94</v>
      </c>
      <c r="B33" s="55" t="s">
        <v>95</v>
      </c>
      <c r="C33" s="56">
        <v>43.839999999999996</v>
      </c>
      <c r="D33" s="56">
        <v>16.200000000000003</v>
      </c>
      <c r="E33" s="56">
        <f>SUM(E23:E32)</f>
        <v>44.029999999999994</v>
      </c>
      <c r="F33" s="56">
        <f>SUM(F23:F32)</f>
        <v>16.34</v>
      </c>
    </row>
    <row r="34" spans="1:6" ht="18" x14ac:dyDescent="0.25">
      <c r="A34" s="577" t="s">
        <v>96</v>
      </c>
      <c r="B34" s="577"/>
      <c r="C34" s="577"/>
      <c r="D34" s="577"/>
      <c r="E34" s="577"/>
      <c r="F34" s="577"/>
    </row>
    <row r="35" spans="1:6" ht="18" x14ac:dyDescent="0.25">
      <c r="A35" s="123" t="s">
        <v>97</v>
      </c>
      <c r="B35" s="124" t="s">
        <v>98</v>
      </c>
      <c r="C35" s="125">
        <v>5.2</v>
      </c>
      <c r="D35" s="125">
        <v>4.03</v>
      </c>
      <c r="E35" s="125">
        <v>5.21</v>
      </c>
      <c r="F35" s="125">
        <v>4.03</v>
      </c>
    </row>
    <row r="36" spans="1:6" ht="18" x14ac:dyDescent="0.25">
      <c r="A36" s="123" t="s">
        <v>99</v>
      </c>
      <c r="B36" s="124" t="s">
        <v>100</v>
      </c>
      <c r="C36" s="125">
        <v>0.12</v>
      </c>
      <c r="D36" s="125">
        <v>0.09</v>
      </c>
      <c r="E36" s="125">
        <v>0.12</v>
      </c>
      <c r="F36" s="125">
        <v>0.09</v>
      </c>
    </row>
    <row r="37" spans="1:6" ht="18" x14ac:dyDescent="0.25">
      <c r="A37" s="123" t="s">
        <v>101</v>
      </c>
      <c r="B37" s="124" t="s">
        <v>102</v>
      </c>
      <c r="C37" s="125">
        <v>5.26</v>
      </c>
      <c r="D37" s="125">
        <v>4.07</v>
      </c>
      <c r="E37" s="125">
        <v>4.79</v>
      </c>
      <c r="F37" s="125">
        <v>3.71</v>
      </c>
    </row>
    <row r="38" spans="1:6" ht="18" x14ac:dyDescent="0.25">
      <c r="A38" s="123" t="s">
        <v>103</v>
      </c>
      <c r="B38" s="124" t="s">
        <v>104</v>
      </c>
      <c r="C38" s="125">
        <v>3.9</v>
      </c>
      <c r="D38" s="125">
        <v>3.02</v>
      </c>
      <c r="E38" s="125">
        <v>3.81</v>
      </c>
      <c r="F38" s="125">
        <v>2.95</v>
      </c>
    </row>
    <row r="39" spans="1:6" ht="18" x14ac:dyDescent="0.25">
      <c r="A39" s="123" t="s">
        <v>105</v>
      </c>
      <c r="B39" s="124" t="s">
        <v>106</v>
      </c>
      <c r="C39" s="125">
        <v>0.44</v>
      </c>
      <c r="D39" s="125">
        <v>0.34</v>
      </c>
      <c r="E39" s="125">
        <v>0.44</v>
      </c>
      <c r="F39" s="125">
        <v>0.34</v>
      </c>
    </row>
    <row r="40" spans="1:6" ht="18" x14ac:dyDescent="0.25">
      <c r="A40" s="54" t="s">
        <v>107</v>
      </c>
      <c r="B40" s="55" t="s">
        <v>95</v>
      </c>
      <c r="C40" s="56">
        <v>14.92</v>
      </c>
      <c r="D40" s="56">
        <v>11.55</v>
      </c>
      <c r="E40" s="56">
        <f>SUM(E35:E39)</f>
        <v>14.370000000000001</v>
      </c>
      <c r="F40" s="56">
        <f>SUM(F35:F39)</f>
        <v>11.120000000000001</v>
      </c>
    </row>
    <row r="41" spans="1:6" ht="18" x14ac:dyDescent="0.25">
      <c r="A41" s="577" t="s">
        <v>108</v>
      </c>
      <c r="B41" s="577"/>
      <c r="C41" s="577"/>
      <c r="D41" s="577"/>
      <c r="E41" s="577"/>
      <c r="F41" s="577"/>
    </row>
    <row r="42" spans="1:6" ht="18" x14ac:dyDescent="0.25">
      <c r="A42" s="123" t="s">
        <v>109</v>
      </c>
      <c r="B42" s="124" t="s">
        <v>110</v>
      </c>
      <c r="C42" s="125">
        <v>7.37</v>
      </c>
      <c r="D42" s="125">
        <v>2.72</v>
      </c>
      <c r="E42" s="125">
        <v>16.2</v>
      </c>
      <c r="F42" s="125">
        <v>6.01</v>
      </c>
    </row>
    <row r="43" spans="1:6" ht="54" x14ac:dyDescent="0.25">
      <c r="A43" s="126" t="s">
        <v>111</v>
      </c>
      <c r="B43" s="127" t="s">
        <v>112</v>
      </c>
      <c r="C43" s="125">
        <v>0.44</v>
      </c>
      <c r="D43" s="125">
        <v>0.34</v>
      </c>
      <c r="E43" s="125">
        <v>0.46</v>
      </c>
      <c r="F43" s="125">
        <v>0.36</v>
      </c>
    </row>
    <row r="44" spans="1:6" ht="18" x14ac:dyDescent="0.25">
      <c r="A44" s="54" t="s">
        <v>113</v>
      </c>
      <c r="B44" s="55" t="s">
        <v>71</v>
      </c>
      <c r="C44" s="56">
        <v>7.8100000000000005</v>
      </c>
      <c r="D44" s="56">
        <v>3.06</v>
      </c>
      <c r="E44" s="56">
        <f>SUM(E42:E43)</f>
        <v>16.66</v>
      </c>
      <c r="F44" s="56">
        <f>SUM(F42:F43)</f>
        <v>6.37</v>
      </c>
    </row>
    <row r="45" spans="1:6" ht="18" x14ac:dyDescent="0.25">
      <c r="A45" s="587"/>
      <c r="B45" s="587"/>
      <c r="C45" s="587"/>
      <c r="D45" s="587"/>
      <c r="E45" s="587"/>
      <c r="F45" s="587"/>
    </row>
    <row r="46" spans="1:6" ht="18" x14ac:dyDescent="0.25">
      <c r="A46" s="577" t="s">
        <v>114</v>
      </c>
      <c r="B46" s="577"/>
      <c r="C46" s="56">
        <v>83.37</v>
      </c>
      <c r="D46" s="56">
        <v>47.61</v>
      </c>
      <c r="E46" s="56">
        <f>E44+E40+E33+E21</f>
        <v>111.86</v>
      </c>
      <c r="F46" s="56">
        <f>F44+F40+F33+F21</f>
        <v>70.63</v>
      </c>
    </row>
    <row r="47" spans="1:6" ht="15" x14ac:dyDescent="0.25">
      <c r="A47" s="569" t="e">
        <f>#REF!</f>
        <v>#REF!</v>
      </c>
      <c r="B47" s="569"/>
      <c r="C47" s="569"/>
      <c r="D47" s="569"/>
      <c r="E47" s="569"/>
      <c r="F47" s="569"/>
    </row>
    <row r="48" spans="1:6" ht="15" x14ac:dyDescent="0.25">
      <c r="A48" s="570"/>
      <c r="B48" s="570"/>
      <c r="C48" s="570"/>
      <c r="D48" s="570"/>
      <c r="E48" s="570"/>
      <c r="F48" s="570"/>
    </row>
  </sheetData>
  <mergeCells count="21">
    <mergeCell ref="A47:F48"/>
    <mergeCell ref="A11:F11"/>
    <mergeCell ref="A22:F22"/>
    <mergeCell ref="A34:F34"/>
    <mergeCell ref="A41:F41"/>
    <mergeCell ref="A45:F45"/>
    <mergeCell ref="A46:B46"/>
    <mergeCell ref="A8:F8"/>
    <mergeCell ref="A9:B10"/>
    <mergeCell ref="C9:C10"/>
    <mergeCell ref="D9:D10"/>
    <mergeCell ref="E9:E10"/>
    <mergeCell ref="F9:F10"/>
    <mergeCell ref="C7:D7"/>
    <mergeCell ref="E7:F7"/>
    <mergeCell ref="A1:F1"/>
    <mergeCell ref="B2:F2"/>
    <mergeCell ref="B3:F3"/>
    <mergeCell ref="B4:F4"/>
    <mergeCell ref="A6:F6"/>
    <mergeCell ref="A5:F5"/>
  </mergeCells>
  <printOptions horizontalCentered="1"/>
  <pageMargins left="0.51181102362204722" right="0.51181102362204722" top="2.2749999999999999" bottom="1.2204724409448819" header="0.31496062992125984" footer="0.31496062992125984"/>
  <pageSetup paperSize="9" scale="60" orientation="portrait" r:id="rId1"/>
  <headerFooter>
    <oddHeader xml:space="preserve">&amp;C&amp;G
&amp;"-,Negrito"&amp;KFF0000TECNIC CONSTRUTORA LTDA&amp;"-,Regular"&amp;K01+000
&amp;"-,Negrito"&amp;K3366FFQD 130 CASA 31 CONJ. RESIDENCIAL JACINTA ANDRADE - CEP: 64.013-583 -FONE (86) 98852-8284;98809-9234
CNPJ: 04.717.160/0001-07 – TERESINA - PI
&amp;"-,Regular"&amp;K01+000
</oddHeader>
    <oddFooter>&amp;CSEBASTIAO DE DEUS RODRIGUES FERREIRA
RN: 1905022760
ENGENHEIRO CIVIL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>
    <pageSetUpPr fitToPage="1"/>
  </sheetPr>
  <dimension ref="A1:AD147"/>
  <sheetViews>
    <sheetView view="pageBreakPreview" zoomScale="70" zoomScaleNormal="100" zoomScaleSheetLayoutView="70" workbookViewId="0">
      <selection activeCell="A19" sqref="A19"/>
    </sheetView>
  </sheetViews>
  <sheetFormatPr defaultRowHeight="18.75" x14ac:dyDescent="0.3"/>
  <cols>
    <col min="1" max="1" width="19.5703125" style="23" customWidth="1"/>
    <col min="2" max="2" width="57" style="23" customWidth="1"/>
    <col min="3" max="3" width="11.7109375" style="23" hidden="1" customWidth="1"/>
    <col min="4" max="4" width="15.85546875" style="23" hidden="1" customWidth="1"/>
    <col min="5" max="6" width="13.140625" style="23" customWidth="1"/>
    <col min="7" max="30" width="13.140625" customWidth="1"/>
    <col min="247" max="247" width="41.5703125" customWidth="1"/>
    <col min="248" max="248" width="11.7109375" customWidth="1"/>
    <col min="249" max="249" width="15.85546875" customWidth="1"/>
    <col min="250" max="250" width="14.28515625" customWidth="1"/>
    <col min="251" max="251" width="15.5703125" customWidth="1"/>
    <col min="503" max="503" width="41.5703125" customWidth="1"/>
    <col min="504" max="504" width="11.7109375" customWidth="1"/>
    <col min="505" max="505" width="15.85546875" customWidth="1"/>
    <col min="506" max="506" width="14.28515625" customWidth="1"/>
    <col min="507" max="507" width="15.5703125" customWidth="1"/>
    <col min="759" max="759" width="41.5703125" customWidth="1"/>
    <col min="760" max="760" width="11.7109375" customWidth="1"/>
    <col min="761" max="761" width="15.85546875" customWidth="1"/>
    <col min="762" max="762" width="14.28515625" customWidth="1"/>
    <col min="763" max="763" width="15.5703125" customWidth="1"/>
    <col min="1015" max="1015" width="41.5703125" customWidth="1"/>
    <col min="1016" max="1016" width="11.7109375" customWidth="1"/>
    <col min="1017" max="1017" width="15.85546875" customWidth="1"/>
    <col min="1018" max="1018" width="14.28515625" customWidth="1"/>
    <col min="1019" max="1019" width="15.5703125" customWidth="1"/>
    <col min="1271" max="1271" width="41.5703125" customWidth="1"/>
    <col min="1272" max="1272" width="11.7109375" customWidth="1"/>
    <col min="1273" max="1273" width="15.85546875" customWidth="1"/>
    <col min="1274" max="1274" width="14.28515625" customWidth="1"/>
    <col min="1275" max="1275" width="15.5703125" customWidth="1"/>
    <col min="1527" max="1527" width="41.5703125" customWidth="1"/>
    <col min="1528" max="1528" width="11.7109375" customWidth="1"/>
    <col min="1529" max="1529" width="15.85546875" customWidth="1"/>
    <col min="1530" max="1530" width="14.28515625" customWidth="1"/>
    <col min="1531" max="1531" width="15.5703125" customWidth="1"/>
    <col min="1783" max="1783" width="41.5703125" customWidth="1"/>
    <col min="1784" max="1784" width="11.7109375" customWidth="1"/>
    <col min="1785" max="1785" width="15.85546875" customWidth="1"/>
    <col min="1786" max="1786" width="14.28515625" customWidth="1"/>
    <col min="1787" max="1787" width="15.5703125" customWidth="1"/>
    <col min="2039" max="2039" width="41.5703125" customWidth="1"/>
    <col min="2040" max="2040" width="11.7109375" customWidth="1"/>
    <col min="2041" max="2041" width="15.85546875" customWidth="1"/>
    <col min="2042" max="2042" width="14.28515625" customWidth="1"/>
    <col min="2043" max="2043" width="15.5703125" customWidth="1"/>
    <col min="2295" max="2295" width="41.5703125" customWidth="1"/>
    <col min="2296" max="2296" width="11.7109375" customWidth="1"/>
    <col min="2297" max="2297" width="15.85546875" customWidth="1"/>
    <col min="2298" max="2298" width="14.28515625" customWidth="1"/>
    <col min="2299" max="2299" width="15.5703125" customWidth="1"/>
    <col min="2551" max="2551" width="41.5703125" customWidth="1"/>
    <col min="2552" max="2552" width="11.7109375" customWidth="1"/>
    <col min="2553" max="2553" width="15.85546875" customWidth="1"/>
    <col min="2554" max="2554" width="14.28515625" customWidth="1"/>
    <col min="2555" max="2555" width="15.5703125" customWidth="1"/>
    <col min="2807" max="2807" width="41.5703125" customWidth="1"/>
    <col min="2808" max="2808" width="11.7109375" customWidth="1"/>
    <col min="2809" max="2809" width="15.85546875" customWidth="1"/>
    <col min="2810" max="2810" width="14.28515625" customWidth="1"/>
    <col min="2811" max="2811" width="15.5703125" customWidth="1"/>
    <col min="3063" max="3063" width="41.5703125" customWidth="1"/>
    <col min="3064" max="3064" width="11.7109375" customWidth="1"/>
    <col min="3065" max="3065" width="15.85546875" customWidth="1"/>
    <col min="3066" max="3066" width="14.28515625" customWidth="1"/>
    <col min="3067" max="3067" width="15.5703125" customWidth="1"/>
    <col min="3319" max="3319" width="41.5703125" customWidth="1"/>
    <col min="3320" max="3320" width="11.7109375" customWidth="1"/>
    <col min="3321" max="3321" width="15.85546875" customWidth="1"/>
    <col min="3322" max="3322" width="14.28515625" customWidth="1"/>
    <col min="3323" max="3323" width="15.5703125" customWidth="1"/>
    <col min="3575" max="3575" width="41.5703125" customWidth="1"/>
    <col min="3576" max="3576" width="11.7109375" customWidth="1"/>
    <col min="3577" max="3577" width="15.85546875" customWidth="1"/>
    <col min="3578" max="3578" width="14.28515625" customWidth="1"/>
    <col min="3579" max="3579" width="15.5703125" customWidth="1"/>
    <col min="3831" max="3831" width="41.5703125" customWidth="1"/>
    <col min="3832" max="3832" width="11.7109375" customWidth="1"/>
    <col min="3833" max="3833" width="15.85546875" customWidth="1"/>
    <col min="3834" max="3834" width="14.28515625" customWidth="1"/>
    <col min="3835" max="3835" width="15.5703125" customWidth="1"/>
    <col min="4087" max="4087" width="41.5703125" customWidth="1"/>
    <col min="4088" max="4088" width="11.7109375" customWidth="1"/>
    <col min="4089" max="4089" width="15.85546875" customWidth="1"/>
    <col min="4090" max="4090" width="14.28515625" customWidth="1"/>
    <col min="4091" max="4091" width="15.5703125" customWidth="1"/>
    <col min="4343" max="4343" width="41.5703125" customWidth="1"/>
    <col min="4344" max="4344" width="11.7109375" customWidth="1"/>
    <col min="4345" max="4345" width="15.85546875" customWidth="1"/>
    <col min="4346" max="4346" width="14.28515625" customWidth="1"/>
    <col min="4347" max="4347" width="15.5703125" customWidth="1"/>
    <col min="4599" max="4599" width="41.5703125" customWidth="1"/>
    <col min="4600" max="4600" width="11.7109375" customWidth="1"/>
    <col min="4601" max="4601" width="15.85546875" customWidth="1"/>
    <col min="4602" max="4602" width="14.28515625" customWidth="1"/>
    <col min="4603" max="4603" width="15.5703125" customWidth="1"/>
    <col min="4855" max="4855" width="41.5703125" customWidth="1"/>
    <col min="4856" max="4856" width="11.7109375" customWidth="1"/>
    <col min="4857" max="4857" width="15.85546875" customWidth="1"/>
    <col min="4858" max="4858" width="14.28515625" customWidth="1"/>
    <col min="4859" max="4859" width="15.5703125" customWidth="1"/>
    <col min="5111" max="5111" width="41.5703125" customWidth="1"/>
    <col min="5112" max="5112" width="11.7109375" customWidth="1"/>
    <col min="5113" max="5113" width="15.85546875" customWidth="1"/>
    <col min="5114" max="5114" width="14.28515625" customWidth="1"/>
    <col min="5115" max="5115" width="15.5703125" customWidth="1"/>
    <col min="5367" max="5367" width="41.5703125" customWidth="1"/>
    <col min="5368" max="5368" width="11.7109375" customWidth="1"/>
    <col min="5369" max="5369" width="15.85546875" customWidth="1"/>
    <col min="5370" max="5370" width="14.28515625" customWidth="1"/>
    <col min="5371" max="5371" width="15.5703125" customWidth="1"/>
    <col min="5623" max="5623" width="41.5703125" customWidth="1"/>
    <col min="5624" max="5624" width="11.7109375" customWidth="1"/>
    <col min="5625" max="5625" width="15.85546875" customWidth="1"/>
    <col min="5626" max="5626" width="14.28515625" customWidth="1"/>
    <col min="5627" max="5627" width="15.5703125" customWidth="1"/>
    <col min="5879" max="5879" width="41.5703125" customWidth="1"/>
    <col min="5880" max="5880" width="11.7109375" customWidth="1"/>
    <col min="5881" max="5881" width="15.85546875" customWidth="1"/>
    <col min="5882" max="5882" width="14.28515625" customWidth="1"/>
    <col min="5883" max="5883" width="15.5703125" customWidth="1"/>
    <col min="6135" max="6135" width="41.5703125" customWidth="1"/>
    <col min="6136" max="6136" width="11.7109375" customWidth="1"/>
    <col min="6137" max="6137" width="15.85546875" customWidth="1"/>
    <col min="6138" max="6138" width="14.28515625" customWidth="1"/>
    <col min="6139" max="6139" width="15.5703125" customWidth="1"/>
    <col min="6391" max="6391" width="41.5703125" customWidth="1"/>
    <col min="6392" max="6392" width="11.7109375" customWidth="1"/>
    <col min="6393" max="6393" width="15.85546875" customWidth="1"/>
    <col min="6394" max="6394" width="14.28515625" customWidth="1"/>
    <col min="6395" max="6395" width="15.5703125" customWidth="1"/>
    <col min="6647" max="6647" width="41.5703125" customWidth="1"/>
    <col min="6648" max="6648" width="11.7109375" customWidth="1"/>
    <col min="6649" max="6649" width="15.85546875" customWidth="1"/>
    <col min="6650" max="6650" width="14.28515625" customWidth="1"/>
    <col min="6651" max="6651" width="15.5703125" customWidth="1"/>
    <col min="6903" max="6903" width="41.5703125" customWidth="1"/>
    <col min="6904" max="6904" width="11.7109375" customWidth="1"/>
    <col min="6905" max="6905" width="15.85546875" customWidth="1"/>
    <col min="6906" max="6906" width="14.28515625" customWidth="1"/>
    <col min="6907" max="6907" width="15.5703125" customWidth="1"/>
    <col min="7159" max="7159" width="41.5703125" customWidth="1"/>
    <col min="7160" max="7160" width="11.7109375" customWidth="1"/>
    <col min="7161" max="7161" width="15.85546875" customWidth="1"/>
    <col min="7162" max="7162" width="14.28515625" customWidth="1"/>
    <col min="7163" max="7163" width="15.5703125" customWidth="1"/>
    <col min="7415" max="7415" width="41.5703125" customWidth="1"/>
    <col min="7416" max="7416" width="11.7109375" customWidth="1"/>
    <col min="7417" max="7417" width="15.85546875" customWidth="1"/>
    <col min="7418" max="7418" width="14.28515625" customWidth="1"/>
    <col min="7419" max="7419" width="15.5703125" customWidth="1"/>
    <col min="7671" max="7671" width="41.5703125" customWidth="1"/>
    <col min="7672" max="7672" width="11.7109375" customWidth="1"/>
    <col min="7673" max="7673" width="15.85546875" customWidth="1"/>
    <col min="7674" max="7674" width="14.28515625" customWidth="1"/>
    <col min="7675" max="7675" width="15.5703125" customWidth="1"/>
    <col min="7927" max="7927" width="41.5703125" customWidth="1"/>
    <col min="7928" max="7928" width="11.7109375" customWidth="1"/>
    <col min="7929" max="7929" width="15.85546875" customWidth="1"/>
    <col min="7930" max="7930" width="14.28515625" customWidth="1"/>
    <col min="7931" max="7931" width="15.5703125" customWidth="1"/>
    <col min="8183" max="8183" width="41.5703125" customWidth="1"/>
    <col min="8184" max="8184" width="11.7109375" customWidth="1"/>
    <col min="8185" max="8185" width="15.85546875" customWidth="1"/>
    <col min="8186" max="8186" width="14.28515625" customWidth="1"/>
    <col min="8187" max="8187" width="15.5703125" customWidth="1"/>
    <col min="8439" max="8439" width="41.5703125" customWidth="1"/>
    <col min="8440" max="8440" width="11.7109375" customWidth="1"/>
    <col min="8441" max="8441" width="15.85546875" customWidth="1"/>
    <col min="8442" max="8442" width="14.28515625" customWidth="1"/>
    <col min="8443" max="8443" width="15.5703125" customWidth="1"/>
    <col min="8695" max="8695" width="41.5703125" customWidth="1"/>
    <col min="8696" max="8696" width="11.7109375" customWidth="1"/>
    <col min="8697" max="8697" width="15.85546875" customWidth="1"/>
    <col min="8698" max="8698" width="14.28515625" customWidth="1"/>
    <col min="8699" max="8699" width="15.5703125" customWidth="1"/>
    <col min="8951" max="8951" width="41.5703125" customWidth="1"/>
    <col min="8952" max="8952" width="11.7109375" customWidth="1"/>
    <col min="8953" max="8953" width="15.85546875" customWidth="1"/>
    <col min="8954" max="8954" width="14.28515625" customWidth="1"/>
    <col min="8955" max="8955" width="15.5703125" customWidth="1"/>
    <col min="9207" max="9207" width="41.5703125" customWidth="1"/>
    <col min="9208" max="9208" width="11.7109375" customWidth="1"/>
    <col min="9209" max="9209" width="15.85546875" customWidth="1"/>
    <col min="9210" max="9210" width="14.28515625" customWidth="1"/>
    <col min="9211" max="9211" width="15.5703125" customWidth="1"/>
    <col min="9463" max="9463" width="41.5703125" customWidth="1"/>
    <col min="9464" max="9464" width="11.7109375" customWidth="1"/>
    <col min="9465" max="9465" width="15.85546875" customWidth="1"/>
    <col min="9466" max="9466" width="14.28515625" customWidth="1"/>
    <col min="9467" max="9467" width="15.5703125" customWidth="1"/>
    <col min="9719" max="9719" width="41.5703125" customWidth="1"/>
    <col min="9720" max="9720" width="11.7109375" customWidth="1"/>
    <col min="9721" max="9721" width="15.85546875" customWidth="1"/>
    <col min="9722" max="9722" width="14.28515625" customWidth="1"/>
    <col min="9723" max="9723" width="15.5703125" customWidth="1"/>
    <col min="9975" max="9975" width="41.5703125" customWidth="1"/>
    <col min="9976" max="9976" width="11.7109375" customWidth="1"/>
    <col min="9977" max="9977" width="15.85546875" customWidth="1"/>
    <col min="9978" max="9978" width="14.28515625" customWidth="1"/>
    <col min="9979" max="9979" width="15.5703125" customWidth="1"/>
    <col min="10231" max="10231" width="41.5703125" customWidth="1"/>
    <col min="10232" max="10232" width="11.7109375" customWidth="1"/>
    <col min="10233" max="10233" width="15.85546875" customWidth="1"/>
    <col min="10234" max="10234" width="14.28515625" customWidth="1"/>
    <col min="10235" max="10235" width="15.5703125" customWidth="1"/>
    <col min="10487" max="10487" width="41.5703125" customWidth="1"/>
    <col min="10488" max="10488" width="11.7109375" customWidth="1"/>
    <col min="10489" max="10489" width="15.85546875" customWidth="1"/>
    <col min="10490" max="10490" width="14.28515625" customWidth="1"/>
    <col min="10491" max="10491" width="15.5703125" customWidth="1"/>
    <col min="10743" max="10743" width="41.5703125" customWidth="1"/>
    <col min="10744" max="10744" width="11.7109375" customWidth="1"/>
    <col min="10745" max="10745" width="15.85546875" customWidth="1"/>
    <col min="10746" max="10746" width="14.28515625" customWidth="1"/>
    <col min="10747" max="10747" width="15.5703125" customWidth="1"/>
    <col min="10999" max="10999" width="41.5703125" customWidth="1"/>
    <col min="11000" max="11000" width="11.7109375" customWidth="1"/>
    <col min="11001" max="11001" width="15.85546875" customWidth="1"/>
    <col min="11002" max="11002" width="14.28515625" customWidth="1"/>
    <col min="11003" max="11003" width="15.5703125" customWidth="1"/>
    <col min="11255" max="11255" width="41.5703125" customWidth="1"/>
    <col min="11256" max="11256" width="11.7109375" customWidth="1"/>
    <col min="11257" max="11257" width="15.85546875" customWidth="1"/>
    <col min="11258" max="11258" width="14.28515625" customWidth="1"/>
    <col min="11259" max="11259" width="15.5703125" customWidth="1"/>
    <col min="11511" max="11511" width="41.5703125" customWidth="1"/>
    <col min="11512" max="11512" width="11.7109375" customWidth="1"/>
    <col min="11513" max="11513" width="15.85546875" customWidth="1"/>
    <col min="11514" max="11514" width="14.28515625" customWidth="1"/>
    <col min="11515" max="11515" width="15.5703125" customWidth="1"/>
    <col min="11767" max="11767" width="41.5703125" customWidth="1"/>
    <col min="11768" max="11768" width="11.7109375" customWidth="1"/>
    <col min="11769" max="11769" width="15.85546875" customWidth="1"/>
    <col min="11770" max="11770" width="14.28515625" customWidth="1"/>
    <col min="11771" max="11771" width="15.5703125" customWidth="1"/>
    <col min="12023" max="12023" width="41.5703125" customWidth="1"/>
    <col min="12024" max="12024" width="11.7109375" customWidth="1"/>
    <col min="12025" max="12025" width="15.85546875" customWidth="1"/>
    <col min="12026" max="12026" width="14.28515625" customWidth="1"/>
    <col min="12027" max="12027" width="15.5703125" customWidth="1"/>
    <col min="12279" max="12279" width="41.5703125" customWidth="1"/>
    <col min="12280" max="12280" width="11.7109375" customWidth="1"/>
    <col min="12281" max="12281" width="15.85546875" customWidth="1"/>
    <col min="12282" max="12282" width="14.28515625" customWidth="1"/>
    <col min="12283" max="12283" width="15.5703125" customWidth="1"/>
    <col min="12535" max="12535" width="41.5703125" customWidth="1"/>
    <col min="12536" max="12536" width="11.7109375" customWidth="1"/>
    <col min="12537" max="12537" width="15.85546875" customWidth="1"/>
    <col min="12538" max="12538" width="14.28515625" customWidth="1"/>
    <col min="12539" max="12539" width="15.5703125" customWidth="1"/>
    <col min="12791" max="12791" width="41.5703125" customWidth="1"/>
    <col min="12792" max="12792" width="11.7109375" customWidth="1"/>
    <col min="12793" max="12793" width="15.85546875" customWidth="1"/>
    <col min="12794" max="12794" width="14.28515625" customWidth="1"/>
    <col min="12795" max="12795" width="15.5703125" customWidth="1"/>
    <col min="13047" max="13047" width="41.5703125" customWidth="1"/>
    <col min="13048" max="13048" width="11.7109375" customWidth="1"/>
    <col min="13049" max="13049" width="15.85546875" customWidth="1"/>
    <col min="13050" max="13050" width="14.28515625" customWidth="1"/>
    <col min="13051" max="13051" width="15.5703125" customWidth="1"/>
    <col min="13303" max="13303" width="41.5703125" customWidth="1"/>
    <col min="13304" max="13304" width="11.7109375" customWidth="1"/>
    <col min="13305" max="13305" width="15.85546875" customWidth="1"/>
    <col min="13306" max="13306" width="14.28515625" customWidth="1"/>
    <col min="13307" max="13307" width="15.5703125" customWidth="1"/>
    <col min="13559" max="13559" width="41.5703125" customWidth="1"/>
    <col min="13560" max="13560" width="11.7109375" customWidth="1"/>
    <col min="13561" max="13561" width="15.85546875" customWidth="1"/>
    <col min="13562" max="13562" width="14.28515625" customWidth="1"/>
    <col min="13563" max="13563" width="15.5703125" customWidth="1"/>
    <col min="13815" max="13815" width="41.5703125" customWidth="1"/>
    <col min="13816" max="13816" width="11.7109375" customWidth="1"/>
    <col min="13817" max="13817" width="15.85546875" customWidth="1"/>
    <col min="13818" max="13818" width="14.28515625" customWidth="1"/>
    <col min="13819" max="13819" width="15.5703125" customWidth="1"/>
    <col min="14071" max="14071" width="41.5703125" customWidth="1"/>
    <col min="14072" max="14072" width="11.7109375" customWidth="1"/>
    <col min="14073" max="14073" width="15.85546875" customWidth="1"/>
    <col min="14074" max="14074" width="14.28515625" customWidth="1"/>
    <col min="14075" max="14075" width="15.5703125" customWidth="1"/>
    <col min="14327" max="14327" width="41.5703125" customWidth="1"/>
    <col min="14328" max="14328" width="11.7109375" customWidth="1"/>
    <col min="14329" max="14329" width="15.85546875" customWidth="1"/>
    <col min="14330" max="14330" width="14.28515625" customWidth="1"/>
    <col min="14331" max="14331" width="15.5703125" customWidth="1"/>
    <col min="14583" max="14583" width="41.5703125" customWidth="1"/>
    <col min="14584" max="14584" width="11.7109375" customWidth="1"/>
    <col min="14585" max="14585" width="15.85546875" customWidth="1"/>
    <col min="14586" max="14586" width="14.28515625" customWidth="1"/>
    <col min="14587" max="14587" width="15.5703125" customWidth="1"/>
    <col min="14839" max="14839" width="41.5703125" customWidth="1"/>
    <col min="14840" max="14840" width="11.7109375" customWidth="1"/>
    <col min="14841" max="14841" width="15.85546875" customWidth="1"/>
    <col min="14842" max="14842" width="14.28515625" customWidth="1"/>
    <col min="14843" max="14843" width="15.5703125" customWidth="1"/>
    <col min="15095" max="15095" width="41.5703125" customWidth="1"/>
    <col min="15096" max="15096" width="11.7109375" customWidth="1"/>
    <col min="15097" max="15097" width="15.85546875" customWidth="1"/>
    <col min="15098" max="15098" width="14.28515625" customWidth="1"/>
    <col min="15099" max="15099" width="15.5703125" customWidth="1"/>
    <col min="15351" max="15351" width="41.5703125" customWidth="1"/>
    <col min="15352" max="15352" width="11.7109375" customWidth="1"/>
    <col min="15353" max="15353" width="15.85546875" customWidth="1"/>
    <col min="15354" max="15354" width="14.28515625" customWidth="1"/>
    <col min="15355" max="15355" width="15.5703125" customWidth="1"/>
    <col min="15607" max="15607" width="41.5703125" customWidth="1"/>
    <col min="15608" max="15608" width="11.7109375" customWidth="1"/>
    <col min="15609" max="15609" width="15.85546875" customWidth="1"/>
    <col min="15610" max="15610" width="14.28515625" customWidth="1"/>
    <col min="15611" max="15611" width="15.5703125" customWidth="1"/>
    <col min="15863" max="15863" width="41.5703125" customWidth="1"/>
    <col min="15864" max="15864" width="11.7109375" customWidth="1"/>
    <col min="15865" max="15865" width="15.85546875" customWidth="1"/>
    <col min="15866" max="15866" width="14.28515625" customWidth="1"/>
    <col min="15867" max="15867" width="15.5703125" customWidth="1"/>
    <col min="16119" max="16119" width="41.5703125" customWidth="1"/>
    <col min="16120" max="16120" width="11.7109375" customWidth="1"/>
    <col min="16121" max="16121" width="15.85546875" customWidth="1"/>
    <col min="16122" max="16122" width="14.28515625" customWidth="1"/>
    <col min="16123" max="16123" width="15.5703125" customWidth="1"/>
  </cols>
  <sheetData>
    <row r="1" spans="1:30" ht="22.5" customHeight="1" x14ac:dyDescent="0.25">
      <c r="A1" s="593" t="s">
        <v>756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3"/>
      <c r="AA1" s="593"/>
      <c r="AB1" s="593"/>
      <c r="AC1" s="593"/>
      <c r="AD1" s="593"/>
    </row>
    <row r="2" spans="1:30" ht="90.75" customHeight="1" x14ac:dyDescent="0.25">
      <c r="A2" s="172" t="s">
        <v>116</v>
      </c>
      <c r="B2" s="594" t="s">
        <v>741</v>
      </c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</row>
    <row r="3" spans="1:30" ht="22.5" customHeight="1" x14ac:dyDescent="0.25">
      <c r="A3" s="172" t="s">
        <v>118</v>
      </c>
      <c r="B3" s="594" t="s">
        <v>742</v>
      </c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4"/>
      <c r="AD3" s="594"/>
    </row>
    <row r="4" spans="1:30" ht="22.5" customHeight="1" x14ac:dyDescent="0.25">
      <c r="A4" s="172" t="s">
        <v>117</v>
      </c>
      <c r="B4" s="594" t="s">
        <v>743</v>
      </c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4"/>
      <c r="X4" s="594"/>
      <c r="Y4" s="594"/>
      <c r="Z4" s="594"/>
      <c r="AA4" s="594"/>
      <c r="AB4" s="594"/>
      <c r="AC4" s="594"/>
      <c r="AD4" s="594"/>
    </row>
    <row r="5" spans="1:30" ht="22.5" customHeight="1" x14ac:dyDescent="0.25">
      <c r="A5" s="595" t="s">
        <v>744</v>
      </c>
      <c r="B5" s="593"/>
      <c r="C5" s="593"/>
      <c r="D5" s="593"/>
      <c r="E5" s="593"/>
      <c r="F5" s="593"/>
      <c r="G5" s="593"/>
      <c r="H5" s="593"/>
      <c r="I5" s="593"/>
      <c r="J5" s="593"/>
      <c r="K5" s="593"/>
      <c r="L5" s="593"/>
      <c r="M5" s="593"/>
      <c r="N5" s="593"/>
      <c r="O5" s="593"/>
      <c r="P5" s="593"/>
      <c r="Q5" s="593"/>
      <c r="R5" s="593"/>
      <c r="S5" s="593"/>
      <c r="T5" s="593"/>
      <c r="U5" s="593"/>
      <c r="V5" s="593"/>
      <c r="W5" s="593"/>
      <c r="X5" s="593"/>
      <c r="Y5" s="593"/>
      <c r="Z5" s="593"/>
      <c r="AA5" s="593"/>
      <c r="AB5" s="593"/>
      <c r="AC5" s="593"/>
      <c r="AD5" s="593"/>
    </row>
    <row r="6" spans="1:30" s="13" customFormat="1" ht="10.15" customHeight="1" x14ac:dyDescent="0.25">
      <c r="A6" s="596" t="s">
        <v>345</v>
      </c>
      <c r="B6" s="599" t="s">
        <v>346</v>
      </c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6" t="s">
        <v>347</v>
      </c>
    </row>
    <row r="7" spans="1:30" s="13" customFormat="1" ht="10.9" customHeight="1" x14ac:dyDescent="0.25">
      <c r="A7" s="596"/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  <c r="U7" s="599"/>
      <c r="V7" s="599"/>
      <c r="W7" s="599"/>
      <c r="X7" s="599"/>
      <c r="Y7" s="599"/>
      <c r="Z7" s="599"/>
      <c r="AA7" s="599"/>
      <c r="AB7" s="599"/>
      <c r="AC7" s="599"/>
      <c r="AD7" s="596"/>
    </row>
    <row r="8" spans="1:30" s="13" customFormat="1" ht="2.4500000000000002" customHeight="1" x14ac:dyDescent="0.25">
      <c r="A8" s="597"/>
      <c r="B8" s="597"/>
      <c r="C8" s="597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597"/>
      <c r="O8" s="597"/>
      <c r="P8" s="597"/>
      <c r="Q8" s="597"/>
      <c r="R8" s="597"/>
      <c r="S8" s="597"/>
      <c r="T8" s="597"/>
      <c r="U8" s="597"/>
      <c r="V8" s="597"/>
      <c r="W8" s="597"/>
      <c r="X8" s="597"/>
      <c r="Y8" s="597"/>
      <c r="Z8" s="597"/>
      <c r="AA8" s="597"/>
      <c r="AB8" s="597"/>
      <c r="AC8" s="597"/>
      <c r="AD8" s="597"/>
    </row>
    <row r="9" spans="1:30" s="235" customFormat="1" ht="21" x14ac:dyDescent="0.35">
      <c r="A9" s="600" t="s">
        <v>754</v>
      </c>
      <c r="B9" s="600"/>
      <c r="C9" s="600"/>
      <c r="D9" s="600"/>
      <c r="E9" s="600"/>
      <c r="F9" s="600"/>
      <c r="G9" s="600"/>
      <c r="H9" s="600"/>
      <c r="I9" s="600"/>
      <c r="J9" s="600"/>
      <c r="K9" s="600"/>
      <c r="L9" s="600"/>
      <c r="M9" s="600"/>
      <c r="N9" s="600"/>
      <c r="O9" s="600"/>
      <c r="P9" s="600"/>
      <c r="Q9" s="600"/>
      <c r="R9" s="600"/>
      <c r="S9" s="600"/>
      <c r="T9" s="600"/>
      <c r="U9" s="600"/>
      <c r="V9" s="600"/>
      <c r="W9" s="600"/>
      <c r="X9" s="600"/>
      <c r="Y9" s="600"/>
      <c r="Z9" s="600"/>
      <c r="AA9" s="600"/>
      <c r="AB9" s="600"/>
      <c r="AC9" s="600"/>
      <c r="AD9" s="600"/>
    </row>
    <row r="10" spans="1:30" s="235" customFormat="1" ht="21" x14ac:dyDescent="0.35">
      <c r="A10" s="601" t="s">
        <v>348</v>
      </c>
      <c r="B10" s="601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  <c r="U10" s="601"/>
      <c r="V10" s="601"/>
      <c r="W10" s="601"/>
      <c r="X10" s="601"/>
      <c r="Y10" s="601"/>
      <c r="Z10" s="601"/>
      <c r="AA10" s="601"/>
      <c r="AB10" s="601"/>
      <c r="AC10" s="601"/>
      <c r="AD10" s="601"/>
    </row>
    <row r="11" spans="1:30" s="235" customFormat="1" ht="21" x14ac:dyDescent="0.35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</row>
    <row r="12" spans="1:30" s="235" customFormat="1" ht="21" x14ac:dyDescent="0.35">
      <c r="A12" s="602" t="s">
        <v>121</v>
      </c>
      <c r="B12" s="602" t="s">
        <v>120</v>
      </c>
      <c r="C12" s="602" t="s">
        <v>349</v>
      </c>
      <c r="D12" s="602" t="s">
        <v>350</v>
      </c>
      <c r="E12" s="602"/>
      <c r="F12" s="602"/>
      <c r="G12" s="602"/>
      <c r="H12" s="602"/>
      <c r="I12" s="602"/>
      <c r="J12" s="602"/>
      <c r="K12" s="602"/>
      <c r="L12" s="602"/>
      <c r="M12" s="602" t="s">
        <v>351</v>
      </c>
      <c r="N12" s="602"/>
      <c r="O12" s="602"/>
      <c r="P12" s="602"/>
      <c r="Q12" s="602"/>
      <c r="R12" s="602"/>
      <c r="S12" s="602"/>
      <c r="T12" s="602"/>
      <c r="U12" s="602"/>
      <c r="V12" s="602"/>
      <c r="W12" s="602" t="s">
        <v>352</v>
      </c>
      <c r="X12" s="602"/>
      <c r="Y12" s="602"/>
      <c r="Z12" s="602"/>
      <c r="AA12" s="602"/>
      <c r="AB12" s="598" t="s">
        <v>353</v>
      </c>
      <c r="AC12" s="598"/>
      <c r="AD12" s="598" t="s">
        <v>354</v>
      </c>
    </row>
    <row r="13" spans="1:30" s="235" customFormat="1" ht="21" x14ac:dyDescent="0.35">
      <c r="A13" s="602"/>
      <c r="B13" s="602"/>
      <c r="C13" s="602"/>
      <c r="D13" s="304" t="s">
        <v>53</v>
      </c>
      <c r="E13" s="304" t="s">
        <v>54</v>
      </c>
      <c r="F13" s="304" t="s">
        <v>56</v>
      </c>
      <c r="G13" s="304" t="s">
        <v>58</v>
      </c>
      <c r="H13" s="304" t="s">
        <v>60</v>
      </c>
      <c r="I13" s="304" t="s">
        <v>62</v>
      </c>
      <c r="J13" s="304" t="s">
        <v>64</v>
      </c>
      <c r="K13" s="304" t="s">
        <v>66</v>
      </c>
      <c r="L13" s="304" t="s">
        <v>68</v>
      </c>
      <c r="M13" s="304" t="s">
        <v>73</v>
      </c>
      <c r="N13" s="304" t="s">
        <v>76</v>
      </c>
      <c r="O13" s="304" t="s">
        <v>78</v>
      </c>
      <c r="P13" s="304" t="s">
        <v>80</v>
      </c>
      <c r="Q13" s="304" t="s">
        <v>82</v>
      </c>
      <c r="R13" s="304" t="s">
        <v>84</v>
      </c>
      <c r="S13" s="304" t="s">
        <v>86</v>
      </c>
      <c r="T13" s="304" t="s">
        <v>88</v>
      </c>
      <c r="U13" s="304" t="s">
        <v>90</v>
      </c>
      <c r="V13" s="304" t="s">
        <v>92</v>
      </c>
      <c r="W13" s="304" t="s">
        <v>97</v>
      </c>
      <c r="X13" s="304" t="s">
        <v>99</v>
      </c>
      <c r="Y13" s="304" t="s">
        <v>101</v>
      </c>
      <c r="Z13" s="304" t="s">
        <v>103</v>
      </c>
      <c r="AA13" s="304" t="s">
        <v>105</v>
      </c>
      <c r="AB13" s="304" t="s">
        <v>109</v>
      </c>
      <c r="AC13" s="304" t="s">
        <v>111</v>
      </c>
      <c r="AD13" s="598"/>
    </row>
    <row r="14" spans="1:30" s="235" customFormat="1" ht="21" x14ac:dyDescent="0.35">
      <c r="A14" s="305" t="s">
        <v>355</v>
      </c>
      <c r="B14" s="306" t="s">
        <v>356</v>
      </c>
      <c r="C14" s="307" t="s">
        <v>338</v>
      </c>
      <c r="D14" s="308">
        <v>0.2</v>
      </c>
      <c r="E14" s="308">
        <v>0.08</v>
      </c>
      <c r="F14" s="308">
        <v>2.5000000000000001E-2</v>
      </c>
      <c r="G14" s="308">
        <v>1.4999999999999999E-2</v>
      </c>
      <c r="H14" s="308">
        <v>1.6E-2</v>
      </c>
      <c r="I14" s="308">
        <v>2E-3</v>
      </c>
      <c r="J14" s="308">
        <v>0.03</v>
      </c>
      <c r="K14" s="308">
        <v>0</v>
      </c>
      <c r="L14" s="308">
        <v>0</v>
      </c>
      <c r="M14" s="308">
        <v>0.17722417299309501</v>
      </c>
      <c r="N14" s="308">
        <v>4.9012648766841402E-2</v>
      </c>
      <c r="O14" s="308">
        <v>0</v>
      </c>
      <c r="P14" s="308">
        <v>9.3461326689471495E-3</v>
      </c>
      <c r="Q14" s="308">
        <v>4.9099339789933296E-4</v>
      </c>
      <c r="R14" s="308">
        <v>9.99862361907924E-4</v>
      </c>
      <c r="S14" s="308">
        <v>9.2425002532706399E-2</v>
      </c>
      <c r="T14" s="308">
        <v>7.4281360192130601E-3</v>
      </c>
      <c r="U14" s="308">
        <v>3.4738662305767899E-5</v>
      </c>
      <c r="V14" s="308">
        <v>0</v>
      </c>
      <c r="W14" s="308">
        <v>7.8077548160871493E-2</v>
      </c>
      <c r="X14" s="308">
        <v>2.3659970624373E-3</v>
      </c>
      <c r="Y14" s="308">
        <v>0.123233336710275</v>
      </c>
      <c r="Z14" s="308">
        <v>4.27827739968933E-2</v>
      </c>
      <c r="AA14" s="308">
        <v>9.2851700240163294E-3</v>
      </c>
      <c r="AB14" s="308">
        <v>0.12400190096427301</v>
      </c>
      <c r="AC14" s="308">
        <v>7.1168907718466403E-3</v>
      </c>
      <c r="AD14" s="308">
        <v>1.0918000000000001</v>
      </c>
    </row>
    <row r="15" spans="1:30" s="235" customFormat="1" ht="21" x14ac:dyDescent="0.35">
      <c r="A15" s="305" t="s">
        <v>357</v>
      </c>
      <c r="B15" s="306" t="s">
        <v>358</v>
      </c>
      <c r="C15" s="307" t="s">
        <v>338</v>
      </c>
      <c r="D15" s="308">
        <v>0.2</v>
      </c>
      <c r="E15" s="308">
        <v>0.08</v>
      </c>
      <c r="F15" s="308">
        <v>2.5000000000000001E-2</v>
      </c>
      <c r="G15" s="308">
        <v>1.4999999999999999E-2</v>
      </c>
      <c r="H15" s="308">
        <v>1.6E-2</v>
      </c>
      <c r="I15" s="308">
        <v>2E-3</v>
      </c>
      <c r="J15" s="308">
        <v>0.03</v>
      </c>
      <c r="K15" s="308">
        <v>0</v>
      </c>
      <c r="L15" s="308">
        <v>0</v>
      </c>
      <c r="M15" s="308">
        <v>0.17722417299309501</v>
      </c>
      <c r="N15" s="308">
        <v>4.9012648766841402E-2</v>
      </c>
      <c r="O15" s="308">
        <v>0</v>
      </c>
      <c r="P15" s="308">
        <v>9.3461326689471495E-3</v>
      </c>
      <c r="Q15" s="308">
        <v>4.9099339789933296E-4</v>
      </c>
      <c r="R15" s="308">
        <v>9.99862361907924E-4</v>
      </c>
      <c r="S15" s="308">
        <v>9.2425002532706399E-2</v>
      </c>
      <c r="T15" s="308">
        <v>7.4281360192130601E-3</v>
      </c>
      <c r="U15" s="308">
        <v>3.4738662305767899E-5</v>
      </c>
      <c r="V15" s="308">
        <v>0</v>
      </c>
      <c r="W15" s="308">
        <v>7.8077548160871493E-2</v>
      </c>
      <c r="X15" s="308">
        <v>2.3659970624373E-3</v>
      </c>
      <c r="Y15" s="308">
        <v>0.123233336710275</v>
      </c>
      <c r="Z15" s="308">
        <v>4.27827739968933E-2</v>
      </c>
      <c r="AA15" s="308">
        <v>9.2851700240163294E-3</v>
      </c>
      <c r="AB15" s="308">
        <v>0.12400190096427301</v>
      </c>
      <c r="AC15" s="308">
        <v>7.1168907718466403E-3</v>
      </c>
      <c r="AD15" s="308">
        <v>1.0918000000000001</v>
      </c>
    </row>
    <row r="16" spans="1:30" s="235" customFormat="1" ht="21" x14ac:dyDescent="0.35">
      <c r="A16" s="305" t="s">
        <v>359</v>
      </c>
      <c r="B16" s="306" t="s">
        <v>336</v>
      </c>
      <c r="C16" s="307" t="s">
        <v>276</v>
      </c>
      <c r="D16" s="308">
        <v>0.2</v>
      </c>
      <c r="E16" s="308">
        <v>0.08</v>
      </c>
      <c r="F16" s="308">
        <v>2.5000000000000001E-2</v>
      </c>
      <c r="G16" s="308">
        <v>1.4999999999999999E-2</v>
      </c>
      <c r="H16" s="308">
        <v>1.6E-2</v>
      </c>
      <c r="I16" s="308">
        <v>2E-3</v>
      </c>
      <c r="J16" s="308">
        <v>0.03</v>
      </c>
      <c r="K16" s="308">
        <v>1.11111111111111E-3</v>
      </c>
      <c r="L16" s="308">
        <v>0</v>
      </c>
      <c r="M16" s="308">
        <v>0</v>
      </c>
      <c r="N16" s="308">
        <v>0</v>
      </c>
      <c r="O16" s="308">
        <v>6.0894487297810697E-2</v>
      </c>
      <c r="P16" s="308">
        <v>8.9936972050108296E-3</v>
      </c>
      <c r="Q16" s="308">
        <v>4.90846977340059E-4</v>
      </c>
      <c r="R16" s="308">
        <v>9.3377372806636896E-4</v>
      </c>
      <c r="S16" s="308">
        <v>9.2397440205759407E-2</v>
      </c>
      <c r="T16" s="308">
        <v>7.4259208533168503E-3</v>
      </c>
      <c r="U16" s="308">
        <v>1.5174015050282099E-4</v>
      </c>
      <c r="V16" s="308">
        <v>0</v>
      </c>
      <c r="W16" s="308">
        <v>4.1721311833299302E-2</v>
      </c>
      <c r="X16" s="308">
        <v>1.1493526577544899E-3</v>
      </c>
      <c r="Y16" s="308">
        <v>6.2302099643201901E-2</v>
      </c>
      <c r="Z16" s="308">
        <v>3.7481213005369801E-2</v>
      </c>
      <c r="AA16" s="308">
        <v>9.2824010666460594E-3</v>
      </c>
      <c r="AB16" s="308">
        <v>6.3224269457772805E-2</v>
      </c>
      <c r="AC16" s="308">
        <v>3.7619437832262098E-3</v>
      </c>
      <c r="AD16" s="308">
        <v>0.75929999999999997</v>
      </c>
    </row>
    <row r="17" spans="1:30" s="235" customFormat="1" ht="21" x14ac:dyDescent="0.35">
      <c r="A17" s="305" t="s">
        <v>360</v>
      </c>
      <c r="B17" s="306" t="s">
        <v>361</v>
      </c>
      <c r="C17" s="307" t="s">
        <v>276</v>
      </c>
      <c r="D17" s="308">
        <v>0.2</v>
      </c>
      <c r="E17" s="308">
        <v>0.08</v>
      </c>
      <c r="F17" s="308">
        <v>2.5000000000000001E-2</v>
      </c>
      <c r="G17" s="308">
        <v>1.4999999999999999E-2</v>
      </c>
      <c r="H17" s="308">
        <v>1.6E-2</v>
      </c>
      <c r="I17" s="308">
        <v>2E-3</v>
      </c>
      <c r="J17" s="308">
        <v>0.03</v>
      </c>
      <c r="K17" s="308">
        <v>0</v>
      </c>
      <c r="L17" s="308">
        <v>0</v>
      </c>
      <c r="M17" s="308">
        <v>0</v>
      </c>
      <c r="N17" s="308">
        <v>0</v>
      </c>
      <c r="O17" s="308">
        <v>1.50725106334995E-2</v>
      </c>
      <c r="P17" s="308">
        <v>9.3466023981947002E-3</v>
      </c>
      <c r="Q17" s="308">
        <v>4.91018074839787E-4</v>
      </c>
      <c r="R17" s="308">
        <v>9.4880923600555603E-4</v>
      </c>
      <c r="S17" s="308">
        <v>9.2429647740348106E-2</v>
      </c>
      <c r="T17" s="308">
        <v>7.4285093514635898E-3</v>
      </c>
      <c r="U17" s="308">
        <v>1.35914450271361E-4</v>
      </c>
      <c r="V17" s="308">
        <v>0</v>
      </c>
      <c r="W17" s="308">
        <v>7.2410038410319802E-2</v>
      </c>
      <c r="X17" s="308">
        <v>1.9947759655194E-3</v>
      </c>
      <c r="Y17" s="308">
        <v>0.108167019686965</v>
      </c>
      <c r="Z17" s="308">
        <v>3.6027296380307897E-2</v>
      </c>
      <c r="AA17" s="308">
        <v>9.2856366893294892E-3</v>
      </c>
      <c r="AB17" s="308">
        <v>4.6313908373541102E-2</v>
      </c>
      <c r="AC17" s="308">
        <v>6.5268806281367298E-3</v>
      </c>
      <c r="AD17" s="308">
        <v>0.77459999999999996</v>
      </c>
    </row>
    <row r="18" spans="1:30" s="235" customFormat="1" ht="21" x14ac:dyDescent="0.35">
      <c r="A18" s="305" t="s">
        <v>362</v>
      </c>
      <c r="B18" s="306" t="s">
        <v>363</v>
      </c>
      <c r="C18" s="307" t="s">
        <v>338</v>
      </c>
      <c r="D18" s="308">
        <v>0.2</v>
      </c>
      <c r="E18" s="308">
        <v>0.08</v>
      </c>
      <c r="F18" s="308">
        <v>2.5000000000000001E-2</v>
      </c>
      <c r="G18" s="308">
        <v>1.4999999999999999E-2</v>
      </c>
      <c r="H18" s="308">
        <v>1.6E-2</v>
      </c>
      <c r="I18" s="308">
        <v>2E-3</v>
      </c>
      <c r="J18" s="308">
        <v>0.03</v>
      </c>
      <c r="K18" s="308">
        <v>1.11111111111111E-3</v>
      </c>
      <c r="L18" s="308">
        <v>0</v>
      </c>
      <c r="M18" s="308">
        <v>0.17873228041915901</v>
      </c>
      <c r="N18" s="308">
        <v>4.9436715760406702E-2</v>
      </c>
      <c r="O18" s="308">
        <v>7.1972707902614799E-3</v>
      </c>
      <c r="P18" s="308">
        <v>8.9926028156451007E-3</v>
      </c>
      <c r="Q18" s="308">
        <v>4.9078724909927399E-4</v>
      </c>
      <c r="R18" s="308">
        <v>9.61040147587208E-4</v>
      </c>
      <c r="S18" s="308">
        <v>9.2386196912408805E-2</v>
      </c>
      <c r="T18" s="308">
        <v>7.4250172373036098E-3</v>
      </c>
      <c r="U18" s="308">
        <v>2.9354626075258898E-6</v>
      </c>
      <c r="V18" s="308">
        <v>0</v>
      </c>
      <c r="W18" s="308">
        <v>7.7679678945225497E-2</v>
      </c>
      <c r="X18" s="308">
        <v>2.1399457861234201E-3</v>
      </c>
      <c r="Y18" s="308">
        <v>0.11598432509294999</v>
      </c>
      <c r="Z18" s="308">
        <v>4.3059995097423302E-2</v>
      </c>
      <c r="AA18" s="308">
        <v>9.2812715466295097E-3</v>
      </c>
      <c r="AB18" s="308">
        <v>0.127573971227918</v>
      </c>
      <c r="AC18" s="308">
        <v>7.0042520824516001E-3</v>
      </c>
      <c r="AD18" s="308">
        <v>1.0974999999999999</v>
      </c>
    </row>
    <row r="19" spans="1:30" s="235" customFormat="1" ht="21" x14ac:dyDescent="0.35">
      <c r="A19" s="305" t="s">
        <v>364</v>
      </c>
      <c r="B19" s="306" t="s">
        <v>365</v>
      </c>
      <c r="C19" s="307" t="s">
        <v>276</v>
      </c>
      <c r="D19" s="308">
        <v>0.2</v>
      </c>
      <c r="E19" s="308">
        <v>0.08</v>
      </c>
      <c r="F19" s="308">
        <v>2.5000000000000001E-2</v>
      </c>
      <c r="G19" s="308">
        <v>1.4999999999999999E-2</v>
      </c>
      <c r="H19" s="308">
        <v>1.6E-2</v>
      </c>
      <c r="I19" s="308">
        <v>2E-3</v>
      </c>
      <c r="J19" s="308">
        <v>0.03</v>
      </c>
      <c r="K19" s="308">
        <v>0</v>
      </c>
      <c r="L19" s="308">
        <v>0</v>
      </c>
      <c r="M19" s="308">
        <v>0</v>
      </c>
      <c r="N19" s="308">
        <v>0</v>
      </c>
      <c r="O19" s="308">
        <v>4.8081628074726802E-2</v>
      </c>
      <c r="P19" s="308">
        <v>9.3513375735201996E-3</v>
      </c>
      <c r="Q19" s="308">
        <v>4.91266834396822E-4</v>
      </c>
      <c r="R19" s="308">
        <v>7.0769111090754301E-4</v>
      </c>
      <c r="S19" s="308">
        <v>9.2476474444714005E-2</v>
      </c>
      <c r="T19" s="308">
        <v>7.4322727825680401E-3</v>
      </c>
      <c r="U19" s="308">
        <v>8.8320918790806599E-4</v>
      </c>
      <c r="V19" s="308">
        <v>0</v>
      </c>
      <c r="W19" s="308">
        <v>5.03291072947172E-2</v>
      </c>
      <c r="X19" s="308">
        <v>1.3864830871742899E-3</v>
      </c>
      <c r="Y19" s="308">
        <v>7.5220337851558502E-2</v>
      </c>
      <c r="Z19" s="308">
        <v>3.7101564160279703E-2</v>
      </c>
      <c r="AA19" s="308">
        <v>9.2903409782100505E-3</v>
      </c>
      <c r="AB19" s="308">
        <v>5.8667987843216897E-2</v>
      </c>
      <c r="AC19" s="308">
        <v>4.5365543596575103E-3</v>
      </c>
      <c r="AD19" s="308">
        <v>0.76400000000000001</v>
      </c>
    </row>
    <row r="20" spans="1:30" s="235" customFormat="1" ht="21" x14ac:dyDescent="0.35">
      <c r="A20" s="305" t="s">
        <v>366</v>
      </c>
      <c r="B20" s="306" t="s">
        <v>367</v>
      </c>
      <c r="C20" s="307" t="s">
        <v>338</v>
      </c>
      <c r="D20" s="308">
        <v>0.2</v>
      </c>
      <c r="E20" s="308">
        <v>0.08</v>
      </c>
      <c r="F20" s="308">
        <v>2.5000000000000001E-2</v>
      </c>
      <c r="G20" s="308">
        <v>1.4999999999999999E-2</v>
      </c>
      <c r="H20" s="308">
        <v>1.6E-2</v>
      </c>
      <c r="I20" s="308">
        <v>2E-3</v>
      </c>
      <c r="J20" s="308">
        <v>0.03</v>
      </c>
      <c r="K20" s="308">
        <v>1.11111111111111E-3</v>
      </c>
      <c r="L20" s="308">
        <v>0</v>
      </c>
      <c r="M20" s="308">
        <v>0.185600587375989</v>
      </c>
      <c r="N20" s="308">
        <v>5.1366558942314199E-2</v>
      </c>
      <c r="O20" s="308">
        <v>6.0425090685984298E-2</v>
      </c>
      <c r="P20" s="308">
        <v>8.9922556310441295E-3</v>
      </c>
      <c r="Q20" s="308">
        <v>4.9076830088386496E-4</v>
      </c>
      <c r="R20" s="308">
        <v>9.0531686907345695E-4</v>
      </c>
      <c r="S20" s="308">
        <v>9.2382630084698603E-2</v>
      </c>
      <c r="T20" s="308">
        <v>7.4247305737313802E-3</v>
      </c>
      <c r="U20" s="308">
        <v>1.99831710111418E-5</v>
      </c>
      <c r="V20" s="308">
        <v>0</v>
      </c>
      <c r="W20" s="308">
        <v>4.20291616750091E-2</v>
      </c>
      <c r="X20" s="308">
        <v>1.15783340819618E-3</v>
      </c>
      <c r="Y20" s="308">
        <v>6.2751749426947195E-2</v>
      </c>
      <c r="Z20" s="308">
        <v>4.5043453492311397E-2</v>
      </c>
      <c r="AA20" s="308">
        <v>9.2809132171642293E-3</v>
      </c>
      <c r="AB20" s="308">
        <v>0.15045261285228601</v>
      </c>
      <c r="AC20" s="308">
        <v>3.7897021097815899E-3</v>
      </c>
      <c r="AD20" s="308">
        <v>1.0911999999999999</v>
      </c>
    </row>
    <row r="21" spans="1:30" s="235" customFormat="1" ht="21" x14ac:dyDescent="0.35">
      <c r="A21" s="305" t="s">
        <v>368</v>
      </c>
      <c r="B21" s="306" t="s">
        <v>337</v>
      </c>
      <c r="C21" s="307" t="s">
        <v>338</v>
      </c>
      <c r="D21" s="308">
        <v>0.2</v>
      </c>
      <c r="E21" s="308">
        <v>0.08</v>
      </c>
      <c r="F21" s="308">
        <v>2.5000000000000001E-2</v>
      </c>
      <c r="G21" s="308">
        <v>1.4999999999999999E-2</v>
      </c>
      <c r="H21" s="308">
        <v>1.6E-2</v>
      </c>
      <c r="I21" s="308">
        <v>2E-3</v>
      </c>
      <c r="J21" s="308">
        <v>0.03</v>
      </c>
      <c r="K21" s="308">
        <v>0</v>
      </c>
      <c r="L21" s="308">
        <v>0</v>
      </c>
      <c r="M21" s="308">
        <v>0.18068421899499301</v>
      </c>
      <c r="N21" s="308">
        <v>4.9984990136398399E-2</v>
      </c>
      <c r="O21" s="308">
        <v>2.2012157179954899E-2</v>
      </c>
      <c r="P21" s="308">
        <v>9.3442248501994698E-3</v>
      </c>
      <c r="Q21" s="308">
        <v>4.9089317180125796E-4</v>
      </c>
      <c r="R21" s="308">
        <v>8.1745388783311301E-4</v>
      </c>
      <c r="S21" s="308">
        <v>9.2406135889268798E-2</v>
      </c>
      <c r="T21" s="308">
        <v>7.4266197196205296E-3</v>
      </c>
      <c r="U21" s="308">
        <v>1.2855190393087201E-5</v>
      </c>
      <c r="V21" s="308">
        <v>0</v>
      </c>
      <c r="W21" s="308">
        <v>6.7760694948419797E-2</v>
      </c>
      <c r="X21" s="308">
        <v>1.86669429622531E-3</v>
      </c>
      <c r="Y21" s="308">
        <v>0.101196024005737</v>
      </c>
      <c r="Z21" s="308">
        <v>4.36217455686548E-2</v>
      </c>
      <c r="AA21" s="308">
        <v>9.28327464952566E-3</v>
      </c>
      <c r="AB21" s="308">
        <v>0.13365007403953</v>
      </c>
      <c r="AC21" s="308">
        <v>6.1077990968845001E-3</v>
      </c>
      <c r="AD21" s="308">
        <v>1.0947</v>
      </c>
    </row>
    <row r="22" spans="1:30" s="235" customFormat="1" ht="21" x14ac:dyDescent="0.35">
      <c r="A22" s="305" t="s">
        <v>369</v>
      </c>
      <c r="B22" s="306" t="s">
        <v>370</v>
      </c>
      <c r="C22" s="307" t="s">
        <v>276</v>
      </c>
      <c r="D22" s="308">
        <v>0.2</v>
      </c>
      <c r="E22" s="308">
        <v>0.08</v>
      </c>
      <c r="F22" s="308">
        <v>2.5000000000000001E-2</v>
      </c>
      <c r="G22" s="308">
        <v>1.4999999999999999E-2</v>
      </c>
      <c r="H22" s="308">
        <v>1.6E-2</v>
      </c>
      <c r="I22" s="308">
        <v>2E-3</v>
      </c>
      <c r="J22" s="308">
        <v>0.03</v>
      </c>
      <c r="K22" s="308">
        <v>1.11111111111111E-3</v>
      </c>
      <c r="L22" s="308">
        <v>0</v>
      </c>
      <c r="M22" s="308">
        <v>0</v>
      </c>
      <c r="N22" s="308">
        <v>0</v>
      </c>
      <c r="O22" s="308">
        <v>7.7971773885514406E-2</v>
      </c>
      <c r="P22" s="308">
        <v>8.9961874712404504E-3</v>
      </c>
      <c r="Q22" s="308">
        <v>4.90982888036597E-4</v>
      </c>
      <c r="R22" s="308">
        <v>6.4400689309516697E-4</v>
      </c>
      <c r="S22" s="308">
        <v>9.2423024147469099E-2</v>
      </c>
      <c r="T22" s="308">
        <v>7.4279770177065598E-3</v>
      </c>
      <c r="U22" s="308">
        <v>7.1805582860787101E-4</v>
      </c>
      <c r="V22" s="308">
        <v>0</v>
      </c>
      <c r="W22" s="308">
        <v>3.3054289925911903E-2</v>
      </c>
      <c r="X22" s="308">
        <v>8.3470808518604103E-4</v>
      </c>
      <c r="Y22" s="308">
        <v>4.5258924977777802E-2</v>
      </c>
      <c r="Z22" s="308">
        <v>3.8037504260213399E-2</v>
      </c>
      <c r="AA22" s="308">
        <v>9.2849712721331992E-3</v>
      </c>
      <c r="AB22" s="308">
        <v>6.9640934557045397E-2</v>
      </c>
      <c r="AC22" s="308">
        <v>2.9524432228493999E-3</v>
      </c>
      <c r="AD22" s="308">
        <v>0.75680000000000003</v>
      </c>
    </row>
    <row r="23" spans="1:30" s="235" customFormat="1" ht="21" x14ac:dyDescent="0.35">
      <c r="A23" s="305" t="s">
        <v>371</v>
      </c>
      <c r="B23" s="306" t="s">
        <v>372</v>
      </c>
      <c r="C23" s="307" t="s">
        <v>338</v>
      </c>
      <c r="D23" s="308">
        <v>0.2</v>
      </c>
      <c r="E23" s="308">
        <v>0.08</v>
      </c>
      <c r="F23" s="308">
        <v>2.5000000000000001E-2</v>
      </c>
      <c r="G23" s="308">
        <v>1.4999999999999999E-2</v>
      </c>
      <c r="H23" s="308">
        <v>1.6E-2</v>
      </c>
      <c r="I23" s="308">
        <v>2E-3</v>
      </c>
      <c r="J23" s="308">
        <v>0.03</v>
      </c>
      <c r="K23" s="308">
        <v>0</v>
      </c>
      <c r="L23" s="308">
        <v>0</v>
      </c>
      <c r="M23" s="308">
        <v>0.18313259384817099</v>
      </c>
      <c r="N23" s="308">
        <v>5.0672773620695902E-2</v>
      </c>
      <c r="O23" s="308">
        <v>4.0712025688201703E-2</v>
      </c>
      <c r="P23" s="308">
        <v>9.3459590849990504E-3</v>
      </c>
      <c r="Q23" s="308">
        <v>4.9098427877214705E-4</v>
      </c>
      <c r="R23" s="308">
        <v>1.00646104429659E-3</v>
      </c>
      <c r="S23" s="308">
        <v>9.2423285940677294E-2</v>
      </c>
      <c r="T23" s="308">
        <v>7.4279980578526904E-3</v>
      </c>
      <c r="U23" s="308">
        <v>9.5981265881365103E-6</v>
      </c>
      <c r="V23" s="308">
        <v>0</v>
      </c>
      <c r="W23" s="308">
        <v>5.52443515579574E-2</v>
      </c>
      <c r="X23" s="308">
        <v>1.5218898807104E-3</v>
      </c>
      <c r="Y23" s="308">
        <v>8.25190222327013E-2</v>
      </c>
      <c r="Z23" s="308">
        <v>4.4327093750088101E-2</v>
      </c>
      <c r="AA23" s="308">
        <v>9.2849975723158593E-3</v>
      </c>
      <c r="AB23" s="308">
        <v>0.141761578126014</v>
      </c>
      <c r="AC23" s="308">
        <v>4.9796036007380201E-3</v>
      </c>
      <c r="AD23" s="308">
        <v>1.0929</v>
      </c>
    </row>
    <row r="24" spans="1:30" s="235" customFormat="1" ht="21" x14ac:dyDescent="0.35">
      <c r="A24" s="305" t="s">
        <v>373</v>
      </c>
      <c r="B24" s="306" t="s">
        <v>374</v>
      </c>
      <c r="C24" s="307" t="s">
        <v>276</v>
      </c>
      <c r="D24" s="308">
        <v>0.2</v>
      </c>
      <c r="E24" s="308">
        <v>0.08</v>
      </c>
      <c r="F24" s="308">
        <v>2.5000000000000001E-2</v>
      </c>
      <c r="G24" s="308">
        <v>1.4999999999999999E-2</v>
      </c>
      <c r="H24" s="308">
        <v>1.6E-2</v>
      </c>
      <c r="I24" s="308">
        <v>2E-3</v>
      </c>
      <c r="J24" s="308">
        <v>0.03</v>
      </c>
      <c r="K24" s="308">
        <v>0</v>
      </c>
      <c r="L24" s="308">
        <v>0</v>
      </c>
      <c r="M24" s="308">
        <v>0</v>
      </c>
      <c r="N24" s="308">
        <v>0</v>
      </c>
      <c r="O24" s="308">
        <v>1.6079284657657102E-2</v>
      </c>
      <c r="P24" s="308">
        <v>9.3434731584335507E-3</v>
      </c>
      <c r="Q24" s="308">
        <v>4.9085368213131701E-4</v>
      </c>
      <c r="R24" s="308">
        <v>7.4981877959734195E-4</v>
      </c>
      <c r="S24" s="308">
        <v>9.2398702321200496E-2</v>
      </c>
      <c r="T24" s="308">
        <v>7.42602228869593E-3</v>
      </c>
      <c r="U24" s="308">
        <v>0</v>
      </c>
      <c r="V24" s="308">
        <v>0</v>
      </c>
      <c r="W24" s="308">
        <v>7.1732470660313005E-2</v>
      </c>
      <c r="X24" s="308">
        <v>1.9761101024374601E-3</v>
      </c>
      <c r="Y24" s="308">
        <v>0.10711898510394401</v>
      </c>
      <c r="Z24" s="308">
        <v>3.6047620956406901E-2</v>
      </c>
      <c r="AA24" s="308">
        <v>9.2825278608699106E-3</v>
      </c>
      <c r="AB24" s="308">
        <v>4.6547640998679397E-2</v>
      </c>
      <c r="AC24" s="308">
        <v>6.4658061705220203E-3</v>
      </c>
      <c r="AD24" s="308">
        <v>0.77370000000000005</v>
      </c>
    </row>
    <row r="25" spans="1:30" s="235" customFormat="1" ht="21" x14ac:dyDescent="0.35">
      <c r="A25" s="305" t="s">
        <v>375</v>
      </c>
      <c r="B25" s="306" t="s">
        <v>376</v>
      </c>
      <c r="C25" s="307" t="s">
        <v>276</v>
      </c>
      <c r="D25" s="308">
        <v>0.2</v>
      </c>
      <c r="E25" s="308">
        <v>0.08</v>
      </c>
      <c r="F25" s="308">
        <v>2.5000000000000001E-2</v>
      </c>
      <c r="G25" s="308">
        <v>1.4999999999999999E-2</v>
      </c>
      <c r="H25" s="308">
        <v>1.6E-2</v>
      </c>
      <c r="I25" s="308">
        <v>2E-3</v>
      </c>
      <c r="J25" s="308">
        <v>0.03</v>
      </c>
      <c r="K25" s="308">
        <v>1.11111111111111E-3</v>
      </c>
      <c r="L25" s="308">
        <v>0</v>
      </c>
      <c r="M25" s="308">
        <v>0</v>
      </c>
      <c r="N25" s="308">
        <v>0</v>
      </c>
      <c r="O25" s="308">
        <v>6.0237351267352197E-2</v>
      </c>
      <c r="P25" s="308">
        <v>8.9941981191679794E-3</v>
      </c>
      <c r="Q25" s="308">
        <v>4.9087431561867104E-4</v>
      </c>
      <c r="R25" s="308">
        <v>8.2091396820256396E-4</v>
      </c>
      <c r="S25" s="308">
        <v>9.2402586385893007E-2</v>
      </c>
      <c r="T25" s="308">
        <v>7.4263344483935399E-3</v>
      </c>
      <c r="U25" s="308">
        <v>3.2011418163482402E-4</v>
      </c>
      <c r="V25" s="308">
        <v>0</v>
      </c>
      <c r="W25" s="308">
        <v>4.2163617053943801E-2</v>
      </c>
      <c r="X25" s="308">
        <v>1.1615374299619799E-3</v>
      </c>
      <c r="Y25" s="308">
        <v>6.2966097247171796E-2</v>
      </c>
      <c r="Z25" s="308">
        <v>3.7462155925960403E-2</v>
      </c>
      <c r="AA25" s="308">
        <v>9.2829180604919303E-3</v>
      </c>
      <c r="AB25" s="308">
        <v>6.3004451340418294E-2</v>
      </c>
      <c r="AC25" s="308">
        <v>3.8018257356859202E-3</v>
      </c>
      <c r="AD25" s="308">
        <v>0.75960000000000005</v>
      </c>
    </row>
    <row r="26" spans="1:30" s="235" customFormat="1" ht="21" x14ac:dyDescent="0.35">
      <c r="A26" s="305" t="s">
        <v>377</v>
      </c>
      <c r="B26" s="306" t="s">
        <v>378</v>
      </c>
      <c r="C26" s="307" t="s">
        <v>276</v>
      </c>
      <c r="D26" s="308">
        <v>0.2</v>
      </c>
      <c r="E26" s="308">
        <v>0.08</v>
      </c>
      <c r="F26" s="308">
        <v>2.5000000000000001E-2</v>
      </c>
      <c r="G26" s="308">
        <v>1.4999999999999999E-2</v>
      </c>
      <c r="H26" s="308">
        <v>1.6E-2</v>
      </c>
      <c r="I26" s="308">
        <v>2E-3</v>
      </c>
      <c r="J26" s="308">
        <v>0.03</v>
      </c>
      <c r="K26" s="308">
        <v>4.1481481481481499E-3</v>
      </c>
      <c r="L26" s="308">
        <v>0</v>
      </c>
      <c r="M26" s="308">
        <v>0</v>
      </c>
      <c r="N26" s="308">
        <v>0</v>
      </c>
      <c r="O26" s="308">
        <v>1.2234256010722099E-2</v>
      </c>
      <c r="P26" s="308">
        <v>9.08670472744833E-3</v>
      </c>
      <c r="Q26" s="308">
        <v>5.0929095122394003E-4</v>
      </c>
      <c r="R26" s="308">
        <v>1.0220380372939601E-3</v>
      </c>
      <c r="S26" s="308">
        <v>9.2406569130217095E-2</v>
      </c>
      <c r="T26" s="308">
        <v>7.4266545389075596E-3</v>
      </c>
      <c r="U26" s="308">
        <v>5.2046413930343902E-5</v>
      </c>
      <c r="V26" s="308">
        <v>0</v>
      </c>
      <c r="W26" s="308">
        <v>7.4308000255948303E-2</v>
      </c>
      <c r="X26" s="308">
        <v>2.0470616534744102E-3</v>
      </c>
      <c r="Y26" s="308">
        <v>0.110974502829567</v>
      </c>
      <c r="Z26" s="308">
        <v>3.5927601913911797E-2</v>
      </c>
      <c r="AA26" s="308">
        <v>9.2833181736344493E-3</v>
      </c>
      <c r="AB26" s="308">
        <v>4.5676555591418602E-2</v>
      </c>
      <c r="AC26" s="308">
        <v>6.7064502239614502E-3</v>
      </c>
      <c r="AD26" s="308">
        <v>0.77980000000000005</v>
      </c>
    </row>
    <row r="27" spans="1:30" s="235" customFormat="1" ht="21" x14ac:dyDescent="0.35">
      <c r="A27" s="305" t="s">
        <v>379</v>
      </c>
      <c r="B27" s="306" t="s">
        <v>340</v>
      </c>
      <c r="C27" s="307" t="s">
        <v>338</v>
      </c>
      <c r="D27" s="308">
        <v>0.2</v>
      </c>
      <c r="E27" s="308">
        <v>0.08</v>
      </c>
      <c r="F27" s="308">
        <v>2.5000000000000001E-2</v>
      </c>
      <c r="G27" s="308">
        <v>1.4999999999999999E-2</v>
      </c>
      <c r="H27" s="308">
        <v>1.6E-2</v>
      </c>
      <c r="I27" s="308">
        <v>2E-3</v>
      </c>
      <c r="J27" s="308">
        <v>0.03</v>
      </c>
      <c r="K27" s="308">
        <v>4.1481481481481499E-3</v>
      </c>
      <c r="L27" s="308">
        <v>0</v>
      </c>
      <c r="M27" s="308">
        <v>0.185548304076566</v>
      </c>
      <c r="N27" s="308">
        <v>5.1351765111529099E-2</v>
      </c>
      <c r="O27" s="308">
        <v>5.9838016924974501E-2</v>
      </c>
      <c r="P27" s="308">
        <v>9.0858900340231707E-3</v>
      </c>
      <c r="Q27" s="308">
        <v>4.9083329495738597E-4</v>
      </c>
      <c r="R27" s="308">
        <v>8.8294263431815101E-4</v>
      </c>
      <c r="S27" s="308">
        <v>9.23948646227504E-2</v>
      </c>
      <c r="T27" s="308">
        <v>7.4257138554223896E-3</v>
      </c>
      <c r="U27" s="308">
        <v>8.2360428133498805E-5</v>
      </c>
      <c r="V27" s="308">
        <v>0</v>
      </c>
      <c r="W27" s="308">
        <v>4.2427672253755003E-2</v>
      </c>
      <c r="X27" s="308">
        <v>1.1688117109555701E-3</v>
      </c>
      <c r="Y27" s="308">
        <v>6.3355135905359405E-2</v>
      </c>
      <c r="Z27" s="308">
        <v>4.5027222111445601E-2</v>
      </c>
      <c r="AA27" s="308">
        <v>9.2821423192779792E-3</v>
      </c>
      <c r="AB27" s="308">
        <v>0.151501768259034</v>
      </c>
      <c r="AC27" s="308">
        <v>3.8291848940663802E-3</v>
      </c>
      <c r="AD27" s="308">
        <v>1.0958000000000001</v>
      </c>
    </row>
    <row r="28" spans="1:30" s="235" customFormat="1" ht="21" x14ac:dyDescent="0.35">
      <c r="A28" s="305" t="s">
        <v>380</v>
      </c>
      <c r="B28" s="306" t="s">
        <v>381</v>
      </c>
      <c r="C28" s="307" t="s">
        <v>276</v>
      </c>
      <c r="D28" s="308">
        <v>0.2</v>
      </c>
      <c r="E28" s="308">
        <v>0.08</v>
      </c>
      <c r="F28" s="308">
        <v>2.5000000000000001E-2</v>
      </c>
      <c r="G28" s="308">
        <v>1.4999999999999999E-2</v>
      </c>
      <c r="H28" s="308">
        <v>1.6E-2</v>
      </c>
      <c r="I28" s="308">
        <v>2E-3</v>
      </c>
      <c r="J28" s="308">
        <v>0.03</v>
      </c>
      <c r="K28" s="308">
        <v>1.11111111111111E-3</v>
      </c>
      <c r="L28" s="308">
        <v>0</v>
      </c>
      <c r="M28" s="308">
        <v>0</v>
      </c>
      <c r="N28" s="308">
        <v>0</v>
      </c>
      <c r="O28" s="308">
        <v>6.0237351267352197E-2</v>
      </c>
      <c r="P28" s="308">
        <v>8.9941981191679794E-3</v>
      </c>
      <c r="Q28" s="308">
        <v>4.9087431561867104E-4</v>
      </c>
      <c r="R28" s="308">
        <v>8.2091396820256396E-4</v>
      </c>
      <c r="S28" s="308">
        <v>9.2402586385893007E-2</v>
      </c>
      <c r="T28" s="308">
        <v>7.4263344483935399E-3</v>
      </c>
      <c r="U28" s="308">
        <v>3.2011418163482402E-4</v>
      </c>
      <c r="V28" s="308">
        <v>0</v>
      </c>
      <c r="W28" s="308">
        <v>4.2163617053943801E-2</v>
      </c>
      <c r="X28" s="308">
        <v>1.1615374299619799E-3</v>
      </c>
      <c r="Y28" s="308">
        <v>6.2966097247171796E-2</v>
      </c>
      <c r="Z28" s="308">
        <v>3.7462155925960403E-2</v>
      </c>
      <c r="AA28" s="308">
        <v>9.2829180604919303E-3</v>
      </c>
      <c r="AB28" s="308">
        <v>6.3004451340418294E-2</v>
      </c>
      <c r="AC28" s="308">
        <v>3.8018257356859202E-3</v>
      </c>
      <c r="AD28" s="308">
        <v>0.75960000000000005</v>
      </c>
    </row>
    <row r="29" spans="1:30" s="235" customFormat="1" ht="21" x14ac:dyDescent="0.35">
      <c r="A29" s="305" t="s">
        <v>382</v>
      </c>
      <c r="B29" s="306" t="s">
        <v>383</v>
      </c>
      <c r="C29" s="307" t="s">
        <v>338</v>
      </c>
      <c r="D29" s="308">
        <v>0.2</v>
      </c>
      <c r="E29" s="308">
        <v>0.08</v>
      </c>
      <c r="F29" s="308">
        <v>2.5000000000000001E-2</v>
      </c>
      <c r="G29" s="308">
        <v>1.4999999999999999E-2</v>
      </c>
      <c r="H29" s="308">
        <v>1.6E-2</v>
      </c>
      <c r="I29" s="308">
        <v>2E-3</v>
      </c>
      <c r="J29" s="308">
        <v>0.03</v>
      </c>
      <c r="K29" s="308">
        <v>0</v>
      </c>
      <c r="L29" s="308">
        <v>0</v>
      </c>
      <c r="M29" s="308">
        <v>0.18122020057775201</v>
      </c>
      <c r="N29" s="308">
        <v>5.0135597862632802E-2</v>
      </c>
      <c r="O29" s="308">
        <v>2.61811845043072E-2</v>
      </c>
      <c r="P29" s="308">
        <v>9.3440929239507805E-3</v>
      </c>
      <c r="Q29" s="308">
        <v>4.9088624113598504E-4</v>
      </c>
      <c r="R29" s="308">
        <v>8.0186864047443105E-4</v>
      </c>
      <c r="S29" s="308">
        <v>9.2404831255116698E-2</v>
      </c>
      <c r="T29" s="308">
        <v>7.4265148670409004E-3</v>
      </c>
      <c r="U29" s="308">
        <v>1.43083047201651E-5</v>
      </c>
      <c r="V29" s="308">
        <v>0</v>
      </c>
      <c r="W29" s="308">
        <v>6.4968873443083094E-2</v>
      </c>
      <c r="X29" s="308">
        <v>1.78978426329164E-3</v>
      </c>
      <c r="Y29" s="308">
        <v>9.70252571691817E-2</v>
      </c>
      <c r="Z29" s="308">
        <v>4.3776623525668197E-2</v>
      </c>
      <c r="AA29" s="308">
        <v>9.2831435838011296E-3</v>
      </c>
      <c r="AB29" s="308">
        <v>0.135431170545184</v>
      </c>
      <c r="AC29" s="308">
        <v>5.85615048433797E-3</v>
      </c>
      <c r="AD29" s="308">
        <v>1.0942000000000001</v>
      </c>
    </row>
    <row r="30" spans="1:30" s="235" customFormat="1" ht="21" x14ac:dyDescent="0.35">
      <c r="A30" s="305" t="s">
        <v>384</v>
      </c>
      <c r="B30" s="306" t="s">
        <v>385</v>
      </c>
      <c r="C30" s="307" t="s">
        <v>338</v>
      </c>
      <c r="D30" s="308">
        <v>0.2</v>
      </c>
      <c r="E30" s="308">
        <v>0.08</v>
      </c>
      <c r="F30" s="308">
        <v>2.5000000000000001E-2</v>
      </c>
      <c r="G30" s="308">
        <v>1.4999999999999999E-2</v>
      </c>
      <c r="H30" s="308">
        <v>1.6E-2</v>
      </c>
      <c r="I30" s="308">
        <v>2E-3</v>
      </c>
      <c r="J30" s="308">
        <v>0.03</v>
      </c>
      <c r="K30" s="308">
        <v>1.11111111111111E-3</v>
      </c>
      <c r="L30" s="308">
        <v>0</v>
      </c>
      <c r="M30" s="308">
        <v>0.18234714811747299</v>
      </c>
      <c r="N30" s="308">
        <v>5.04524442248609E-2</v>
      </c>
      <c r="O30" s="308">
        <v>3.5264729689381998E-2</v>
      </c>
      <c r="P30" s="308">
        <v>8.9920734981111198E-3</v>
      </c>
      <c r="Q30" s="308">
        <v>4.9075836065599204E-4</v>
      </c>
      <c r="R30" s="308">
        <v>8.8647762143016003E-4</v>
      </c>
      <c r="S30" s="308">
        <v>9.2380758927998199E-2</v>
      </c>
      <c r="T30" s="308">
        <v>7.4245801901111196E-3</v>
      </c>
      <c r="U30" s="308">
        <v>1.8552546538420699E-5</v>
      </c>
      <c r="V30" s="308">
        <v>0</v>
      </c>
      <c r="W30" s="308">
        <v>5.8880307167305503E-2</v>
      </c>
      <c r="X30" s="308">
        <v>1.6220544023769099E-3</v>
      </c>
      <c r="Y30" s="308">
        <v>8.7909615547948794E-2</v>
      </c>
      <c r="Z30" s="308">
        <v>4.4104240741649897E-2</v>
      </c>
      <c r="AA30" s="308">
        <v>9.2807252376389E-3</v>
      </c>
      <c r="AB30" s="308">
        <v>0.13961905466583699</v>
      </c>
      <c r="AC30" s="308">
        <v>5.3091428761284504E-3</v>
      </c>
      <c r="AD30" s="308">
        <v>1.0941000000000001</v>
      </c>
    </row>
    <row r="31" spans="1:30" s="235" customFormat="1" ht="21" x14ac:dyDescent="0.35">
      <c r="A31" s="305" t="s">
        <v>386</v>
      </c>
      <c r="B31" s="306" t="s">
        <v>387</v>
      </c>
      <c r="C31" s="307" t="s">
        <v>338</v>
      </c>
      <c r="D31" s="308">
        <v>0.2</v>
      </c>
      <c r="E31" s="308">
        <v>0.08</v>
      </c>
      <c r="F31" s="308">
        <v>2.5000000000000001E-2</v>
      </c>
      <c r="G31" s="308">
        <v>1.4999999999999999E-2</v>
      </c>
      <c r="H31" s="308">
        <v>1.6E-2</v>
      </c>
      <c r="I31" s="308">
        <v>2E-3</v>
      </c>
      <c r="J31" s="308">
        <v>0.03</v>
      </c>
      <c r="K31" s="308">
        <v>1.11111111111111E-3</v>
      </c>
      <c r="L31" s="308">
        <v>0</v>
      </c>
      <c r="M31" s="308">
        <v>0.18295038603351199</v>
      </c>
      <c r="N31" s="308">
        <v>5.0621912714638201E-2</v>
      </c>
      <c r="O31" s="308">
        <v>3.9890250559210402E-2</v>
      </c>
      <c r="P31" s="308">
        <v>8.9923659555705103E-3</v>
      </c>
      <c r="Q31" s="308">
        <v>4.9077432204057804E-4</v>
      </c>
      <c r="R31" s="308">
        <v>9.2818832585624795E-4</v>
      </c>
      <c r="S31" s="308">
        <v>9.23837635122087E-2</v>
      </c>
      <c r="T31" s="308">
        <v>7.4248216665469902E-3</v>
      </c>
      <c r="U31" s="308">
        <v>9.41062598185688E-6</v>
      </c>
      <c r="V31" s="308">
        <v>0</v>
      </c>
      <c r="W31" s="308">
        <v>5.5783083958525201E-2</v>
      </c>
      <c r="X31" s="308">
        <v>1.53673106113362E-3</v>
      </c>
      <c r="Y31" s="308">
        <v>8.3288100790401207E-2</v>
      </c>
      <c r="Z31" s="308">
        <v>4.4278139958898101E-2</v>
      </c>
      <c r="AA31" s="308">
        <v>9.2810270831837297E-3</v>
      </c>
      <c r="AB31" s="308">
        <v>0.14162493383145699</v>
      </c>
      <c r="AC31" s="308">
        <v>5.0298712261359997E-3</v>
      </c>
      <c r="AD31" s="308">
        <v>1.0935999999999999</v>
      </c>
    </row>
    <row r="32" spans="1:30" s="235" customFormat="1" ht="21" x14ac:dyDescent="0.35">
      <c r="A32" s="305" t="s">
        <v>342</v>
      </c>
      <c r="B32" s="306" t="s">
        <v>339</v>
      </c>
      <c r="C32" s="307" t="s">
        <v>338</v>
      </c>
      <c r="D32" s="308">
        <v>0.2</v>
      </c>
      <c r="E32" s="308">
        <v>0.08</v>
      </c>
      <c r="F32" s="308">
        <v>2.5000000000000001E-2</v>
      </c>
      <c r="G32" s="308">
        <v>1.4999999999999999E-2</v>
      </c>
      <c r="H32" s="308">
        <v>1.6E-2</v>
      </c>
      <c r="I32" s="308">
        <v>2E-3</v>
      </c>
      <c r="J32" s="308">
        <v>0.03</v>
      </c>
      <c r="K32" s="308">
        <v>0</v>
      </c>
      <c r="L32" s="308">
        <v>0</v>
      </c>
      <c r="M32" s="308">
        <v>0.17722417299309501</v>
      </c>
      <c r="N32" s="308">
        <v>4.9012648766841402E-2</v>
      </c>
      <c r="O32" s="308">
        <v>0</v>
      </c>
      <c r="P32" s="308">
        <v>9.3461326689471495E-3</v>
      </c>
      <c r="Q32" s="308">
        <v>4.9099339789933296E-4</v>
      </c>
      <c r="R32" s="308">
        <v>9.99862361907924E-4</v>
      </c>
      <c r="S32" s="308">
        <v>9.2425002532706399E-2</v>
      </c>
      <c r="T32" s="308">
        <v>7.4281360192130601E-3</v>
      </c>
      <c r="U32" s="308">
        <v>3.4738662305767899E-5</v>
      </c>
      <c r="V32" s="308">
        <v>0</v>
      </c>
      <c r="W32" s="308">
        <v>7.8077548160871493E-2</v>
      </c>
      <c r="X32" s="308">
        <v>2.3659970624373E-3</v>
      </c>
      <c r="Y32" s="308">
        <v>0.123233336710275</v>
      </c>
      <c r="Z32" s="308">
        <v>4.27827739968933E-2</v>
      </c>
      <c r="AA32" s="308">
        <v>9.2851700240163294E-3</v>
      </c>
      <c r="AB32" s="308">
        <v>0.12400190096427301</v>
      </c>
      <c r="AC32" s="308">
        <v>7.1168907718466403E-3</v>
      </c>
      <c r="AD32" s="308">
        <v>1.0918000000000001</v>
      </c>
    </row>
    <row r="33" spans="1:30" s="235" customFormat="1" ht="21" x14ac:dyDescent="0.35">
      <c r="A33" s="305" t="s">
        <v>388</v>
      </c>
      <c r="B33" s="306" t="s">
        <v>389</v>
      </c>
      <c r="C33" s="307" t="s">
        <v>338</v>
      </c>
      <c r="D33" s="308">
        <v>0.2</v>
      </c>
      <c r="E33" s="308">
        <v>0.08</v>
      </c>
      <c r="F33" s="308">
        <v>2.5000000000000001E-2</v>
      </c>
      <c r="G33" s="308">
        <v>1.4999999999999999E-2</v>
      </c>
      <c r="H33" s="308">
        <v>1.6E-2</v>
      </c>
      <c r="I33" s="308">
        <v>2E-3</v>
      </c>
      <c r="J33" s="308">
        <v>0.03</v>
      </c>
      <c r="K33" s="308">
        <v>1.11111111111111E-3</v>
      </c>
      <c r="L33" s="308">
        <v>0</v>
      </c>
      <c r="M33" s="308">
        <v>0.18231631255018099</v>
      </c>
      <c r="N33" s="308">
        <v>5.0443685921949297E-2</v>
      </c>
      <c r="O33" s="308">
        <v>3.4860035703211001E-2</v>
      </c>
      <c r="P33" s="308">
        <v>8.9931576890862706E-3</v>
      </c>
      <c r="Q33" s="308">
        <v>4.9081753230152095E-4</v>
      </c>
      <c r="R33" s="308">
        <v>9.7008869811640596E-4</v>
      </c>
      <c r="S33" s="308">
        <v>9.2391897447398397E-2</v>
      </c>
      <c r="T33" s="308">
        <v>7.4254753855116096E-3</v>
      </c>
      <c r="U33" s="308">
        <v>5.5547529612590398E-5</v>
      </c>
      <c r="V33" s="308">
        <v>0</v>
      </c>
      <c r="W33" s="308">
        <v>5.9154178897405901E-2</v>
      </c>
      <c r="X33" s="308">
        <v>1.62959911243139E-3</v>
      </c>
      <c r="Y33" s="308">
        <v>8.8329160893320102E-2</v>
      </c>
      <c r="Z33" s="308">
        <v>4.4094304590635798E-2</v>
      </c>
      <c r="AA33" s="308">
        <v>9.2818442318895102E-3</v>
      </c>
      <c r="AB33" s="308">
        <v>0.13950444392393099</v>
      </c>
      <c r="AC33" s="308">
        <v>5.3338374508476996E-3</v>
      </c>
      <c r="AD33" s="308">
        <v>1.0944</v>
      </c>
    </row>
    <row r="34" spans="1:30" s="235" customFormat="1" ht="21" x14ac:dyDescent="0.35">
      <c r="A34" s="305" t="s">
        <v>390</v>
      </c>
      <c r="B34" s="306" t="s">
        <v>391</v>
      </c>
      <c r="C34" s="307" t="s">
        <v>276</v>
      </c>
      <c r="D34" s="308">
        <v>0.2</v>
      </c>
      <c r="E34" s="308">
        <v>0.08</v>
      </c>
      <c r="F34" s="308">
        <v>2.5000000000000001E-2</v>
      </c>
      <c r="G34" s="308">
        <v>1.4999999999999999E-2</v>
      </c>
      <c r="H34" s="308">
        <v>1.6E-2</v>
      </c>
      <c r="I34" s="308">
        <v>2E-3</v>
      </c>
      <c r="J34" s="308">
        <v>0.03</v>
      </c>
      <c r="K34" s="308">
        <v>4.1481481481481499E-3</v>
      </c>
      <c r="L34" s="308">
        <v>0</v>
      </c>
      <c r="M34" s="308">
        <v>0</v>
      </c>
      <c r="N34" s="308">
        <v>0</v>
      </c>
      <c r="O34" s="308">
        <v>9.9920040411544703E-2</v>
      </c>
      <c r="P34" s="308">
        <v>9.0934001940856692E-3</v>
      </c>
      <c r="Q34" s="308">
        <v>4.9123900497537404E-4</v>
      </c>
      <c r="R34" s="308">
        <v>4.8423988885622497E-4</v>
      </c>
      <c r="S34" s="308">
        <v>9.2471235811447602E-2</v>
      </c>
      <c r="T34" s="308">
        <v>7.4318517570945101E-3</v>
      </c>
      <c r="U34" s="308">
        <v>1.30731341122332E-3</v>
      </c>
      <c r="V34" s="308">
        <v>0</v>
      </c>
      <c r="W34" s="308">
        <v>2.1328368781458499E-2</v>
      </c>
      <c r="X34" s="308">
        <v>4.3087809553595999E-4</v>
      </c>
      <c r="Y34" s="308">
        <v>2.33749406703854E-2</v>
      </c>
      <c r="Z34" s="308">
        <v>3.8758378255335298E-2</v>
      </c>
      <c r="AA34" s="308">
        <v>9.2898146963681406E-3</v>
      </c>
      <c r="AB34" s="308">
        <v>7.85974360064918E-2</v>
      </c>
      <c r="AC34" s="308">
        <v>1.86661998784799E-3</v>
      </c>
      <c r="AD34" s="308">
        <v>0.75700000000000001</v>
      </c>
    </row>
    <row r="35" spans="1:30" s="235" customFormat="1" ht="21" x14ac:dyDescent="0.35">
      <c r="A35" s="305" t="s">
        <v>392</v>
      </c>
      <c r="B35" s="306" t="s">
        <v>335</v>
      </c>
      <c r="C35" s="307" t="s">
        <v>276</v>
      </c>
      <c r="D35" s="308">
        <v>0.2</v>
      </c>
      <c r="E35" s="308">
        <v>0.08</v>
      </c>
      <c r="F35" s="308">
        <v>2.5000000000000001E-2</v>
      </c>
      <c r="G35" s="308">
        <v>1.4999999999999999E-2</v>
      </c>
      <c r="H35" s="308">
        <v>1.6E-2</v>
      </c>
      <c r="I35" s="308">
        <v>2E-3</v>
      </c>
      <c r="J35" s="308">
        <v>0.03</v>
      </c>
      <c r="K35" s="308">
        <v>0</v>
      </c>
      <c r="L35" s="308">
        <v>0</v>
      </c>
      <c r="M35" s="308">
        <v>0</v>
      </c>
      <c r="N35" s="308">
        <v>0</v>
      </c>
      <c r="O35" s="308">
        <v>3.7357203592924701E-2</v>
      </c>
      <c r="P35" s="308">
        <v>9.3452412728960797E-3</v>
      </c>
      <c r="Q35" s="308">
        <v>4.9094656894970302E-4</v>
      </c>
      <c r="R35" s="308">
        <v>8.97760263145496E-4</v>
      </c>
      <c r="S35" s="308">
        <v>9.2416187412571002E-2</v>
      </c>
      <c r="T35" s="308">
        <v>7.42742755386714E-3</v>
      </c>
      <c r="U35" s="308">
        <v>4.1361356791408402E-5</v>
      </c>
      <c r="V35" s="308">
        <v>0</v>
      </c>
      <c r="W35" s="308">
        <v>5.7488397195037302E-2</v>
      </c>
      <c r="X35" s="308">
        <v>1.5837096007471499E-3</v>
      </c>
      <c r="Y35" s="308">
        <v>8.5864379623836598E-2</v>
      </c>
      <c r="Z35" s="308">
        <v>3.6735236096676699E-2</v>
      </c>
      <c r="AA35" s="308">
        <v>9.2842844423339198E-3</v>
      </c>
      <c r="AB35" s="308">
        <v>5.4455215111781599E-2</v>
      </c>
      <c r="AC35" s="308">
        <v>5.1818769086779404E-3</v>
      </c>
      <c r="AD35" s="308">
        <v>0.76659999999999995</v>
      </c>
    </row>
    <row r="36" spans="1:30" s="235" customFormat="1" ht="21" x14ac:dyDescent="0.35">
      <c r="A36" s="305" t="s">
        <v>393</v>
      </c>
      <c r="B36" s="306" t="s">
        <v>394</v>
      </c>
      <c r="C36" s="307" t="s">
        <v>338</v>
      </c>
      <c r="D36" s="308">
        <v>0.2</v>
      </c>
      <c r="E36" s="308">
        <v>0.08</v>
      </c>
      <c r="F36" s="308">
        <v>2.5000000000000001E-2</v>
      </c>
      <c r="G36" s="308">
        <v>1.4999999999999999E-2</v>
      </c>
      <c r="H36" s="308">
        <v>1.6E-2</v>
      </c>
      <c r="I36" s="308">
        <v>2E-3</v>
      </c>
      <c r="J36" s="308">
        <v>0.03</v>
      </c>
      <c r="K36" s="308">
        <v>1.11111111111111E-3</v>
      </c>
      <c r="L36" s="308">
        <v>0</v>
      </c>
      <c r="M36" s="308">
        <v>0.17962427185819901</v>
      </c>
      <c r="N36" s="308">
        <v>4.9687268446376699E-2</v>
      </c>
      <c r="O36" s="308">
        <v>1.3974009853659101E-2</v>
      </c>
      <c r="P36" s="308">
        <v>8.9934461209171795E-3</v>
      </c>
      <c r="Q36" s="308">
        <v>4.9083327398029297E-4</v>
      </c>
      <c r="R36" s="308">
        <v>1.0458744774069001E-3</v>
      </c>
      <c r="S36" s="308">
        <v>9.2394860674005E-2</v>
      </c>
      <c r="T36" s="308">
        <v>7.4257135380643401E-3</v>
      </c>
      <c r="U36" s="308">
        <v>1.1949830870595001E-5</v>
      </c>
      <c r="V36" s="308">
        <v>0</v>
      </c>
      <c r="W36" s="308">
        <v>7.3141883613571795E-2</v>
      </c>
      <c r="X36" s="308">
        <v>2.0149370820438102E-3</v>
      </c>
      <c r="Y36" s="308">
        <v>0.109219137711681</v>
      </c>
      <c r="Z36" s="308">
        <v>4.33167432983513E-2</v>
      </c>
      <c r="AA36" s="308">
        <v>9.2821419225804294E-3</v>
      </c>
      <c r="AB36" s="308">
        <v>0.130535490406678</v>
      </c>
      <c r="AC36" s="308">
        <v>6.5950863542579103E-3</v>
      </c>
      <c r="AD36" s="308">
        <v>1.0969</v>
      </c>
    </row>
    <row r="37" spans="1:30" s="235" customFormat="1" ht="21" x14ac:dyDescent="0.35">
      <c r="A37" s="305" t="s">
        <v>395</v>
      </c>
      <c r="B37" s="306" t="s">
        <v>396</v>
      </c>
      <c r="C37" s="307" t="s">
        <v>276</v>
      </c>
      <c r="D37" s="308">
        <v>0.2</v>
      </c>
      <c r="E37" s="308">
        <v>0.08</v>
      </c>
      <c r="F37" s="308">
        <v>2.5000000000000001E-2</v>
      </c>
      <c r="G37" s="308">
        <v>1.4999999999999999E-2</v>
      </c>
      <c r="H37" s="308">
        <v>1.6E-2</v>
      </c>
      <c r="I37" s="308">
        <v>2E-3</v>
      </c>
      <c r="J37" s="308">
        <v>0.03</v>
      </c>
      <c r="K37" s="308">
        <v>1.11111111111111E-3</v>
      </c>
      <c r="L37" s="308">
        <v>0</v>
      </c>
      <c r="M37" s="308">
        <v>0</v>
      </c>
      <c r="N37" s="308">
        <v>0</v>
      </c>
      <c r="O37" s="308">
        <v>2.7497086633070201E-2</v>
      </c>
      <c r="P37" s="308">
        <v>8.9933443486033705E-3</v>
      </c>
      <c r="Q37" s="308">
        <v>4.9082771957575E-4</v>
      </c>
      <c r="R37" s="308">
        <v>9.9687684277475694E-4</v>
      </c>
      <c r="S37" s="308">
        <v>9.2393815108308797E-2</v>
      </c>
      <c r="T37" s="308">
        <v>7.4256295066443198E-3</v>
      </c>
      <c r="U37" s="308">
        <v>4.95453953741942E-5</v>
      </c>
      <c r="V37" s="308">
        <v>0</v>
      </c>
      <c r="W37" s="308">
        <v>6.4085539752560594E-2</v>
      </c>
      <c r="X37" s="308">
        <v>1.76544989123396E-3</v>
      </c>
      <c r="Y37" s="308">
        <v>9.5694666844674897E-2</v>
      </c>
      <c r="Z37" s="308">
        <v>3.6411108017739197E-2</v>
      </c>
      <c r="AA37" s="308">
        <v>9.2820368833053998E-3</v>
      </c>
      <c r="AB37" s="308">
        <v>5.0880905676839498E-2</v>
      </c>
      <c r="AC37" s="308">
        <v>5.7784903511692003E-3</v>
      </c>
      <c r="AD37" s="308">
        <v>0.77090000000000003</v>
      </c>
    </row>
    <row r="38" spans="1:30" s="235" customFormat="1" ht="21" x14ac:dyDescent="0.35">
      <c r="A38" s="305" t="s">
        <v>397</v>
      </c>
      <c r="B38" s="306" t="s">
        <v>398</v>
      </c>
      <c r="C38" s="307" t="s">
        <v>276</v>
      </c>
      <c r="D38" s="308">
        <v>0.2</v>
      </c>
      <c r="E38" s="308">
        <v>0.08</v>
      </c>
      <c r="F38" s="308">
        <v>2.5000000000000001E-2</v>
      </c>
      <c r="G38" s="308">
        <v>1.4999999999999999E-2</v>
      </c>
      <c r="H38" s="308">
        <v>1.6E-2</v>
      </c>
      <c r="I38" s="308">
        <v>2E-3</v>
      </c>
      <c r="J38" s="308">
        <v>0.03</v>
      </c>
      <c r="K38" s="308">
        <v>4.1481481481481499E-3</v>
      </c>
      <c r="L38" s="308">
        <v>0</v>
      </c>
      <c r="M38" s="308">
        <v>0</v>
      </c>
      <c r="N38" s="308">
        <v>0</v>
      </c>
      <c r="O38" s="308">
        <v>6.9667981999731898E-2</v>
      </c>
      <c r="P38" s="308">
        <v>9.0970171504389293E-3</v>
      </c>
      <c r="Q38" s="308">
        <v>5.0986894114127897E-4</v>
      </c>
      <c r="R38" s="308">
        <v>4.7561190728074399E-4</v>
      </c>
      <c r="S38" s="308">
        <v>9.2511440550227197E-2</v>
      </c>
      <c r="T38" s="308">
        <v>7.4350829852263796E-3</v>
      </c>
      <c r="U38" s="308">
        <v>1.73303914147755E-3</v>
      </c>
      <c r="V38" s="308">
        <v>0</v>
      </c>
      <c r="W38" s="308">
        <v>3.9167489371990397E-2</v>
      </c>
      <c r="X38" s="308">
        <v>9.8908251027379399E-4</v>
      </c>
      <c r="Y38" s="308">
        <v>5.3680605400571103E-2</v>
      </c>
      <c r="Z38" s="308">
        <v>3.7805761365616801E-2</v>
      </c>
      <c r="AA38" s="308">
        <v>9.2938537315329795E-3</v>
      </c>
      <c r="AB38" s="308">
        <v>6.7518854400135803E-2</v>
      </c>
      <c r="AC38" s="308">
        <v>3.5014843743233501E-3</v>
      </c>
      <c r="AD38" s="308">
        <v>0.76549999999999996</v>
      </c>
    </row>
    <row r="39" spans="1:30" s="235" customFormat="1" ht="21" x14ac:dyDescent="0.35">
      <c r="A39" s="305" t="s">
        <v>399</v>
      </c>
      <c r="B39" s="306" t="s">
        <v>400</v>
      </c>
      <c r="C39" s="307" t="s">
        <v>276</v>
      </c>
      <c r="D39" s="308">
        <v>0.2</v>
      </c>
      <c r="E39" s="308">
        <v>0.08</v>
      </c>
      <c r="F39" s="308">
        <v>2.5000000000000001E-2</v>
      </c>
      <c r="G39" s="308">
        <v>1.4999999999999999E-2</v>
      </c>
      <c r="H39" s="308">
        <v>1.6E-2</v>
      </c>
      <c r="I39" s="308">
        <v>2E-3</v>
      </c>
      <c r="J39" s="308">
        <v>0.03</v>
      </c>
      <c r="K39" s="308">
        <v>0</v>
      </c>
      <c r="L39" s="308">
        <v>0</v>
      </c>
      <c r="M39" s="308">
        <v>0</v>
      </c>
      <c r="N39" s="308">
        <v>0</v>
      </c>
      <c r="O39" s="308">
        <v>1.6079284657657102E-2</v>
      </c>
      <c r="P39" s="308">
        <v>9.3434731584335507E-3</v>
      </c>
      <c r="Q39" s="308">
        <v>4.9085368213131701E-4</v>
      </c>
      <c r="R39" s="308">
        <v>7.4981877959734195E-4</v>
      </c>
      <c r="S39" s="308">
        <v>9.2398702321200496E-2</v>
      </c>
      <c r="T39" s="308">
        <v>7.42602228869593E-3</v>
      </c>
      <c r="U39" s="308">
        <v>0</v>
      </c>
      <c r="V39" s="308">
        <v>0</v>
      </c>
      <c r="W39" s="308">
        <v>7.1732470660313005E-2</v>
      </c>
      <c r="X39" s="308">
        <v>1.9761101024374601E-3</v>
      </c>
      <c r="Y39" s="308">
        <v>0.10711898510394401</v>
      </c>
      <c r="Z39" s="308">
        <v>3.6047620956406901E-2</v>
      </c>
      <c r="AA39" s="308">
        <v>9.2825278608699106E-3</v>
      </c>
      <c r="AB39" s="308">
        <v>4.6547640998679397E-2</v>
      </c>
      <c r="AC39" s="308">
        <v>6.4658061705220203E-3</v>
      </c>
      <c r="AD39" s="308">
        <v>0.77370000000000005</v>
      </c>
    </row>
    <row r="40" spans="1:30" s="235" customFormat="1" ht="21" x14ac:dyDescent="0.35">
      <c r="A40" s="305" t="s">
        <v>401</v>
      </c>
      <c r="B40" s="306" t="s">
        <v>402</v>
      </c>
      <c r="C40" s="307" t="s">
        <v>276</v>
      </c>
      <c r="D40" s="308">
        <v>0.2</v>
      </c>
      <c r="E40" s="308">
        <v>0.08</v>
      </c>
      <c r="F40" s="308">
        <v>2.5000000000000001E-2</v>
      </c>
      <c r="G40" s="308">
        <v>1.4999999999999999E-2</v>
      </c>
      <c r="H40" s="308">
        <v>1.6E-2</v>
      </c>
      <c r="I40" s="308">
        <v>2E-3</v>
      </c>
      <c r="J40" s="308">
        <v>0.03</v>
      </c>
      <c r="K40" s="308">
        <v>1.11111111111111E-3</v>
      </c>
      <c r="L40" s="308">
        <v>0</v>
      </c>
      <c r="M40" s="308">
        <v>0</v>
      </c>
      <c r="N40" s="308">
        <v>0</v>
      </c>
      <c r="O40" s="308">
        <v>5.01382974835171E-2</v>
      </c>
      <c r="P40" s="308">
        <v>9.00011135517206E-3</v>
      </c>
      <c r="Q40" s="308">
        <v>4.9119704096206899E-4</v>
      </c>
      <c r="R40" s="308">
        <v>3.9232654291782297E-4</v>
      </c>
      <c r="S40" s="308">
        <v>9.2463336470942001E-2</v>
      </c>
      <c r="T40" s="308">
        <v>7.4312168923487201E-3</v>
      </c>
      <c r="U40" s="308">
        <v>1.40632357503637E-3</v>
      </c>
      <c r="V40" s="308">
        <v>0</v>
      </c>
      <c r="W40" s="308">
        <v>4.8948245594430097E-2</v>
      </c>
      <c r="X40" s="308">
        <v>1.3484426470376501E-3</v>
      </c>
      <c r="Y40" s="308">
        <v>7.3146151144405494E-2</v>
      </c>
      <c r="Z40" s="308">
        <v>3.71623298995487E-2</v>
      </c>
      <c r="AA40" s="308">
        <v>9.2890211154359002E-3</v>
      </c>
      <c r="AB40" s="308">
        <v>5.9546041410766297E-2</v>
      </c>
      <c r="AC40" s="308">
        <v>4.4135848112720798E-3</v>
      </c>
      <c r="AD40" s="308">
        <v>0.76429999999999998</v>
      </c>
    </row>
    <row r="41" spans="1:30" s="235" customFormat="1" ht="21" x14ac:dyDescent="0.35">
      <c r="A41" s="305" t="s">
        <v>403</v>
      </c>
      <c r="B41" s="306" t="s">
        <v>343</v>
      </c>
      <c r="C41" s="307" t="s">
        <v>338</v>
      </c>
      <c r="D41" s="308">
        <v>0.2</v>
      </c>
      <c r="E41" s="308">
        <v>0.08</v>
      </c>
      <c r="F41" s="308">
        <v>2.5000000000000001E-2</v>
      </c>
      <c r="G41" s="308">
        <v>1.4999999999999999E-2</v>
      </c>
      <c r="H41" s="308">
        <v>1.6E-2</v>
      </c>
      <c r="I41" s="308">
        <v>2E-3</v>
      </c>
      <c r="J41" s="308">
        <v>0.03</v>
      </c>
      <c r="K41" s="308">
        <v>0</v>
      </c>
      <c r="L41" s="308">
        <v>0</v>
      </c>
      <c r="M41" s="308">
        <v>0.17815075277886799</v>
      </c>
      <c r="N41" s="308">
        <v>4.92730434709132E-2</v>
      </c>
      <c r="O41" s="308">
        <v>2.2052584667322799E-3</v>
      </c>
      <c r="P41" s="308">
        <v>9.3455327356891903E-3</v>
      </c>
      <c r="Q41" s="308">
        <v>4.9096188077034798E-4</v>
      </c>
      <c r="R41" s="308">
        <v>9.5499949042013798E-4</v>
      </c>
      <c r="S41" s="308">
        <v>9.2419069722329106E-2</v>
      </c>
      <c r="T41" s="308">
        <v>7.4276592031865402E-3</v>
      </c>
      <c r="U41" s="308">
        <v>1.5384687255972601E-5</v>
      </c>
      <c r="V41" s="308">
        <v>0</v>
      </c>
      <c r="W41" s="308">
        <v>8.1023569128762907E-2</v>
      </c>
      <c r="X41" s="308">
        <v>2.2320643917186599E-3</v>
      </c>
      <c r="Y41" s="308">
        <v>0.121020167829706</v>
      </c>
      <c r="Z41" s="308">
        <v>4.2889045197957297E-2</v>
      </c>
      <c r="AA41" s="308">
        <v>9.2845740039831804E-3</v>
      </c>
      <c r="AB41" s="308">
        <v>0.12522401977650899</v>
      </c>
      <c r="AC41" s="308">
        <v>7.3032852264534997E-3</v>
      </c>
      <c r="AD41" s="308">
        <v>1.0972999999999999</v>
      </c>
    </row>
    <row r="42" spans="1:30" s="235" customFormat="1" ht="21" x14ac:dyDescent="0.35">
      <c r="A42" s="305" t="s">
        <v>404</v>
      </c>
      <c r="B42" s="306" t="s">
        <v>344</v>
      </c>
      <c r="C42" s="307" t="s">
        <v>338</v>
      </c>
      <c r="D42" s="308">
        <v>0.2</v>
      </c>
      <c r="E42" s="308">
        <v>0.08</v>
      </c>
      <c r="F42" s="308">
        <v>2.5000000000000001E-2</v>
      </c>
      <c r="G42" s="308">
        <v>1.4999999999999999E-2</v>
      </c>
      <c r="H42" s="308">
        <v>1.6E-2</v>
      </c>
      <c r="I42" s="308">
        <v>2E-3</v>
      </c>
      <c r="J42" s="308">
        <v>0.03</v>
      </c>
      <c r="K42" s="308">
        <v>0</v>
      </c>
      <c r="L42" s="308">
        <v>0</v>
      </c>
      <c r="M42" s="308">
        <v>0.17815075277886799</v>
      </c>
      <c r="N42" s="308">
        <v>4.92730434709132E-2</v>
      </c>
      <c r="O42" s="308">
        <v>2.2052584667322799E-3</v>
      </c>
      <c r="P42" s="308">
        <v>9.3455327356891903E-3</v>
      </c>
      <c r="Q42" s="308">
        <v>4.9096188077034798E-4</v>
      </c>
      <c r="R42" s="308">
        <v>9.5499949042013798E-4</v>
      </c>
      <c r="S42" s="308">
        <v>9.2419069722329106E-2</v>
      </c>
      <c r="T42" s="308">
        <v>7.4276592031865402E-3</v>
      </c>
      <c r="U42" s="308">
        <v>1.5384687255972601E-5</v>
      </c>
      <c r="V42" s="308">
        <v>0</v>
      </c>
      <c r="W42" s="308">
        <v>8.1023569128762907E-2</v>
      </c>
      <c r="X42" s="308">
        <v>2.2320643917186599E-3</v>
      </c>
      <c r="Y42" s="308">
        <v>0.121020167829706</v>
      </c>
      <c r="Z42" s="308">
        <v>4.2889045197957297E-2</v>
      </c>
      <c r="AA42" s="308">
        <v>9.2845740039831804E-3</v>
      </c>
      <c r="AB42" s="308">
        <v>0.12522401977650899</v>
      </c>
      <c r="AC42" s="308">
        <v>7.3032852264534997E-3</v>
      </c>
      <c r="AD42" s="308">
        <v>1.0972999999999999</v>
      </c>
    </row>
    <row r="43" spans="1:30" s="235" customFormat="1" ht="21" x14ac:dyDescent="0.35">
      <c r="A43" s="305" t="s">
        <v>405</v>
      </c>
      <c r="B43" s="306" t="s">
        <v>406</v>
      </c>
      <c r="C43" s="307" t="s">
        <v>338</v>
      </c>
      <c r="D43" s="308">
        <v>0.2</v>
      </c>
      <c r="E43" s="308">
        <v>0.08</v>
      </c>
      <c r="F43" s="308">
        <v>2.5000000000000001E-2</v>
      </c>
      <c r="G43" s="308">
        <v>1.4999999999999999E-2</v>
      </c>
      <c r="H43" s="308">
        <v>1.6E-2</v>
      </c>
      <c r="I43" s="308">
        <v>2E-3</v>
      </c>
      <c r="J43" s="308">
        <v>0.03</v>
      </c>
      <c r="K43" s="308">
        <v>0</v>
      </c>
      <c r="L43" s="308">
        <v>0</v>
      </c>
      <c r="M43" s="308">
        <v>0.17815075277886799</v>
      </c>
      <c r="N43" s="308">
        <v>4.92730434709132E-2</v>
      </c>
      <c r="O43" s="308">
        <v>2.2052584667322799E-3</v>
      </c>
      <c r="P43" s="308">
        <v>9.3455327356891903E-3</v>
      </c>
      <c r="Q43" s="308">
        <v>4.9096188077034798E-4</v>
      </c>
      <c r="R43" s="308">
        <v>9.5499949042013798E-4</v>
      </c>
      <c r="S43" s="308">
        <v>9.2419069722329106E-2</v>
      </c>
      <c r="T43" s="308">
        <v>7.4276592031865402E-3</v>
      </c>
      <c r="U43" s="308">
        <v>1.5384687255972601E-5</v>
      </c>
      <c r="V43" s="308">
        <v>0</v>
      </c>
      <c r="W43" s="308">
        <v>8.1023569128762907E-2</v>
      </c>
      <c r="X43" s="308">
        <v>2.2320643917186599E-3</v>
      </c>
      <c r="Y43" s="308">
        <v>0.121020167829706</v>
      </c>
      <c r="Z43" s="308">
        <v>4.2889045197957297E-2</v>
      </c>
      <c r="AA43" s="308">
        <v>9.2845740039831804E-3</v>
      </c>
      <c r="AB43" s="308">
        <v>0.12522401977650899</v>
      </c>
      <c r="AC43" s="308">
        <v>7.3032852264534997E-3</v>
      </c>
      <c r="AD43" s="308">
        <v>1.0972999999999999</v>
      </c>
    </row>
    <row r="44" spans="1:30" s="235" customFormat="1" ht="21" x14ac:dyDescent="0.35">
      <c r="A44" s="305" t="s">
        <v>407</v>
      </c>
      <c r="B44" s="306" t="s">
        <v>408</v>
      </c>
      <c r="C44" s="307" t="s">
        <v>338</v>
      </c>
      <c r="D44" s="308">
        <v>0.2</v>
      </c>
      <c r="E44" s="308">
        <v>0.08</v>
      </c>
      <c r="F44" s="308">
        <v>2.5000000000000001E-2</v>
      </c>
      <c r="G44" s="308">
        <v>1.4999999999999999E-2</v>
      </c>
      <c r="H44" s="308">
        <v>1.6E-2</v>
      </c>
      <c r="I44" s="308">
        <v>2E-3</v>
      </c>
      <c r="J44" s="308">
        <v>0.03</v>
      </c>
      <c r="K44" s="308">
        <v>0</v>
      </c>
      <c r="L44" s="308">
        <v>0</v>
      </c>
      <c r="M44" s="308">
        <v>0.17722417299309501</v>
      </c>
      <c r="N44" s="308">
        <v>4.9012648766841402E-2</v>
      </c>
      <c r="O44" s="308">
        <v>0</v>
      </c>
      <c r="P44" s="308">
        <v>9.3461326689471495E-3</v>
      </c>
      <c r="Q44" s="308">
        <v>4.9099339789933296E-4</v>
      </c>
      <c r="R44" s="308">
        <v>9.99862361907924E-4</v>
      </c>
      <c r="S44" s="308">
        <v>9.2425002532706399E-2</v>
      </c>
      <c r="T44" s="308">
        <v>7.4281360192130601E-3</v>
      </c>
      <c r="U44" s="308">
        <v>3.4738662305767899E-5</v>
      </c>
      <c r="V44" s="308">
        <v>0</v>
      </c>
      <c r="W44" s="308">
        <v>7.8077548160871493E-2</v>
      </c>
      <c r="X44" s="308">
        <v>2.3659970624373E-3</v>
      </c>
      <c r="Y44" s="308">
        <v>0.123233336710275</v>
      </c>
      <c r="Z44" s="308">
        <v>4.27827739968933E-2</v>
      </c>
      <c r="AA44" s="308">
        <v>9.2851700240163294E-3</v>
      </c>
      <c r="AB44" s="308">
        <v>0.12400190096427301</v>
      </c>
      <c r="AC44" s="308">
        <v>7.1168907718466403E-3</v>
      </c>
      <c r="AD44" s="308">
        <v>1.0918000000000001</v>
      </c>
    </row>
    <row r="45" spans="1:30" s="235" customFormat="1" ht="21" x14ac:dyDescent="0.35">
      <c r="A45" s="305" t="s">
        <v>409</v>
      </c>
      <c r="B45" s="306" t="s">
        <v>410</v>
      </c>
      <c r="C45" s="307" t="s">
        <v>276</v>
      </c>
      <c r="D45" s="308">
        <v>0.2</v>
      </c>
      <c r="E45" s="308">
        <v>0.08</v>
      </c>
      <c r="F45" s="308">
        <v>2.5000000000000001E-2</v>
      </c>
      <c r="G45" s="308">
        <v>1.4999999999999999E-2</v>
      </c>
      <c r="H45" s="308">
        <v>1.6E-2</v>
      </c>
      <c r="I45" s="308">
        <v>2E-3</v>
      </c>
      <c r="J45" s="308">
        <v>0.03</v>
      </c>
      <c r="K45" s="308">
        <v>1.11111111111111E-3</v>
      </c>
      <c r="L45" s="308">
        <v>0</v>
      </c>
      <c r="M45" s="308">
        <v>0</v>
      </c>
      <c r="N45" s="308">
        <v>0</v>
      </c>
      <c r="O45" s="308">
        <v>3.4657808996750902E-2</v>
      </c>
      <c r="P45" s="308">
        <v>8.9986598041639394E-3</v>
      </c>
      <c r="Q45" s="308">
        <v>4.9111781999114303E-4</v>
      </c>
      <c r="R45" s="308">
        <v>7.25560176426492E-4</v>
      </c>
      <c r="S45" s="308">
        <v>9.2448423849978506E-2</v>
      </c>
      <c r="T45" s="308">
        <v>7.4300183749142204E-3</v>
      </c>
      <c r="U45" s="308">
        <v>9.11299205785045E-4</v>
      </c>
      <c r="V45" s="308">
        <v>0</v>
      </c>
      <c r="W45" s="308">
        <v>5.9303802137785598E-2</v>
      </c>
      <c r="X45" s="308">
        <v>1.63372098351923E-3</v>
      </c>
      <c r="Y45" s="308">
        <v>8.8606756136553805E-2</v>
      </c>
      <c r="Z45" s="308">
        <v>3.6661212423296299E-2</v>
      </c>
      <c r="AA45" s="308">
        <v>9.2875229686427696E-3</v>
      </c>
      <c r="AB45" s="308">
        <v>5.3765790521494501E-2</v>
      </c>
      <c r="AC45" s="308">
        <v>5.3473287384951697E-3</v>
      </c>
      <c r="AD45" s="308">
        <v>0.76939999999999997</v>
      </c>
    </row>
    <row r="46" spans="1:30" s="235" customFormat="1" ht="21" x14ac:dyDescent="0.35">
      <c r="A46" s="305" t="s">
        <v>411</v>
      </c>
      <c r="B46" s="306" t="s">
        <v>412</v>
      </c>
      <c r="C46" s="307" t="s">
        <v>276</v>
      </c>
      <c r="D46" s="308">
        <v>0.2</v>
      </c>
      <c r="E46" s="308">
        <v>0.08</v>
      </c>
      <c r="F46" s="308">
        <v>2.5000000000000001E-2</v>
      </c>
      <c r="G46" s="308">
        <v>1.4999999999999999E-2</v>
      </c>
      <c r="H46" s="308">
        <v>1.6E-2</v>
      </c>
      <c r="I46" s="308">
        <v>2E-3</v>
      </c>
      <c r="J46" s="308">
        <v>0.03</v>
      </c>
      <c r="K46" s="308">
        <v>4.1481481481481499E-3</v>
      </c>
      <c r="L46" s="308">
        <v>0</v>
      </c>
      <c r="M46" s="308">
        <v>0</v>
      </c>
      <c r="N46" s="308">
        <v>0</v>
      </c>
      <c r="O46" s="308">
        <v>7.1440717795725195E-2</v>
      </c>
      <c r="P46" s="308">
        <v>9.0832348254232809E-3</v>
      </c>
      <c r="Q46" s="308">
        <v>5.0909647041312903E-4</v>
      </c>
      <c r="R46" s="308">
        <v>6.6224888006846303E-4</v>
      </c>
      <c r="S46" s="308">
        <v>9.2371282219178397E-2</v>
      </c>
      <c r="T46" s="308">
        <v>7.4238185533223797E-3</v>
      </c>
      <c r="U46" s="308">
        <v>2.9626736152659E-5</v>
      </c>
      <c r="V46" s="308">
        <v>0</v>
      </c>
      <c r="W46" s="308">
        <v>3.7794938693508397E-2</v>
      </c>
      <c r="X46" s="308">
        <v>9.5442198205719999E-4</v>
      </c>
      <c r="Y46" s="308">
        <v>5.1720991829845998E-2</v>
      </c>
      <c r="Z46" s="308">
        <v>3.7808640815369103E-2</v>
      </c>
      <c r="AA46" s="308">
        <v>9.2797731916529798E-3</v>
      </c>
      <c r="AB46" s="308">
        <v>6.7552341334292207E-2</v>
      </c>
      <c r="AC46" s="308">
        <v>3.3787814686551398E-3</v>
      </c>
      <c r="AD46" s="308">
        <v>0.76219999999999999</v>
      </c>
    </row>
    <row r="47" spans="1:30" s="235" customFormat="1" ht="21" x14ac:dyDescent="0.35">
      <c r="A47" s="305" t="s">
        <v>413</v>
      </c>
      <c r="B47" s="306" t="s">
        <v>414</v>
      </c>
      <c r="C47" s="307" t="s">
        <v>276</v>
      </c>
      <c r="D47" s="308">
        <v>0.2</v>
      </c>
      <c r="E47" s="308">
        <v>0.08</v>
      </c>
      <c r="F47" s="308">
        <v>2.5000000000000001E-2</v>
      </c>
      <c r="G47" s="308">
        <v>1.4999999999999999E-2</v>
      </c>
      <c r="H47" s="308">
        <v>1.6E-2</v>
      </c>
      <c r="I47" s="308">
        <v>2E-3</v>
      </c>
      <c r="J47" s="308">
        <v>0.03</v>
      </c>
      <c r="K47" s="308">
        <v>1.11111111111111E-3</v>
      </c>
      <c r="L47" s="308">
        <v>0</v>
      </c>
      <c r="M47" s="308">
        <v>0</v>
      </c>
      <c r="N47" s="308">
        <v>0</v>
      </c>
      <c r="O47" s="308">
        <v>3.6450689227298702E-2</v>
      </c>
      <c r="P47" s="308">
        <v>9.0002664850315894E-3</v>
      </c>
      <c r="Q47" s="308">
        <v>4.9120550744931096E-4</v>
      </c>
      <c r="R47" s="308">
        <v>8.2819613547318495E-5</v>
      </c>
      <c r="S47" s="308">
        <v>9.2464930209489399E-2</v>
      </c>
      <c r="T47" s="308">
        <v>7.4313449800564304E-3</v>
      </c>
      <c r="U47" s="308">
        <v>1.73391496742328E-3</v>
      </c>
      <c r="V47" s="308">
        <v>0</v>
      </c>
      <c r="W47" s="308">
        <v>5.8108196633801797E-2</v>
      </c>
      <c r="X47" s="308">
        <v>1.6007840430625E-3</v>
      </c>
      <c r="Y47" s="308">
        <v>8.6835884385353904E-2</v>
      </c>
      <c r="Z47" s="308">
        <v>3.6724965471689498E-2</v>
      </c>
      <c r="AA47" s="308">
        <v>9.2891812250705409E-3</v>
      </c>
      <c r="AB47" s="308">
        <v>5.4501164225529301E-2</v>
      </c>
      <c r="AC47" s="308">
        <v>5.2395229074878799E-3</v>
      </c>
      <c r="AD47" s="308">
        <v>0.76910000000000001</v>
      </c>
    </row>
    <row r="48" spans="1:30" s="235" customFormat="1" ht="21" x14ac:dyDescent="0.35">
      <c r="A48" s="305" t="s">
        <v>415</v>
      </c>
      <c r="B48" s="306" t="s">
        <v>416</v>
      </c>
      <c r="C48" s="307" t="s">
        <v>276</v>
      </c>
      <c r="D48" s="308">
        <v>0.2</v>
      </c>
      <c r="E48" s="308">
        <v>0.08</v>
      </c>
      <c r="F48" s="308">
        <v>2.5000000000000001E-2</v>
      </c>
      <c r="G48" s="308">
        <v>1.4999999999999999E-2</v>
      </c>
      <c r="H48" s="308">
        <v>1.6E-2</v>
      </c>
      <c r="I48" s="308">
        <v>2E-3</v>
      </c>
      <c r="J48" s="308">
        <v>0.03</v>
      </c>
      <c r="K48" s="308">
        <v>4.1481481481481499E-3</v>
      </c>
      <c r="L48" s="308">
        <v>0</v>
      </c>
      <c r="M48" s="308">
        <v>0</v>
      </c>
      <c r="N48" s="308">
        <v>0</v>
      </c>
      <c r="O48" s="308">
        <v>5.9794539001812599E-2</v>
      </c>
      <c r="P48" s="308">
        <v>9.0858418711853503E-3</v>
      </c>
      <c r="Q48" s="308">
        <v>4.9083069312924501E-4</v>
      </c>
      <c r="R48" s="308">
        <v>3.90049917478669E-4</v>
      </c>
      <c r="S48" s="308">
        <v>9.2394374852473204E-2</v>
      </c>
      <c r="T48" s="308">
        <v>7.4256744929107601E-3</v>
      </c>
      <c r="U48" s="308">
        <v>5.6964810209998501E-4</v>
      </c>
      <c r="V48" s="308">
        <v>0</v>
      </c>
      <c r="W48" s="308">
        <v>4.2456576288928502E-2</v>
      </c>
      <c r="X48" s="308">
        <v>1.1696079689874201E-3</v>
      </c>
      <c r="Y48" s="308">
        <v>6.3397960801485104E-2</v>
      </c>
      <c r="Z48" s="308">
        <v>3.7444830685794898E-2</v>
      </c>
      <c r="AA48" s="308">
        <v>9.2820931161384408E-3</v>
      </c>
      <c r="AB48" s="308">
        <v>6.3321364271836697E-2</v>
      </c>
      <c r="AC48" s="308">
        <v>3.83179354283227E-3</v>
      </c>
      <c r="AD48" s="308">
        <v>0.76319999999999999</v>
      </c>
    </row>
    <row r="49" spans="1:30" s="235" customFormat="1" ht="21" x14ac:dyDescent="0.35">
      <c r="A49" s="305" t="s">
        <v>417</v>
      </c>
      <c r="B49" s="306" t="s">
        <v>418</v>
      </c>
      <c r="C49" s="307" t="s">
        <v>338</v>
      </c>
      <c r="D49" s="308">
        <v>0.2</v>
      </c>
      <c r="E49" s="308">
        <v>0.08</v>
      </c>
      <c r="F49" s="308">
        <v>2.5000000000000001E-2</v>
      </c>
      <c r="G49" s="308">
        <v>1.4999999999999999E-2</v>
      </c>
      <c r="H49" s="308">
        <v>1.6E-2</v>
      </c>
      <c r="I49" s="308">
        <v>2E-3</v>
      </c>
      <c r="J49" s="308">
        <v>0.03</v>
      </c>
      <c r="K49" s="308">
        <v>4.1481481481481499E-3</v>
      </c>
      <c r="L49" s="308">
        <v>0</v>
      </c>
      <c r="M49" s="308">
        <v>0.18561837671405301</v>
      </c>
      <c r="N49" s="308">
        <v>5.1371423424705499E-2</v>
      </c>
      <c r="O49" s="308">
        <v>6.0327298294066203E-2</v>
      </c>
      <c r="P49" s="308">
        <v>9.0862413002923397E-3</v>
      </c>
      <c r="Q49" s="308">
        <v>4.9085227088375798E-4</v>
      </c>
      <c r="R49" s="308">
        <v>9.6874721577447896E-4</v>
      </c>
      <c r="S49" s="308">
        <v>9.2398436666795106E-2</v>
      </c>
      <c r="T49" s="308">
        <v>7.4260009382279401E-3</v>
      </c>
      <c r="U49" s="308">
        <v>3.5330827155224403E-5</v>
      </c>
      <c r="V49" s="308">
        <v>0</v>
      </c>
      <c r="W49" s="308">
        <v>4.2101572097953399E-2</v>
      </c>
      <c r="X49" s="308">
        <v>1.1598281947549701E-3</v>
      </c>
      <c r="Y49" s="308">
        <v>6.28706172616606E-2</v>
      </c>
      <c r="Z49" s="308">
        <v>4.5047126644862497E-2</v>
      </c>
      <c r="AA49" s="308">
        <v>9.2825011727849203E-3</v>
      </c>
      <c r="AB49" s="308">
        <v>0.15173325061062301</v>
      </c>
      <c r="AC49" s="308">
        <v>3.7997536826843399E-3</v>
      </c>
      <c r="AD49" s="308">
        <v>1.0959000000000001</v>
      </c>
    </row>
    <row r="50" spans="1:30" s="235" customFormat="1" ht="21" x14ac:dyDescent="0.35">
      <c r="A50" s="305" t="s">
        <v>419</v>
      </c>
      <c r="B50" s="306" t="s">
        <v>420</v>
      </c>
      <c r="C50" s="307" t="s">
        <v>338</v>
      </c>
      <c r="D50" s="308">
        <v>0.2</v>
      </c>
      <c r="E50" s="308">
        <v>0.08</v>
      </c>
      <c r="F50" s="308">
        <v>2.5000000000000001E-2</v>
      </c>
      <c r="G50" s="308">
        <v>1.4999999999999999E-2</v>
      </c>
      <c r="H50" s="308">
        <v>1.6E-2</v>
      </c>
      <c r="I50" s="308">
        <v>2E-3</v>
      </c>
      <c r="J50" s="308">
        <v>0.03</v>
      </c>
      <c r="K50" s="308">
        <v>0</v>
      </c>
      <c r="L50" s="308">
        <v>0</v>
      </c>
      <c r="M50" s="308">
        <v>0.17722417299309501</v>
      </c>
      <c r="N50" s="308">
        <v>4.9012648766841402E-2</v>
      </c>
      <c r="O50" s="308">
        <v>0</v>
      </c>
      <c r="P50" s="308">
        <v>9.3461326689471495E-3</v>
      </c>
      <c r="Q50" s="308">
        <v>4.9099339789933296E-4</v>
      </c>
      <c r="R50" s="308">
        <v>9.99862361907924E-4</v>
      </c>
      <c r="S50" s="308">
        <v>9.2425002532706399E-2</v>
      </c>
      <c r="T50" s="308">
        <v>7.4281360192130601E-3</v>
      </c>
      <c r="U50" s="308">
        <v>3.4738662305767899E-5</v>
      </c>
      <c r="V50" s="308">
        <v>0</v>
      </c>
      <c r="W50" s="308">
        <v>7.8077548160871493E-2</v>
      </c>
      <c r="X50" s="308">
        <v>2.3659970624373E-3</v>
      </c>
      <c r="Y50" s="308">
        <v>0.123233336710275</v>
      </c>
      <c r="Z50" s="308">
        <v>4.27827739968933E-2</v>
      </c>
      <c r="AA50" s="308">
        <v>9.2851700240163294E-3</v>
      </c>
      <c r="AB50" s="308">
        <v>0.12400190096427301</v>
      </c>
      <c r="AC50" s="308">
        <v>7.1168907718466403E-3</v>
      </c>
      <c r="AD50" s="308">
        <v>1.0918000000000001</v>
      </c>
    </row>
    <row r="51" spans="1:30" s="235" customFormat="1" ht="21" x14ac:dyDescent="0.35">
      <c r="A51" s="305" t="s">
        <v>421</v>
      </c>
      <c r="B51" s="306" t="s">
        <v>422</v>
      </c>
      <c r="C51" s="307" t="s">
        <v>276</v>
      </c>
      <c r="D51" s="308">
        <v>0.2</v>
      </c>
      <c r="E51" s="308">
        <v>0.08</v>
      </c>
      <c r="F51" s="308">
        <v>2.5000000000000001E-2</v>
      </c>
      <c r="G51" s="308">
        <v>1.4999999999999999E-2</v>
      </c>
      <c r="H51" s="308">
        <v>1.6E-2</v>
      </c>
      <c r="I51" s="308">
        <v>2E-3</v>
      </c>
      <c r="J51" s="308">
        <v>0.03</v>
      </c>
      <c r="K51" s="308">
        <v>1.11111111111111E-3</v>
      </c>
      <c r="L51" s="308">
        <v>0</v>
      </c>
      <c r="M51" s="308">
        <v>0</v>
      </c>
      <c r="N51" s="308">
        <v>0</v>
      </c>
      <c r="O51" s="308">
        <v>5.4853102130536201E-2</v>
      </c>
      <c r="P51" s="308">
        <v>9.0055280221701707E-3</v>
      </c>
      <c r="Q51" s="308">
        <v>4.9149266517118696E-4</v>
      </c>
      <c r="R51" s="308">
        <v>1.9136506205679699E-4</v>
      </c>
      <c r="S51" s="308">
        <v>9.2518985016102395E-2</v>
      </c>
      <c r="T51" s="308">
        <v>7.4356893289340099E-3</v>
      </c>
      <c r="U51" s="308">
        <v>2.2104701096479101E-3</v>
      </c>
      <c r="V51" s="308">
        <v>0</v>
      </c>
      <c r="W51" s="308">
        <v>4.5815251526633002E-2</v>
      </c>
      <c r="X51" s="308">
        <v>1.26213387820173E-3</v>
      </c>
      <c r="Y51" s="308">
        <v>6.8505544557600301E-2</v>
      </c>
      <c r="Z51" s="308">
        <v>3.7334612234707798E-2</v>
      </c>
      <c r="AA51" s="308">
        <v>9.2946116611675109E-3</v>
      </c>
      <c r="AB51" s="308">
        <v>6.1533270290622603E-2</v>
      </c>
      <c r="AC51" s="308">
        <v>4.1310877602846602E-3</v>
      </c>
      <c r="AD51" s="308">
        <v>0.76370000000000005</v>
      </c>
    </row>
    <row r="52" spans="1:30" s="235" customFormat="1" ht="21" x14ac:dyDescent="0.35">
      <c r="A52" s="305" t="s">
        <v>423</v>
      </c>
      <c r="B52" s="306" t="s">
        <v>424</v>
      </c>
      <c r="C52" s="307" t="s">
        <v>276</v>
      </c>
      <c r="D52" s="308">
        <v>0.2</v>
      </c>
      <c r="E52" s="308">
        <v>0.08</v>
      </c>
      <c r="F52" s="308">
        <v>2.5000000000000001E-2</v>
      </c>
      <c r="G52" s="308">
        <v>1.4999999999999999E-2</v>
      </c>
      <c r="H52" s="308">
        <v>1.6E-2</v>
      </c>
      <c r="I52" s="308">
        <v>2E-3</v>
      </c>
      <c r="J52" s="308">
        <v>0.03</v>
      </c>
      <c r="K52" s="308">
        <v>4.1481481481481499E-3</v>
      </c>
      <c r="L52" s="308">
        <v>0</v>
      </c>
      <c r="M52" s="308">
        <v>0</v>
      </c>
      <c r="N52" s="308">
        <v>0</v>
      </c>
      <c r="O52" s="308">
        <v>8.7720417998470399E-2</v>
      </c>
      <c r="P52" s="308">
        <v>9.0851191900921304E-3</v>
      </c>
      <c r="Q52" s="308">
        <v>5.09202085144039E-4</v>
      </c>
      <c r="R52" s="308">
        <v>8.6181702494077597E-4</v>
      </c>
      <c r="S52" s="308">
        <v>9.2390445125783205E-2</v>
      </c>
      <c r="T52" s="308">
        <v>7.4253586633887397E-3</v>
      </c>
      <c r="U52" s="308">
        <v>3.76317351530335E-5</v>
      </c>
      <c r="V52" s="308">
        <v>0</v>
      </c>
      <c r="W52" s="308">
        <v>2.8071223491724001E-2</v>
      </c>
      <c r="X52" s="308">
        <v>6.5434384822317805E-4</v>
      </c>
      <c r="Y52" s="308">
        <v>3.5466842169240599E-2</v>
      </c>
      <c r="Z52" s="308">
        <v>3.8336959738335098E-2</v>
      </c>
      <c r="AA52" s="308">
        <v>9.2816983292359299E-3</v>
      </c>
      <c r="AB52" s="308">
        <v>7.3696494734712098E-2</v>
      </c>
      <c r="AC52" s="308">
        <v>2.4892107307063101E-3</v>
      </c>
      <c r="AD52" s="308">
        <v>0.75819999999999999</v>
      </c>
    </row>
    <row r="53" spans="1:30" s="235" customFormat="1" ht="21" x14ac:dyDescent="0.35">
      <c r="A53" s="305" t="s">
        <v>425</v>
      </c>
      <c r="B53" s="306" t="s">
        <v>426</v>
      </c>
      <c r="C53" s="307" t="s">
        <v>338</v>
      </c>
      <c r="D53" s="308">
        <v>0.2</v>
      </c>
      <c r="E53" s="308">
        <v>0.08</v>
      </c>
      <c r="F53" s="308">
        <v>2.5000000000000001E-2</v>
      </c>
      <c r="G53" s="308">
        <v>1.4999999999999999E-2</v>
      </c>
      <c r="H53" s="308">
        <v>1.6E-2</v>
      </c>
      <c r="I53" s="308">
        <v>2E-3</v>
      </c>
      <c r="J53" s="308">
        <v>0.03</v>
      </c>
      <c r="K53" s="308">
        <v>4.1481481481481499E-3</v>
      </c>
      <c r="L53" s="308">
        <v>0</v>
      </c>
      <c r="M53" s="308">
        <v>0.18924824741381599</v>
      </c>
      <c r="N53" s="308">
        <v>5.2391363553530697E-2</v>
      </c>
      <c r="O53" s="308">
        <v>8.8504254518091005E-2</v>
      </c>
      <c r="P53" s="308">
        <v>9.0854142212601404E-3</v>
      </c>
      <c r="Q53" s="308">
        <v>5.0921862102901703E-4</v>
      </c>
      <c r="R53" s="308">
        <v>8.88962709715258E-4</v>
      </c>
      <c r="S53" s="308">
        <v>9.2393445423343296E-2</v>
      </c>
      <c r="T53" s="308">
        <v>7.4255997953093702E-3</v>
      </c>
      <c r="U53" s="308">
        <v>4.2977817723132702E-5</v>
      </c>
      <c r="V53" s="308">
        <v>0</v>
      </c>
      <c r="W53" s="308">
        <v>2.7453108881463101E-2</v>
      </c>
      <c r="X53" s="308">
        <v>6.3993551675731696E-4</v>
      </c>
      <c r="Y53" s="308">
        <v>3.4687006046366702E-2</v>
      </c>
      <c r="Z53" s="308">
        <v>4.6095663490362197E-2</v>
      </c>
      <c r="AA53" s="308">
        <v>9.2819997441367097E-3</v>
      </c>
      <c r="AB53" s="308">
        <v>0.16392734577680501</v>
      </c>
      <c r="AC53" s="308">
        <v>2.4343995280125099E-3</v>
      </c>
      <c r="AD53" s="308">
        <v>1.0972</v>
      </c>
    </row>
    <row r="54" spans="1:30" s="235" customFormat="1" ht="21" x14ac:dyDescent="0.35">
      <c r="A54" s="305" t="s">
        <v>427</v>
      </c>
      <c r="B54" s="306" t="s">
        <v>428</v>
      </c>
      <c r="C54" s="307" t="s">
        <v>276</v>
      </c>
      <c r="D54" s="308">
        <v>0.2</v>
      </c>
      <c r="E54" s="308">
        <v>0.08</v>
      </c>
      <c r="F54" s="308">
        <v>2.5000000000000001E-2</v>
      </c>
      <c r="G54" s="308">
        <v>1.4999999999999999E-2</v>
      </c>
      <c r="H54" s="308">
        <v>1.6E-2</v>
      </c>
      <c r="I54" s="308">
        <v>2E-3</v>
      </c>
      <c r="J54" s="308">
        <v>0.03</v>
      </c>
      <c r="K54" s="308">
        <v>4.1481481481481499E-3</v>
      </c>
      <c r="L54" s="308">
        <v>0</v>
      </c>
      <c r="M54" s="308">
        <v>0</v>
      </c>
      <c r="N54" s="308">
        <v>0</v>
      </c>
      <c r="O54" s="308">
        <v>8.8504254518091005E-2</v>
      </c>
      <c r="P54" s="308">
        <v>9.0854142212601404E-3</v>
      </c>
      <c r="Q54" s="308">
        <v>5.0921862102901703E-4</v>
      </c>
      <c r="R54" s="308">
        <v>8.88962709715258E-4</v>
      </c>
      <c r="S54" s="308">
        <v>9.2393445423343296E-2</v>
      </c>
      <c r="T54" s="308">
        <v>7.4255997953093702E-3</v>
      </c>
      <c r="U54" s="308">
        <v>4.2977817723132702E-5</v>
      </c>
      <c r="V54" s="308">
        <v>0</v>
      </c>
      <c r="W54" s="308">
        <v>2.7453108881463101E-2</v>
      </c>
      <c r="X54" s="308">
        <v>6.3993551675731696E-4</v>
      </c>
      <c r="Y54" s="308">
        <v>3.4687006046366702E-2</v>
      </c>
      <c r="Z54" s="308">
        <v>3.8363195939407103E-2</v>
      </c>
      <c r="AA54" s="308">
        <v>9.2819997441367097E-3</v>
      </c>
      <c r="AB54" s="308">
        <v>7.4001612036067504E-2</v>
      </c>
      <c r="AC54" s="308">
        <v>2.4343995280125099E-3</v>
      </c>
      <c r="AD54" s="308">
        <v>0.75790000000000002</v>
      </c>
    </row>
    <row r="55" spans="1:30" s="235" customFormat="1" ht="21" x14ac:dyDescent="0.35">
      <c r="A55" s="305" t="s">
        <v>429</v>
      </c>
      <c r="B55" s="306" t="s">
        <v>430</v>
      </c>
      <c r="C55" s="307" t="s">
        <v>276</v>
      </c>
      <c r="D55" s="308">
        <v>0.2</v>
      </c>
      <c r="E55" s="308">
        <v>0.08</v>
      </c>
      <c r="F55" s="308">
        <v>2.5000000000000001E-2</v>
      </c>
      <c r="G55" s="308">
        <v>1.4999999999999999E-2</v>
      </c>
      <c r="H55" s="308">
        <v>1.6E-2</v>
      </c>
      <c r="I55" s="308">
        <v>2E-3</v>
      </c>
      <c r="J55" s="308">
        <v>0.03</v>
      </c>
      <c r="K55" s="308">
        <v>1.11111111111111E-3</v>
      </c>
      <c r="L55" s="308">
        <v>0</v>
      </c>
      <c r="M55" s="308">
        <v>0</v>
      </c>
      <c r="N55" s="308">
        <v>0</v>
      </c>
      <c r="O55" s="308">
        <v>2.7497086633070201E-2</v>
      </c>
      <c r="P55" s="308">
        <v>8.9933443486033705E-3</v>
      </c>
      <c r="Q55" s="308">
        <v>4.9082771957575E-4</v>
      </c>
      <c r="R55" s="308">
        <v>9.9687684277475694E-4</v>
      </c>
      <c r="S55" s="308">
        <v>9.2393815108308797E-2</v>
      </c>
      <c r="T55" s="308">
        <v>7.4256295066443198E-3</v>
      </c>
      <c r="U55" s="308">
        <v>4.95453953741942E-5</v>
      </c>
      <c r="V55" s="308">
        <v>0</v>
      </c>
      <c r="W55" s="308">
        <v>6.4085539752560594E-2</v>
      </c>
      <c r="X55" s="308">
        <v>1.76544989123396E-3</v>
      </c>
      <c r="Y55" s="308">
        <v>9.5694666844674897E-2</v>
      </c>
      <c r="Z55" s="308">
        <v>3.6411108017739197E-2</v>
      </c>
      <c r="AA55" s="308">
        <v>9.2820368833053998E-3</v>
      </c>
      <c r="AB55" s="308">
        <v>5.0880905676839498E-2</v>
      </c>
      <c r="AC55" s="308">
        <v>5.7784903511692003E-3</v>
      </c>
      <c r="AD55" s="308">
        <v>0.77090000000000003</v>
      </c>
    </row>
    <row r="56" spans="1:30" s="235" customFormat="1" ht="21" x14ac:dyDescent="0.35">
      <c r="A56" s="305" t="s">
        <v>431</v>
      </c>
      <c r="B56" s="306" t="s">
        <v>432</v>
      </c>
      <c r="C56" s="307" t="s">
        <v>338</v>
      </c>
      <c r="D56" s="308">
        <v>0.2</v>
      </c>
      <c r="E56" s="308">
        <v>0.08</v>
      </c>
      <c r="F56" s="308">
        <v>2.5000000000000001E-2</v>
      </c>
      <c r="G56" s="308">
        <v>1.4999999999999999E-2</v>
      </c>
      <c r="H56" s="308">
        <v>1.6E-2</v>
      </c>
      <c r="I56" s="308">
        <v>2E-3</v>
      </c>
      <c r="J56" s="308">
        <v>0.03</v>
      </c>
      <c r="K56" s="308">
        <v>0</v>
      </c>
      <c r="L56" s="308">
        <v>0</v>
      </c>
      <c r="M56" s="308">
        <v>0.17722417299309501</v>
      </c>
      <c r="N56" s="308">
        <v>4.9012648766841402E-2</v>
      </c>
      <c r="O56" s="308">
        <v>0</v>
      </c>
      <c r="P56" s="308">
        <v>9.3461326689471495E-3</v>
      </c>
      <c r="Q56" s="308">
        <v>4.9099339789933296E-4</v>
      </c>
      <c r="R56" s="308">
        <v>9.99862361907924E-4</v>
      </c>
      <c r="S56" s="308">
        <v>9.2425002532706399E-2</v>
      </c>
      <c r="T56" s="308">
        <v>7.4281360192130601E-3</v>
      </c>
      <c r="U56" s="308">
        <v>3.4738662305767899E-5</v>
      </c>
      <c r="V56" s="308">
        <v>0</v>
      </c>
      <c r="W56" s="308">
        <v>7.8077548160871493E-2</v>
      </c>
      <c r="X56" s="308">
        <v>2.3659970624373E-3</v>
      </c>
      <c r="Y56" s="308">
        <v>0.123233336710275</v>
      </c>
      <c r="Z56" s="308">
        <v>4.27827739968933E-2</v>
      </c>
      <c r="AA56" s="308">
        <v>9.2851700240163294E-3</v>
      </c>
      <c r="AB56" s="308">
        <v>0.12400190096427301</v>
      </c>
      <c r="AC56" s="308">
        <v>7.1168907718466403E-3</v>
      </c>
      <c r="AD56" s="308">
        <v>1.0918000000000001</v>
      </c>
    </row>
    <row r="57" spans="1:30" s="235" customFormat="1" ht="21" x14ac:dyDescent="0.35">
      <c r="A57" s="305" t="s">
        <v>433</v>
      </c>
      <c r="B57" s="306" t="s">
        <v>434</v>
      </c>
      <c r="C57" s="307" t="s">
        <v>338</v>
      </c>
      <c r="D57" s="308">
        <v>0.2</v>
      </c>
      <c r="E57" s="308">
        <v>0.08</v>
      </c>
      <c r="F57" s="308">
        <v>2.5000000000000001E-2</v>
      </c>
      <c r="G57" s="308">
        <v>1.4999999999999999E-2</v>
      </c>
      <c r="H57" s="308">
        <v>1.6E-2</v>
      </c>
      <c r="I57" s="308">
        <v>2E-3</v>
      </c>
      <c r="J57" s="308">
        <v>0.03</v>
      </c>
      <c r="K57" s="308">
        <v>0</v>
      </c>
      <c r="L57" s="308">
        <v>0</v>
      </c>
      <c r="M57" s="308">
        <v>0.17722417299309501</v>
      </c>
      <c r="N57" s="308">
        <v>4.9012648766841402E-2</v>
      </c>
      <c r="O57" s="308">
        <v>0</v>
      </c>
      <c r="P57" s="308">
        <v>9.3461326689471495E-3</v>
      </c>
      <c r="Q57" s="308">
        <v>4.9099339789933296E-4</v>
      </c>
      <c r="R57" s="308">
        <v>9.99862361907924E-4</v>
      </c>
      <c r="S57" s="308">
        <v>9.2425002532706399E-2</v>
      </c>
      <c r="T57" s="308">
        <v>7.4281360192130601E-3</v>
      </c>
      <c r="U57" s="308">
        <v>3.4738662305767899E-5</v>
      </c>
      <c r="V57" s="308">
        <v>0</v>
      </c>
      <c r="W57" s="308">
        <v>7.8077548160871493E-2</v>
      </c>
      <c r="X57" s="308">
        <v>2.3659970624373E-3</v>
      </c>
      <c r="Y57" s="308">
        <v>0.123233336710275</v>
      </c>
      <c r="Z57" s="308">
        <v>4.27827739968933E-2</v>
      </c>
      <c r="AA57" s="308">
        <v>9.2851700240163294E-3</v>
      </c>
      <c r="AB57" s="308">
        <v>0.12400190096427301</v>
      </c>
      <c r="AC57" s="308">
        <v>7.1168907718466403E-3</v>
      </c>
      <c r="AD57" s="308">
        <v>1.0918000000000001</v>
      </c>
    </row>
    <row r="58" spans="1:30" s="235" customFormat="1" ht="21" x14ac:dyDescent="0.35">
      <c r="A58" s="305" t="s">
        <v>435</v>
      </c>
      <c r="B58" s="306" t="s">
        <v>436</v>
      </c>
      <c r="C58" s="307" t="s">
        <v>276</v>
      </c>
      <c r="D58" s="308">
        <v>0.2</v>
      </c>
      <c r="E58" s="308">
        <v>0.08</v>
      </c>
      <c r="F58" s="308">
        <v>2.5000000000000001E-2</v>
      </c>
      <c r="G58" s="308">
        <v>1.4999999999999999E-2</v>
      </c>
      <c r="H58" s="308">
        <v>1.6E-2</v>
      </c>
      <c r="I58" s="308">
        <v>2E-3</v>
      </c>
      <c r="J58" s="308">
        <v>0.03</v>
      </c>
      <c r="K58" s="308">
        <v>4.1481481481481499E-3</v>
      </c>
      <c r="L58" s="308">
        <v>0</v>
      </c>
      <c r="M58" s="308">
        <v>0</v>
      </c>
      <c r="N58" s="308">
        <v>0</v>
      </c>
      <c r="O58" s="308">
        <v>5.3980709415314597E-2</v>
      </c>
      <c r="P58" s="308">
        <v>9.08868778101341E-3</v>
      </c>
      <c r="Q58" s="308">
        <v>4.9098443341146598E-4</v>
      </c>
      <c r="R58" s="308">
        <v>6.8550441161155796E-4</v>
      </c>
      <c r="S58" s="308">
        <v>9.24233150501102E-2</v>
      </c>
      <c r="T58" s="308">
        <v>7.4280003973584696E-3</v>
      </c>
      <c r="U58" s="308">
        <v>5.8735782914837197E-4</v>
      </c>
      <c r="V58" s="308">
        <v>0</v>
      </c>
      <c r="W58" s="308">
        <v>4.636132229447E-2</v>
      </c>
      <c r="X58" s="308">
        <v>1.27717721842179E-3</v>
      </c>
      <c r="Y58" s="308">
        <v>6.9250377318165704E-2</v>
      </c>
      <c r="Z58" s="308">
        <v>3.7269905898174999E-2</v>
      </c>
      <c r="AA58" s="308">
        <v>9.2850004966980801E-3</v>
      </c>
      <c r="AB58" s="308">
        <v>6.1287053778775698E-2</v>
      </c>
      <c r="AC58" s="308">
        <v>4.18420492025028E-3</v>
      </c>
      <c r="AD58" s="308">
        <v>0.76570000000000005</v>
      </c>
    </row>
    <row r="59" spans="1:30" s="235" customFormat="1" ht="21" x14ac:dyDescent="0.35">
      <c r="A59" s="305" t="s">
        <v>437</v>
      </c>
      <c r="B59" s="306" t="s">
        <v>438</v>
      </c>
      <c r="C59" s="307" t="s">
        <v>338</v>
      </c>
      <c r="D59" s="308">
        <v>0.2</v>
      </c>
      <c r="E59" s="308">
        <v>0.08</v>
      </c>
      <c r="F59" s="308">
        <v>2.5000000000000001E-2</v>
      </c>
      <c r="G59" s="308">
        <v>1.4999999999999999E-2</v>
      </c>
      <c r="H59" s="308">
        <v>1.6E-2</v>
      </c>
      <c r="I59" s="308">
        <v>2E-3</v>
      </c>
      <c r="J59" s="308">
        <v>0.03</v>
      </c>
      <c r="K59" s="308">
        <v>0</v>
      </c>
      <c r="L59" s="308">
        <v>0</v>
      </c>
      <c r="M59" s="308">
        <v>0.17605359000617801</v>
      </c>
      <c r="N59" s="308">
        <v>4.86838352194039E-2</v>
      </c>
      <c r="O59" s="308">
        <v>0</v>
      </c>
      <c r="P59" s="308">
        <v>9.3450653902367592E-3</v>
      </c>
      <c r="Q59" s="308">
        <v>4.9093732906112101E-4</v>
      </c>
      <c r="R59" s="308">
        <v>9.0182272188802997E-4</v>
      </c>
      <c r="S59" s="308">
        <v>9.2414448088316906E-2</v>
      </c>
      <c r="T59" s="308">
        <v>7.4272877655329602E-3</v>
      </c>
      <c r="U59" s="308">
        <v>1.85015778347735E-5</v>
      </c>
      <c r="V59" s="308">
        <v>0</v>
      </c>
      <c r="W59" s="308">
        <v>8.3498379255477304E-2</v>
      </c>
      <c r="X59" s="308">
        <v>2.5302654180390902E-3</v>
      </c>
      <c r="Y59" s="308">
        <v>0.12321926411775599</v>
      </c>
      <c r="Z59" s="308">
        <v>4.2730735619150501E-2</v>
      </c>
      <c r="AA59" s="308">
        <v>9.2841097069161892E-3</v>
      </c>
      <c r="AB59" s="308">
        <v>0.123403459620231</v>
      </c>
      <c r="AC59" s="308">
        <v>7.6110080142765702E-3</v>
      </c>
      <c r="AD59" s="308">
        <v>1.0955999999999999</v>
      </c>
    </row>
    <row r="60" spans="1:30" s="235" customFormat="1" ht="21" x14ac:dyDescent="0.35">
      <c r="A60" s="305" t="s">
        <v>439</v>
      </c>
      <c r="B60" s="306" t="s">
        <v>440</v>
      </c>
      <c r="C60" s="307" t="s">
        <v>276</v>
      </c>
      <c r="D60" s="308">
        <v>0.2</v>
      </c>
      <c r="E60" s="308">
        <v>0.08</v>
      </c>
      <c r="F60" s="308">
        <v>2.5000000000000001E-2</v>
      </c>
      <c r="G60" s="308">
        <v>1.4999999999999999E-2</v>
      </c>
      <c r="H60" s="308">
        <v>1.6E-2</v>
      </c>
      <c r="I60" s="308">
        <v>2E-3</v>
      </c>
      <c r="J60" s="308">
        <v>0.03</v>
      </c>
      <c r="K60" s="308">
        <v>1.11111111111111E-3</v>
      </c>
      <c r="L60" s="308">
        <v>0</v>
      </c>
      <c r="M60" s="308">
        <v>0</v>
      </c>
      <c r="N60" s="308">
        <v>0</v>
      </c>
      <c r="O60" s="308">
        <v>5.13438595253317E-2</v>
      </c>
      <c r="P60" s="308">
        <v>8.9982735264537705E-3</v>
      </c>
      <c r="Q60" s="308">
        <v>4.9109673819995895E-4</v>
      </c>
      <c r="R60" s="308">
        <v>7.5538505354602896E-4</v>
      </c>
      <c r="S60" s="308">
        <v>9.2444455396203107E-2</v>
      </c>
      <c r="T60" s="308">
        <v>7.4296994329220902E-3</v>
      </c>
      <c r="U60" s="308">
        <v>8.3853351627758701E-4</v>
      </c>
      <c r="V60" s="308">
        <v>0</v>
      </c>
      <c r="W60" s="308">
        <v>4.8134485113096599E-2</v>
      </c>
      <c r="X60" s="308">
        <v>1.3260249010249401E-3</v>
      </c>
      <c r="Y60" s="308">
        <v>7.1915414336272507E-2</v>
      </c>
      <c r="Z60" s="308">
        <v>3.71936417020459E-2</v>
      </c>
      <c r="AA60" s="308">
        <v>9.2871242911526097E-3</v>
      </c>
      <c r="AB60" s="308">
        <v>5.9907214354848803E-2</v>
      </c>
      <c r="AC60" s="308">
        <v>4.3402093336260402E-3</v>
      </c>
      <c r="AD60" s="308">
        <v>0.76349999999999996</v>
      </c>
    </row>
    <row r="61" spans="1:30" s="235" customFormat="1" ht="21" x14ac:dyDescent="0.35">
      <c r="A61" s="305" t="s">
        <v>441</v>
      </c>
      <c r="B61" s="306" t="s">
        <v>442</v>
      </c>
      <c r="C61" s="307" t="s">
        <v>276</v>
      </c>
      <c r="D61" s="308">
        <v>0.2</v>
      </c>
      <c r="E61" s="308">
        <v>0.08</v>
      </c>
      <c r="F61" s="308">
        <v>2.5000000000000001E-2</v>
      </c>
      <c r="G61" s="308">
        <v>1.4999999999999999E-2</v>
      </c>
      <c r="H61" s="308">
        <v>1.6E-2</v>
      </c>
      <c r="I61" s="308">
        <v>2E-3</v>
      </c>
      <c r="J61" s="308">
        <v>0.03</v>
      </c>
      <c r="K61" s="308">
        <v>0</v>
      </c>
      <c r="L61" s="308">
        <v>0</v>
      </c>
      <c r="M61" s="308">
        <v>0</v>
      </c>
      <c r="N61" s="308">
        <v>0</v>
      </c>
      <c r="O61" s="308">
        <v>1.6079284657657102E-2</v>
      </c>
      <c r="P61" s="308">
        <v>9.3434731584335507E-3</v>
      </c>
      <c r="Q61" s="308">
        <v>4.9085368213131701E-4</v>
      </c>
      <c r="R61" s="308">
        <v>7.4981877959734195E-4</v>
      </c>
      <c r="S61" s="308">
        <v>9.2398702321200496E-2</v>
      </c>
      <c r="T61" s="308">
        <v>7.42602228869593E-3</v>
      </c>
      <c r="U61" s="308">
        <v>0</v>
      </c>
      <c r="V61" s="308">
        <v>0</v>
      </c>
      <c r="W61" s="308">
        <v>7.1732470660313005E-2</v>
      </c>
      <c r="X61" s="308">
        <v>1.9761101024374601E-3</v>
      </c>
      <c r="Y61" s="308">
        <v>0.10711898510394401</v>
      </c>
      <c r="Z61" s="308">
        <v>3.6047620956406901E-2</v>
      </c>
      <c r="AA61" s="308">
        <v>9.2825278608699106E-3</v>
      </c>
      <c r="AB61" s="308">
        <v>4.6547640998679397E-2</v>
      </c>
      <c r="AC61" s="308">
        <v>6.4658061705220203E-3</v>
      </c>
      <c r="AD61" s="308">
        <v>0.77370000000000005</v>
      </c>
    </row>
    <row r="62" spans="1:30" s="235" customFormat="1" ht="21" x14ac:dyDescent="0.35">
      <c r="A62" s="305" t="s">
        <v>443</v>
      </c>
      <c r="B62" s="306" t="s">
        <v>444</v>
      </c>
      <c r="C62" s="307" t="s">
        <v>338</v>
      </c>
      <c r="D62" s="308">
        <v>0.2</v>
      </c>
      <c r="E62" s="308">
        <v>0.08</v>
      </c>
      <c r="F62" s="308">
        <v>2.5000000000000001E-2</v>
      </c>
      <c r="G62" s="308">
        <v>1.4999999999999999E-2</v>
      </c>
      <c r="H62" s="308">
        <v>1.6E-2</v>
      </c>
      <c r="I62" s="308">
        <v>2E-3</v>
      </c>
      <c r="J62" s="308">
        <v>0.03</v>
      </c>
      <c r="K62" s="308">
        <v>1.11111111111111E-3</v>
      </c>
      <c r="L62" s="308">
        <v>0</v>
      </c>
      <c r="M62" s="308">
        <v>0.184636845261858</v>
      </c>
      <c r="N62" s="308">
        <v>5.1095809045062099E-2</v>
      </c>
      <c r="O62" s="308">
        <v>5.3027461512677697E-2</v>
      </c>
      <c r="P62" s="308">
        <v>8.9918395235806803E-3</v>
      </c>
      <c r="Q62" s="308">
        <v>4.9074559108098603E-4</v>
      </c>
      <c r="R62" s="308">
        <v>8.4119242358409601E-4</v>
      </c>
      <c r="S62" s="308">
        <v>9.23783551726578E-2</v>
      </c>
      <c r="T62" s="308">
        <v>7.4243870018921698E-3</v>
      </c>
      <c r="U62" s="308">
        <v>3.7763455173546001E-5</v>
      </c>
      <c r="V62" s="308">
        <v>0</v>
      </c>
      <c r="W62" s="308">
        <v>4.6982219076487003E-2</v>
      </c>
      <c r="X62" s="308">
        <v>1.29428189071622E-3</v>
      </c>
      <c r="Y62" s="308">
        <v>7.0143678717532701E-2</v>
      </c>
      <c r="Z62" s="308">
        <v>4.4765580767602203E-2</v>
      </c>
      <c r="AA62" s="308">
        <v>9.2804837523652196E-3</v>
      </c>
      <c r="AB62" s="308">
        <v>0.14724742815963299</v>
      </c>
      <c r="AC62" s="308">
        <v>4.2363113528922202E-3</v>
      </c>
      <c r="AD62" s="308">
        <v>1.0920000000000001</v>
      </c>
    </row>
    <row r="63" spans="1:30" s="235" customFormat="1" ht="21" x14ac:dyDescent="0.35">
      <c r="A63" s="305" t="s">
        <v>445</v>
      </c>
      <c r="B63" s="306" t="s">
        <v>446</v>
      </c>
      <c r="C63" s="307" t="s">
        <v>338</v>
      </c>
      <c r="D63" s="308">
        <v>0.2</v>
      </c>
      <c r="E63" s="308">
        <v>0.08</v>
      </c>
      <c r="F63" s="308">
        <v>2.5000000000000001E-2</v>
      </c>
      <c r="G63" s="308">
        <v>1.4999999999999999E-2</v>
      </c>
      <c r="H63" s="308">
        <v>1.6E-2</v>
      </c>
      <c r="I63" s="308">
        <v>2E-3</v>
      </c>
      <c r="J63" s="308">
        <v>0.03</v>
      </c>
      <c r="K63" s="308">
        <v>0</v>
      </c>
      <c r="L63" s="308">
        <v>0</v>
      </c>
      <c r="M63" s="308">
        <v>0.17605359000617801</v>
      </c>
      <c r="N63" s="308">
        <v>4.86838352194039E-2</v>
      </c>
      <c r="O63" s="308">
        <v>0</v>
      </c>
      <c r="P63" s="308">
        <v>9.3450653902367592E-3</v>
      </c>
      <c r="Q63" s="308">
        <v>4.9093732906112101E-4</v>
      </c>
      <c r="R63" s="308">
        <v>9.0182272188802997E-4</v>
      </c>
      <c r="S63" s="308">
        <v>9.2414448088316906E-2</v>
      </c>
      <c r="T63" s="308">
        <v>7.4272877655329602E-3</v>
      </c>
      <c r="U63" s="308">
        <v>1.85015778347735E-5</v>
      </c>
      <c r="V63" s="308">
        <v>0</v>
      </c>
      <c r="W63" s="308">
        <v>8.3498379255477304E-2</v>
      </c>
      <c r="X63" s="308">
        <v>2.5302654180390902E-3</v>
      </c>
      <c r="Y63" s="308">
        <v>0.12321926411775599</v>
      </c>
      <c r="Z63" s="308">
        <v>4.2730735619150501E-2</v>
      </c>
      <c r="AA63" s="308">
        <v>9.2841097069161892E-3</v>
      </c>
      <c r="AB63" s="308">
        <v>0.123403459620231</v>
      </c>
      <c r="AC63" s="308">
        <v>7.6110080142765702E-3</v>
      </c>
      <c r="AD63" s="308">
        <v>1.0955999999999999</v>
      </c>
    </row>
    <row r="64" spans="1:30" s="235" customFormat="1" ht="21" x14ac:dyDescent="0.35">
      <c r="A64" s="305" t="s">
        <v>447</v>
      </c>
      <c r="B64" s="306" t="s">
        <v>448</v>
      </c>
      <c r="C64" s="307" t="s">
        <v>276</v>
      </c>
      <c r="D64" s="308">
        <v>0.2</v>
      </c>
      <c r="E64" s="308">
        <v>0.08</v>
      </c>
      <c r="F64" s="308">
        <v>2.5000000000000001E-2</v>
      </c>
      <c r="G64" s="308">
        <v>1.4999999999999999E-2</v>
      </c>
      <c r="H64" s="308">
        <v>1.6E-2</v>
      </c>
      <c r="I64" s="308">
        <v>2E-3</v>
      </c>
      <c r="J64" s="308">
        <v>0.03</v>
      </c>
      <c r="K64" s="308">
        <v>0</v>
      </c>
      <c r="L64" s="308">
        <v>0</v>
      </c>
      <c r="M64" s="308">
        <v>0</v>
      </c>
      <c r="N64" s="308">
        <v>0</v>
      </c>
      <c r="O64" s="308">
        <v>1.6079284657657102E-2</v>
      </c>
      <c r="P64" s="308">
        <v>9.3434731584335507E-3</v>
      </c>
      <c r="Q64" s="308">
        <v>4.9085368213131701E-4</v>
      </c>
      <c r="R64" s="308">
        <v>7.4981877959734195E-4</v>
      </c>
      <c r="S64" s="308">
        <v>9.2398702321200496E-2</v>
      </c>
      <c r="T64" s="308">
        <v>7.42602228869593E-3</v>
      </c>
      <c r="U64" s="308">
        <v>0</v>
      </c>
      <c r="V64" s="308">
        <v>0</v>
      </c>
      <c r="W64" s="308">
        <v>7.1732470660313005E-2</v>
      </c>
      <c r="X64" s="308">
        <v>1.9761101024374601E-3</v>
      </c>
      <c r="Y64" s="308">
        <v>0.10711898510394401</v>
      </c>
      <c r="Z64" s="308">
        <v>3.6047620956406901E-2</v>
      </c>
      <c r="AA64" s="308">
        <v>9.2825278608699106E-3</v>
      </c>
      <c r="AB64" s="308">
        <v>4.6547640998679397E-2</v>
      </c>
      <c r="AC64" s="308">
        <v>6.4658061705220203E-3</v>
      </c>
      <c r="AD64" s="308">
        <v>0.77370000000000005</v>
      </c>
    </row>
    <row r="65" spans="1:30" s="235" customFormat="1" ht="21" x14ac:dyDescent="0.35">
      <c r="A65" s="305" t="s">
        <v>449</v>
      </c>
      <c r="B65" s="306" t="s">
        <v>450</v>
      </c>
      <c r="C65" s="307" t="s">
        <v>276</v>
      </c>
      <c r="D65" s="308">
        <v>0.2</v>
      </c>
      <c r="E65" s="308">
        <v>0.08</v>
      </c>
      <c r="F65" s="308">
        <v>2.5000000000000001E-2</v>
      </c>
      <c r="G65" s="308">
        <v>1.4999999999999999E-2</v>
      </c>
      <c r="H65" s="308">
        <v>1.6E-2</v>
      </c>
      <c r="I65" s="308">
        <v>2E-3</v>
      </c>
      <c r="J65" s="308">
        <v>0.03</v>
      </c>
      <c r="K65" s="308">
        <v>1.11111111111111E-3</v>
      </c>
      <c r="L65" s="308">
        <v>0</v>
      </c>
      <c r="M65" s="308">
        <v>0</v>
      </c>
      <c r="N65" s="308">
        <v>0</v>
      </c>
      <c r="O65" s="308">
        <v>3.6755254586953397E-2</v>
      </c>
      <c r="P65" s="308">
        <v>8.9988130855674295E-3</v>
      </c>
      <c r="Q65" s="308">
        <v>4.9112618559561802E-4</v>
      </c>
      <c r="R65" s="308">
        <v>6.2465921280568503E-4</v>
      </c>
      <c r="S65" s="308">
        <v>9.2449998598270605E-2</v>
      </c>
      <c r="T65" s="308">
        <v>7.43014493638773E-3</v>
      </c>
      <c r="U65" s="308">
        <v>1.02929837976684E-3</v>
      </c>
      <c r="V65" s="308">
        <v>0</v>
      </c>
      <c r="W65" s="308">
        <v>5.7900417392648E-2</v>
      </c>
      <c r="X65" s="308">
        <v>1.59506007100715E-3</v>
      </c>
      <c r="Y65" s="308">
        <v>8.6511410210740797E-2</v>
      </c>
      <c r="Z65" s="308">
        <v>3.6728937439531102E-2</v>
      </c>
      <c r="AA65" s="308">
        <v>9.2876811704846601E-3</v>
      </c>
      <c r="AB65" s="308">
        <v>5.4546979771258199E-2</v>
      </c>
      <c r="AC65" s="308">
        <v>5.2207877865102599E-3</v>
      </c>
      <c r="AD65" s="308">
        <v>0.76870000000000005</v>
      </c>
    </row>
    <row r="66" spans="1:30" s="235" customFormat="1" ht="21" x14ac:dyDescent="0.35">
      <c r="A66" s="305" t="s">
        <v>451</v>
      </c>
      <c r="B66" s="306" t="s">
        <v>452</v>
      </c>
      <c r="C66" s="307" t="s">
        <v>276</v>
      </c>
      <c r="D66" s="308">
        <v>0.2</v>
      </c>
      <c r="E66" s="308">
        <v>0.08</v>
      </c>
      <c r="F66" s="308">
        <v>2.5000000000000001E-2</v>
      </c>
      <c r="G66" s="308">
        <v>1.4999999999999999E-2</v>
      </c>
      <c r="H66" s="308">
        <v>1.6E-2</v>
      </c>
      <c r="I66" s="308">
        <v>2E-3</v>
      </c>
      <c r="J66" s="308">
        <v>0.03</v>
      </c>
      <c r="K66" s="308">
        <v>4.1481481481481499E-3</v>
      </c>
      <c r="L66" s="308">
        <v>0</v>
      </c>
      <c r="M66" s="308">
        <v>0</v>
      </c>
      <c r="N66" s="308">
        <v>0</v>
      </c>
      <c r="O66" s="308">
        <v>6.3045485904533197E-2</v>
      </c>
      <c r="P66" s="308">
        <v>9.0971894890196203E-3</v>
      </c>
      <c r="Q66" s="308">
        <v>4.9144370832430605E-4</v>
      </c>
      <c r="R66" s="308">
        <v>2.25850861555481E-4</v>
      </c>
      <c r="S66" s="308">
        <v>9.2509769338831996E-2</v>
      </c>
      <c r="T66" s="308">
        <v>7.4349486710773901E-3</v>
      </c>
      <c r="U66" s="308">
        <v>1.9835280657657002E-3</v>
      </c>
      <c r="V66" s="308">
        <v>0</v>
      </c>
      <c r="W66" s="308">
        <v>4.3998693014039698E-2</v>
      </c>
      <c r="X66" s="308">
        <v>1.11108315679313E-3</v>
      </c>
      <c r="Y66" s="308">
        <v>6.0300873213909499E-2</v>
      </c>
      <c r="Z66" s="308">
        <v>3.7593222913251401E-2</v>
      </c>
      <c r="AA66" s="308">
        <v>9.2936858388467398E-3</v>
      </c>
      <c r="AB66" s="308">
        <v>6.5047110917072395E-2</v>
      </c>
      <c r="AC66" s="308">
        <v>3.9333829803623399E-3</v>
      </c>
      <c r="AD66" s="308">
        <v>0.76819999999999999</v>
      </c>
    </row>
    <row r="67" spans="1:30" s="235" customFormat="1" ht="21" x14ac:dyDescent="0.35">
      <c r="A67" s="305" t="s">
        <v>453</v>
      </c>
      <c r="B67" s="306" t="s">
        <v>454</v>
      </c>
      <c r="C67" s="307" t="s">
        <v>276</v>
      </c>
      <c r="D67" s="308">
        <v>0.2</v>
      </c>
      <c r="E67" s="308">
        <v>0.08</v>
      </c>
      <c r="F67" s="308">
        <v>2.5000000000000001E-2</v>
      </c>
      <c r="G67" s="308">
        <v>1.4999999999999999E-2</v>
      </c>
      <c r="H67" s="308">
        <v>1.6E-2</v>
      </c>
      <c r="I67" s="308">
        <v>2E-3</v>
      </c>
      <c r="J67" s="308">
        <v>0.03</v>
      </c>
      <c r="K67" s="308">
        <v>4.1481481481481499E-3</v>
      </c>
      <c r="L67" s="308">
        <v>0</v>
      </c>
      <c r="M67" s="308">
        <v>0</v>
      </c>
      <c r="N67" s="308">
        <v>0</v>
      </c>
      <c r="O67" s="308">
        <v>8.9713113694673205E-2</v>
      </c>
      <c r="P67" s="308">
        <v>9.0812279410613997E-3</v>
      </c>
      <c r="Q67" s="308">
        <v>5.0898398870756999E-4</v>
      </c>
      <c r="R67" s="308">
        <v>3.9121432013708999E-4</v>
      </c>
      <c r="S67" s="308">
        <v>9.2350873357650895E-2</v>
      </c>
      <c r="T67" s="308">
        <v>7.4221783066870696E-3</v>
      </c>
      <c r="U67" s="308">
        <v>7.9541631853073704E-5</v>
      </c>
      <c r="V67" s="308">
        <v>0</v>
      </c>
      <c r="W67" s="308">
        <v>2.6463623186141899E-2</v>
      </c>
      <c r="X67" s="308">
        <v>6.1687047729335701E-4</v>
      </c>
      <c r="Y67" s="308">
        <v>3.3421384115528099E-2</v>
      </c>
      <c r="Z67" s="308">
        <v>3.8385508263704703E-2</v>
      </c>
      <c r="AA67" s="308">
        <v>9.2777228833588396E-3</v>
      </c>
      <c r="AB67" s="308">
        <v>7.4261096103824406E-2</v>
      </c>
      <c r="AC67" s="308">
        <v>2.3466570606633401E-3</v>
      </c>
      <c r="AD67" s="308">
        <v>0.75649999999999995</v>
      </c>
    </row>
    <row r="68" spans="1:30" s="235" customFormat="1" ht="21" x14ac:dyDescent="0.35">
      <c r="A68" s="305" t="s">
        <v>455</v>
      </c>
      <c r="B68" s="306" t="s">
        <v>456</v>
      </c>
      <c r="C68" s="307" t="s">
        <v>338</v>
      </c>
      <c r="D68" s="308">
        <v>0.2</v>
      </c>
      <c r="E68" s="308">
        <v>0.08</v>
      </c>
      <c r="F68" s="308">
        <v>2.5000000000000001E-2</v>
      </c>
      <c r="G68" s="308">
        <v>1.4999999999999999E-2</v>
      </c>
      <c r="H68" s="308">
        <v>1.6E-2</v>
      </c>
      <c r="I68" s="308">
        <v>2E-3</v>
      </c>
      <c r="J68" s="308">
        <v>0.03</v>
      </c>
      <c r="K68" s="308">
        <v>1.11111111111111E-3</v>
      </c>
      <c r="L68" s="308">
        <v>0</v>
      </c>
      <c r="M68" s="308">
        <v>0.18454659655602401</v>
      </c>
      <c r="N68" s="308">
        <v>5.10698917958438E-2</v>
      </c>
      <c r="O68" s="308">
        <v>5.13438595253317E-2</v>
      </c>
      <c r="P68" s="308">
        <v>8.9982735264537705E-3</v>
      </c>
      <c r="Q68" s="308">
        <v>4.9109673819995895E-4</v>
      </c>
      <c r="R68" s="308">
        <v>7.5538505354602896E-4</v>
      </c>
      <c r="S68" s="308">
        <v>9.2444455396203107E-2</v>
      </c>
      <c r="T68" s="308">
        <v>7.4296994329220902E-3</v>
      </c>
      <c r="U68" s="308">
        <v>8.3853351627758701E-4</v>
      </c>
      <c r="V68" s="308">
        <v>0</v>
      </c>
      <c r="W68" s="308">
        <v>4.8134485113096599E-2</v>
      </c>
      <c r="X68" s="308">
        <v>1.3260249010249401E-3</v>
      </c>
      <c r="Y68" s="308">
        <v>7.1915414336272507E-2</v>
      </c>
      <c r="Z68" s="308">
        <v>4.4733369329305703E-2</v>
      </c>
      <c r="AA68" s="308">
        <v>9.2871242911526097E-3</v>
      </c>
      <c r="AB68" s="308">
        <v>0.14687587816650499</v>
      </c>
      <c r="AC68" s="308">
        <v>4.3402093336260402E-3</v>
      </c>
      <c r="AD68" s="308">
        <v>1.0935999999999999</v>
      </c>
    </row>
    <row r="69" spans="1:30" s="235" customFormat="1" ht="21" x14ac:dyDescent="0.35">
      <c r="A69" s="305" t="s">
        <v>457</v>
      </c>
      <c r="B69" s="306" t="s">
        <v>458</v>
      </c>
      <c r="C69" s="307" t="s">
        <v>276</v>
      </c>
      <c r="D69" s="308">
        <v>0.2</v>
      </c>
      <c r="E69" s="308">
        <v>0.08</v>
      </c>
      <c r="F69" s="308">
        <v>2.5000000000000001E-2</v>
      </c>
      <c r="G69" s="308">
        <v>1.4999999999999999E-2</v>
      </c>
      <c r="H69" s="308">
        <v>1.6E-2</v>
      </c>
      <c r="I69" s="308">
        <v>2E-3</v>
      </c>
      <c r="J69" s="308">
        <v>0.03</v>
      </c>
      <c r="K69" s="308">
        <v>1.11111111111111E-3</v>
      </c>
      <c r="L69" s="308">
        <v>0</v>
      </c>
      <c r="M69" s="308">
        <v>0</v>
      </c>
      <c r="N69" s="308">
        <v>0</v>
      </c>
      <c r="O69" s="308">
        <v>7.7971773885514406E-2</v>
      </c>
      <c r="P69" s="308">
        <v>8.9961874712404504E-3</v>
      </c>
      <c r="Q69" s="308">
        <v>4.90982888036597E-4</v>
      </c>
      <c r="R69" s="308">
        <v>6.4400689309516697E-4</v>
      </c>
      <c r="S69" s="308">
        <v>9.2423024147469099E-2</v>
      </c>
      <c r="T69" s="308">
        <v>7.4279770177065598E-3</v>
      </c>
      <c r="U69" s="308">
        <v>7.1805582860787101E-4</v>
      </c>
      <c r="V69" s="308">
        <v>0</v>
      </c>
      <c r="W69" s="308">
        <v>3.3054289925911903E-2</v>
      </c>
      <c r="X69" s="308">
        <v>8.3470808518604103E-4</v>
      </c>
      <c r="Y69" s="308">
        <v>4.5258924977777802E-2</v>
      </c>
      <c r="Z69" s="308">
        <v>3.8037504260213399E-2</v>
      </c>
      <c r="AA69" s="308">
        <v>9.2849712721331992E-3</v>
      </c>
      <c r="AB69" s="308">
        <v>6.9640934557045397E-2</v>
      </c>
      <c r="AC69" s="308">
        <v>2.9524432228493999E-3</v>
      </c>
      <c r="AD69" s="308">
        <v>0.75680000000000003</v>
      </c>
    </row>
    <row r="70" spans="1:30" s="235" customFormat="1" ht="21" x14ac:dyDescent="0.35">
      <c r="A70" s="305" t="s">
        <v>459</v>
      </c>
      <c r="B70" s="306" t="s">
        <v>334</v>
      </c>
      <c r="C70" s="307" t="s">
        <v>276</v>
      </c>
      <c r="D70" s="308">
        <v>0.2</v>
      </c>
      <c r="E70" s="308">
        <v>0.08</v>
      </c>
      <c r="F70" s="308">
        <v>2.5000000000000001E-2</v>
      </c>
      <c r="G70" s="308">
        <v>1.4999999999999999E-2</v>
      </c>
      <c r="H70" s="308">
        <v>1.6E-2</v>
      </c>
      <c r="I70" s="308">
        <v>2E-3</v>
      </c>
      <c r="J70" s="308">
        <v>0.03</v>
      </c>
      <c r="K70" s="308">
        <v>0</v>
      </c>
      <c r="L70" s="308">
        <v>0</v>
      </c>
      <c r="M70" s="308">
        <v>0</v>
      </c>
      <c r="N70" s="308">
        <v>0</v>
      </c>
      <c r="O70" s="308">
        <v>1.6079284657657102E-2</v>
      </c>
      <c r="P70" s="308">
        <v>9.3434731584335507E-3</v>
      </c>
      <c r="Q70" s="308">
        <v>4.9085368213131701E-4</v>
      </c>
      <c r="R70" s="308">
        <v>7.4981877959734195E-4</v>
      </c>
      <c r="S70" s="308">
        <v>9.2398702321200496E-2</v>
      </c>
      <c r="T70" s="308">
        <v>7.42602228869593E-3</v>
      </c>
      <c r="U70" s="308">
        <v>0</v>
      </c>
      <c r="V70" s="308">
        <v>0</v>
      </c>
      <c r="W70" s="308">
        <v>7.1732470660313005E-2</v>
      </c>
      <c r="X70" s="308">
        <v>1.9761101024374601E-3</v>
      </c>
      <c r="Y70" s="308">
        <v>0.10711898510394401</v>
      </c>
      <c r="Z70" s="308">
        <v>3.6047620956406901E-2</v>
      </c>
      <c r="AA70" s="308">
        <v>9.2825278608699106E-3</v>
      </c>
      <c r="AB70" s="308">
        <v>4.6547640998679397E-2</v>
      </c>
      <c r="AC70" s="308">
        <v>6.4658061705220203E-3</v>
      </c>
      <c r="AD70" s="308">
        <v>0.77370000000000005</v>
      </c>
    </row>
    <row r="71" spans="1:30" s="235" customFormat="1" ht="21" x14ac:dyDescent="0.35">
      <c r="A71" s="305" t="s">
        <v>460</v>
      </c>
      <c r="B71" s="306" t="s">
        <v>461</v>
      </c>
      <c r="C71" s="307" t="s">
        <v>338</v>
      </c>
      <c r="D71" s="308">
        <v>0.2</v>
      </c>
      <c r="E71" s="308">
        <v>0.08</v>
      </c>
      <c r="F71" s="308">
        <v>2.5000000000000001E-2</v>
      </c>
      <c r="G71" s="308">
        <v>1.4999999999999999E-2</v>
      </c>
      <c r="H71" s="308">
        <v>1.6E-2</v>
      </c>
      <c r="I71" s="308">
        <v>2E-3</v>
      </c>
      <c r="J71" s="308">
        <v>0.03</v>
      </c>
      <c r="K71" s="308">
        <v>0</v>
      </c>
      <c r="L71" s="308">
        <v>0</v>
      </c>
      <c r="M71" s="308">
        <v>0.17722417299309501</v>
      </c>
      <c r="N71" s="308">
        <v>4.9012648766841402E-2</v>
      </c>
      <c r="O71" s="308">
        <v>0</v>
      </c>
      <c r="P71" s="308">
        <v>9.3461326689471495E-3</v>
      </c>
      <c r="Q71" s="308">
        <v>4.9099339789933296E-4</v>
      </c>
      <c r="R71" s="308">
        <v>9.99862361907924E-4</v>
      </c>
      <c r="S71" s="308">
        <v>9.2425002532706399E-2</v>
      </c>
      <c r="T71" s="308">
        <v>7.4281360192130601E-3</v>
      </c>
      <c r="U71" s="308">
        <v>3.4738662305767899E-5</v>
      </c>
      <c r="V71" s="308">
        <v>0</v>
      </c>
      <c r="W71" s="308">
        <v>7.8077548160871493E-2</v>
      </c>
      <c r="X71" s="308">
        <v>2.3659970624373E-3</v>
      </c>
      <c r="Y71" s="308">
        <v>0.123233336710275</v>
      </c>
      <c r="Z71" s="308">
        <v>4.27827739968933E-2</v>
      </c>
      <c r="AA71" s="308">
        <v>9.2851700240163294E-3</v>
      </c>
      <c r="AB71" s="308">
        <v>0.12400190096427301</v>
      </c>
      <c r="AC71" s="308">
        <v>7.1168907718466403E-3</v>
      </c>
      <c r="AD71" s="308">
        <v>1.0918000000000001</v>
      </c>
    </row>
    <row r="72" spans="1:30" s="235" customFormat="1" ht="21" x14ac:dyDescent="0.35">
      <c r="A72" s="305" t="s">
        <v>462</v>
      </c>
      <c r="B72" s="306" t="s">
        <v>463</v>
      </c>
      <c r="C72" s="307" t="s">
        <v>276</v>
      </c>
      <c r="D72" s="308">
        <v>0.2</v>
      </c>
      <c r="E72" s="308">
        <v>0.08</v>
      </c>
      <c r="F72" s="308">
        <v>2.5000000000000001E-2</v>
      </c>
      <c r="G72" s="308">
        <v>1.4999999999999999E-2</v>
      </c>
      <c r="H72" s="308">
        <v>1.6E-2</v>
      </c>
      <c r="I72" s="308">
        <v>2E-3</v>
      </c>
      <c r="J72" s="308">
        <v>0.03</v>
      </c>
      <c r="K72" s="308">
        <v>1.11111111111111E-3</v>
      </c>
      <c r="L72" s="308">
        <v>0</v>
      </c>
      <c r="M72" s="308">
        <v>0</v>
      </c>
      <c r="N72" s="308">
        <v>0</v>
      </c>
      <c r="O72" s="308">
        <v>4.9345145260427603E-2</v>
      </c>
      <c r="P72" s="308">
        <v>8.9977399650719696E-3</v>
      </c>
      <c r="Q72" s="308">
        <v>4.9106761814115402E-4</v>
      </c>
      <c r="R72" s="308">
        <v>7.1320923553820799E-4</v>
      </c>
      <c r="S72" s="308">
        <v>9.2438973812295294E-2</v>
      </c>
      <c r="T72" s="308">
        <v>7.4292588816669896E-3</v>
      </c>
      <c r="U72" s="308">
        <v>8.2141403531116395E-4</v>
      </c>
      <c r="V72" s="308">
        <v>0</v>
      </c>
      <c r="W72" s="308">
        <v>4.9470307684410401E-2</v>
      </c>
      <c r="X72" s="308">
        <v>1.3628245881671501E-3</v>
      </c>
      <c r="Y72" s="308">
        <v>7.3906819822632697E-2</v>
      </c>
      <c r="Z72" s="308">
        <v>3.7127577881870502E-2</v>
      </c>
      <c r="AA72" s="308">
        <v>9.2865736020837399E-3</v>
      </c>
      <c r="AB72" s="308">
        <v>5.9145186540186599E-2</v>
      </c>
      <c r="AC72" s="308">
        <v>4.4606583127407501E-3</v>
      </c>
      <c r="AD72" s="308">
        <v>0.7641</v>
      </c>
    </row>
    <row r="73" spans="1:30" s="235" customFormat="1" ht="21" x14ac:dyDescent="0.35">
      <c r="A73" s="305" t="s">
        <v>464</v>
      </c>
      <c r="B73" s="306" t="s">
        <v>465</v>
      </c>
      <c r="C73" s="307" t="s">
        <v>338</v>
      </c>
      <c r="D73" s="308">
        <v>0.2</v>
      </c>
      <c r="E73" s="308">
        <v>0.08</v>
      </c>
      <c r="F73" s="308">
        <v>2.5000000000000001E-2</v>
      </c>
      <c r="G73" s="308">
        <v>1.4999999999999999E-2</v>
      </c>
      <c r="H73" s="308">
        <v>1.6E-2</v>
      </c>
      <c r="I73" s="308">
        <v>2E-3</v>
      </c>
      <c r="J73" s="308">
        <v>0.03</v>
      </c>
      <c r="K73" s="308">
        <v>4.1481481481481499E-3</v>
      </c>
      <c r="L73" s="308">
        <v>0</v>
      </c>
      <c r="M73" s="308">
        <v>0.18561837671405301</v>
      </c>
      <c r="N73" s="308">
        <v>5.1371423424705499E-2</v>
      </c>
      <c r="O73" s="308">
        <v>6.0327298294066203E-2</v>
      </c>
      <c r="P73" s="308">
        <v>9.0862413002923397E-3</v>
      </c>
      <c r="Q73" s="308">
        <v>4.9085227088375798E-4</v>
      </c>
      <c r="R73" s="308">
        <v>9.6874721577447896E-4</v>
      </c>
      <c r="S73" s="308">
        <v>9.2398436666795106E-2</v>
      </c>
      <c r="T73" s="308">
        <v>7.4260009382279401E-3</v>
      </c>
      <c r="U73" s="308">
        <v>3.5330827155224403E-5</v>
      </c>
      <c r="V73" s="308">
        <v>0</v>
      </c>
      <c r="W73" s="308">
        <v>4.2101572097953399E-2</v>
      </c>
      <c r="X73" s="308">
        <v>1.1598281947549701E-3</v>
      </c>
      <c r="Y73" s="308">
        <v>6.28706172616606E-2</v>
      </c>
      <c r="Z73" s="308">
        <v>4.5047126644862497E-2</v>
      </c>
      <c r="AA73" s="308">
        <v>9.2825011727849203E-3</v>
      </c>
      <c r="AB73" s="308">
        <v>0.15173325061062301</v>
      </c>
      <c r="AC73" s="308">
        <v>3.7997536826843399E-3</v>
      </c>
      <c r="AD73" s="308">
        <v>1.0959000000000001</v>
      </c>
    </row>
    <row r="74" spans="1:30" s="235" customFormat="1" ht="21" x14ac:dyDescent="0.35">
      <c r="A74" s="305" t="s">
        <v>466</v>
      </c>
      <c r="B74" s="306" t="s">
        <v>467</v>
      </c>
      <c r="C74" s="307" t="s">
        <v>276</v>
      </c>
      <c r="D74" s="308">
        <v>0.2</v>
      </c>
      <c r="E74" s="308">
        <v>0.08</v>
      </c>
      <c r="F74" s="308">
        <v>2.5000000000000001E-2</v>
      </c>
      <c r="G74" s="308">
        <v>1.4999999999999999E-2</v>
      </c>
      <c r="H74" s="308">
        <v>1.6E-2</v>
      </c>
      <c r="I74" s="308">
        <v>2E-3</v>
      </c>
      <c r="J74" s="308">
        <v>0.03</v>
      </c>
      <c r="K74" s="308">
        <v>0</v>
      </c>
      <c r="L74" s="308">
        <v>0</v>
      </c>
      <c r="M74" s="308">
        <v>0</v>
      </c>
      <c r="N74" s="308">
        <v>0</v>
      </c>
      <c r="O74" s="308">
        <v>1.6079284657657102E-2</v>
      </c>
      <c r="P74" s="308">
        <v>9.3434731584335507E-3</v>
      </c>
      <c r="Q74" s="308">
        <v>4.9085368213131701E-4</v>
      </c>
      <c r="R74" s="308">
        <v>7.4981877959734195E-4</v>
      </c>
      <c r="S74" s="308">
        <v>9.2398702321200496E-2</v>
      </c>
      <c r="T74" s="308">
        <v>7.42602228869593E-3</v>
      </c>
      <c r="U74" s="308">
        <v>0</v>
      </c>
      <c r="V74" s="308">
        <v>0</v>
      </c>
      <c r="W74" s="308">
        <v>7.1732470660313005E-2</v>
      </c>
      <c r="X74" s="308">
        <v>1.9761101024374601E-3</v>
      </c>
      <c r="Y74" s="308">
        <v>0.10711898510394401</v>
      </c>
      <c r="Z74" s="308">
        <v>3.6047620956406901E-2</v>
      </c>
      <c r="AA74" s="308">
        <v>9.2825278608699106E-3</v>
      </c>
      <c r="AB74" s="308">
        <v>4.6547640998679397E-2</v>
      </c>
      <c r="AC74" s="308">
        <v>6.4658061705220203E-3</v>
      </c>
      <c r="AD74" s="308">
        <v>0.77370000000000005</v>
      </c>
    </row>
    <row r="75" spans="1:30" s="235" customFormat="1" ht="21" x14ac:dyDescent="0.35">
      <c r="A75" s="305" t="s">
        <v>468</v>
      </c>
      <c r="B75" s="306" t="s">
        <v>469</v>
      </c>
      <c r="C75" s="307" t="s">
        <v>276</v>
      </c>
      <c r="D75" s="308">
        <v>0.2</v>
      </c>
      <c r="E75" s="308">
        <v>0.08</v>
      </c>
      <c r="F75" s="308">
        <v>2.5000000000000001E-2</v>
      </c>
      <c r="G75" s="308">
        <v>1.4999999999999999E-2</v>
      </c>
      <c r="H75" s="308">
        <v>1.6E-2</v>
      </c>
      <c r="I75" s="308">
        <v>2E-3</v>
      </c>
      <c r="J75" s="308">
        <v>0.03</v>
      </c>
      <c r="K75" s="308">
        <v>1.11111111111111E-3</v>
      </c>
      <c r="L75" s="308">
        <v>0</v>
      </c>
      <c r="M75" s="308">
        <v>0</v>
      </c>
      <c r="N75" s="308">
        <v>0</v>
      </c>
      <c r="O75" s="308">
        <v>6.5793145461513006E-2</v>
      </c>
      <c r="P75" s="308">
        <v>8.9934558917090807E-3</v>
      </c>
      <c r="Q75" s="308">
        <v>4.9083380723859203E-4</v>
      </c>
      <c r="R75" s="308">
        <v>8.0346657302361496E-4</v>
      </c>
      <c r="S75" s="308">
        <v>9.2394961054987401E-2</v>
      </c>
      <c r="T75" s="308">
        <v>7.4257216056171698E-3</v>
      </c>
      <c r="U75" s="308">
        <v>2.5506024672635098E-4</v>
      </c>
      <c r="V75" s="308">
        <v>0</v>
      </c>
      <c r="W75" s="308">
        <v>4.1934204333836801E-2</v>
      </c>
      <c r="X75" s="308">
        <v>1.05894936729098E-3</v>
      </c>
      <c r="Y75" s="308">
        <v>5.74001359451368E-2</v>
      </c>
      <c r="Z75" s="308">
        <v>3.7637012628506099E-2</v>
      </c>
      <c r="AA75" s="308">
        <v>9.2821520070214703E-3</v>
      </c>
      <c r="AB75" s="308">
        <v>6.50213748329765E-2</v>
      </c>
      <c r="AC75" s="308">
        <v>3.7456063242781298E-3</v>
      </c>
      <c r="AD75" s="308">
        <v>0.76129999999999998</v>
      </c>
    </row>
    <row r="76" spans="1:30" s="235" customFormat="1" ht="21" x14ac:dyDescent="0.35">
      <c r="A76" s="305" t="s">
        <v>470</v>
      </c>
      <c r="B76" s="306" t="s">
        <v>471</v>
      </c>
      <c r="C76" s="307" t="s">
        <v>276</v>
      </c>
      <c r="D76" s="308">
        <v>0.2</v>
      </c>
      <c r="E76" s="308">
        <v>0.08</v>
      </c>
      <c r="F76" s="308">
        <v>2.5000000000000001E-2</v>
      </c>
      <c r="G76" s="308">
        <v>1.4999999999999999E-2</v>
      </c>
      <c r="H76" s="308">
        <v>1.6E-2</v>
      </c>
      <c r="I76" s="308">
        <v>2E-3</v>
      </c>
      <c r="J76" s="308">
        <v>0.03</v>
      </c>
      <c r="K76" s="308">
        <v>4.1481481481481499E-3</v>
      </c>
      <c r="L76" s="308">
        <v>0</v>
      </c>
      <c r="M76" s="308">
        <v>0</v>
      </c>
      <c r="N76" s="308">
        <v>0</v>
      </c>
      <c r="O76" s="308">
        <v>1.66209765028539E-2</v>
      </c>
      <c r="P76" s="308">
        <v>9.0938786080879998E-3</v>
      </c>
      <c r="Q76" s="308">
        <v>4.9126484961142401E-4</v>
      </c>
      <c r="R76" s="308">
        <v>5.9039480808813596E-4</v>
      </c>
      <c r="S76" s="308">
        <v>9.2476100827072194E-2</v>
      </c>
      <c r="T76" s="308">
        <v>7.4322427551665104E-3</v>
      </c>
      <c r="U76" s="308">
        <v>1.2536495172377701E-3</v>
      </c>
      <c r="V76" s="308">
        <v>0</v>
      </c>
      <c r="W76" s="308">
        <v>7.13790410504309E-2</v>
      </c>
      <c r="X76" s="308">
        <v>1.9663737052918002E-3</v>
      </c>
      <c r="Y76" s="308">
        <v>0.106680491266576</v>
      </c>
      <c r="Z76" s="308">
        <v>3.60946722517798E-2</v>
      </c>
      <c r="AA76" s="308">
        <v>9.2903034439581408E-3</v>
      </c>
      <c r="AB76" s="308">
        <v>4.76195217429203E-2</v>
      </c>
      <c r="AC76" s="308">
        <v>6.4421056170260301E-3</v>
      </c>
      <c r="AD76" s="308">
        <v>0.77959999999999996</v>
      </c>
    </row>
    <row r="77" spans="1:30" s="235" customFormat="1" ht="21" x14ac:dyDescent="0.35">
      <c r="A77" s="305" t="s">
        <v>472</v>
      </c>
      <c r="B77" s="306" t="s">
        <v>473</v>
      </c>
      <c r="C77" s="307" t="s">
        <v>276</v>
      </c>
      <c r="D77" s="308">
        <v>0.2</v>
      </c>
      <c r="E77" s="308">
        <v>0.08</v>
      </c>
      <c r="F77" s="308">
        <v>2.5000000000000001E-2</v>
      </c>
      <c r="G77" s="308">
        <v>1.4999999999999999E-2</v>
      </c>
      <c r="H77" s="308">
        <v>1.6E-2</v>
      </c>
      <c r="I77" s="308">
        <v>2E-3</v>
      </c>
      <c r="J77" s="308">
        <v>0.03</v>
      </c>
      <c r="K77" s="308">
        <v>1.11111111111111E-3</v>
      </c>
      <c r="L77" s="308">
        <v>0</v>
      </c>
      <c r="M77" s="308">
        <v>0</v>
      </c>
      <c r="N77" s="308">
        <v>0</v>
      </c>
      <c r="O77" s="308">
        <v>7.7840584628192599E-2</v>
      </c>
      <c r="P77" s="308">
        <v>8.9974970483506708E-3</v>
      </c>
      <c r="Q77" s="308">
        <v>4.9105436053022101E-4</v>
      </c>
      <c r="R77" s="308">
        <v>5.9023338644260601E-4</v>
      </c>
      <c r="S77" s="308">
        <v>9.2436478188669097E-2</v>
      </c>
      <c r="T77" s="308">
        <v>7.4290583100549796E-3</v>
      </c>
      <c r="U77" s="308">
        <v>9.1743965128438204E-4</v>
      </c>
      <c r="V77" s="308">
        <v>0</v>
      </c>
      <c r="W77" s="308">
        <v>3.3158376807922697E-2</v>
      </c>
      <c r="X77" s="308">
        <v>8.3733655375005996E-4</v>
      </c>
      <c r="Y77" s="308">
        <v>4.5408052956699502E-2</v>
      </c>
      <c r="Z77" s="308">
        <v>3.8038475058352797E-2</v>
      </c>
      <c r="AA77" s="308">
        <v>9.28632288756873E-3</v>
      </c>
      <c r="AB77" s="308">
        <v>6.9652132443916506E-2</v>
      </c>
      <c r="AC77" s="308">
        <v>2.9617403703624499E-3</v>
      </c>
      <c r="AD77" s="308">
        <v>0.75719999999999998</v>
      </c>
    </row>
    <row r="78" spans="1:30" s="235" customFormat="1" ht="21" x14ac:dyDescent="0.35">
      <c r="A78" s="305" t="s">
        <v>474</v>
      </c>
      <c r="B78" s="306" t="s">
        <v>475</v>
      </c>
      <c r="C78" s="307" t="s">
        <v>276</v>
      </c>
      <c r="D78" s="308">
        <v>0.2</v>
      </c>
      <c r="E78" s="308">
        <v>0.08</v>
      </c>
      <c r="F78" s="308">
        <v>2.5000000000000001E-2</v>
      </c>
      <c r="G78" s="308">
        <v>1.4999999999999999E-2</v>
      </c>
      <c r="H78" s="308">
        <v>1.6E-2</v>
      </c>
      <c r="I78" s="308">
        <v>2E-3</v>
      </c>
      <c r="J78" s="308">
        <v>0.03</v>
      </c>
      <c r="K78" s="308">
        <v>0</v>
      </c>
      <c r="L78" s="308">
        <v>0</v>
      </c>
      <c r="M78" s="308">
        <v>0</v>
      </c>
      <c r="N78" s="308">
        <v>0</v>
      </c>
      <c r="O78" s="308">
        <v>1.6079284657657102E-2</v>
      </c>
      <c r="P78" s="308">
        <v>9.3434731584335507E-3</v>
      </c>
      <c r="Q78" s="308">
        <v>4.9085368213131701E-4</v>
      </c>
      <c r="R78" s="308">
        <v>7.4981877959734195E-4</v>
      </c>
      <c r="S78" s="308">
        <v>9.2398702321200496E-2</v>
      </c>
      <c r="T78" s="308">
        <v>7.42602228869593E-3</v>
      </c>
      <c r="U78" s="308">
        <v>0</v>
      </c>
      <c r="V78" s="308">
        <v>0</v>
      </c>
      <c r="W78" s="308">
        <v>7.1732470660313005E-2</v>
      </c>
      <c r="X78" s="308">
        <v>1.9761101024374601E-3</v>
      </c>
      <c r="Y78" s="308">
        <v>0.10711898510394401</v>
      </c>
      <c r="Z78" s="308">
        <v>3.6047620956406901E-2</v>
      </c>
      <c r="AA78" s="308">
        <v>9.2825278608699106E-3</v>
      </c>
      <c r="AB78" s="308">
        <v>4.6547640998679397E-2</v>
      </c>
      <c r="AC78" s="308">
        <v>6.4658061705220203E-3</v>
      </c>
      <c r="AD78" s="308">
        <v>0.77370000000000005</v>
      </c>
    </row>
    <row r="79" spans="1:30" s="235" customFormat="1" ht="21" x14ac:dyDescent="0.35">
      <c r="A79" s="305" t="s">
        <v>476</v>
      </c>
      <c r="B79" s="306" t="s">
        <v>477</v>
      </c>
      <c r="C79" s="307" t="s">
        <v>276</v>
      </c>
      <c r="D79" s="308">
        <v>0.2</v>
      </c>
      <c r="E79" s="308">
        <v>0.08</v>
      </c>
      <c r="F79" s="308">
        <v>2.5000000000000001E-2</v>
      </c>
      <c r="G79" s="308">
        <v>1.4999999999999999E-2</v>
      </c>
      <c r="H79" s="308">
        <v>1.6E-2</v>
      </c>
      <c r="I79" s="308">
        <v>2E-3</v>
      </c>
      <c r="J79" s="308">
        <v>0.03</v>
      </c>
      <c r="K79" s="308">
        <v>1.11111111111111E-3</v>
      </c>
      <c r="L79" s="308">
        <v>0</v>
      </c>
      <c r="M79" s="308">
        <v>0</v>
      </c>
      <c r="N79" s="308">
        <v>0</v>
      </c>
      <c r="O79" s="308">
        <v>5.13438595253317E-2</v>
      </c>
      <c r="P79" s="308">
        <v>8.9982735264537705E-3</v>
      </c>
      <c r="Q79" s="308">
        <v>4.9109673819995895E-4</v>
      </c>
      <c r="R79" s="308">
        <v>7.5538505354602896E-4</v>
      </c>
      <c r="S79" s="308">
        <v>9.2444455396203107E-2</v>
      </c>
      <c r="T79" s="308">
        <v>7.4296994329220902E-3</v>
      </c>
      <c r="U79" s="308">
        <v>8.3853351627758701E-4</v>
      </c>
      <c r="V79" s="308">
        <v>0</v>
      </c>
      <c r="W79" s="308">
        <v>4.8134485113096599E-2</v>
      </c>
      <c r="X79" s="308">
        <v>1.3260249010249401E-3</v>
      </c>
      <c r="Y79" s="308">
        <v>7.1915414336272507E-2</v>
      </c>
      <c r="Z79" s="308">
        <v>3.71936417020459E-2</v>
      </c>
      <c r="AA79" s="308">
        <v>9.2871242911526097E-3</v>
      </c>
      <c r="AB79" s="308">
        <v>5.9907214354848803E-2</v>
      </c>
      <c r="AC79" s="308">
        <v>4.3402093336260402E-3</v>
      </c>
      <c r="AD79" s="308">
        <v>0.76349999999999996</v>
      </c>
    </row>
    <row r="80" spans="1:30" s="235" customFormat="1" ht="21" x14ac:dyDescent="0.35">
      <c r="A80" s="305" t="s">
        <v>478</v>
      </c>
      <c r="B80" s="306" t="s">
        <v>479</v>
      </c>
      <c r="C80" s="307" t="s">
        <v>276</v>
      </c>
      <c r="D80" s="308">
        <v>0.2</v>
      </c>
      <c r="E80" s="308">
        <v>0.08</v>
      </c>
      <c r="F80" s="308">
        <v>2.5000000000000001E-2</v>
      </c>
      <c r="G80" s="308">
        <v>1.4999999999999999E-2</v>
      </c>
      <c r="H80" s="308">
        <v>1.6E-2</v>
      </c>
      <c r="I80" s="308">
        <v>2E-3</v>
      </c>
      <c r="J80" s="308">
        <v>0.03</v>
      </c>
      <c r="K80" s="308">
        <v>4.1481481481481499E-3</v>
      </c>
      <c r="L80" s="308">
        <v>0</v>
      </c>
      <c r="M80" s="308">
        <v>0</v>
      </c>
      <c r="N80" s="308">
        <v>0</v>
      </c>
      <c r="O80" s="308">
        <v>8.9713113694673205E-2</v>
      </c>
      <c r="P80" s="308">
        <v>9.0812279410613997E-3</v>
      </c>
      <c r="Q80" s="308">
        <v>5.0898398870756999E-4</v>
      </c>
      <c r="R80" s="308">
        <v>3.9121432013708999E-4</v>
      </c>
      <c r="S80" s="308">
        <v>9.2350873357650895E-2</v>
      </c>
      <c r="T80" s="308">
        <v>7.4221783066870696E-3</v>
      </c>
      <c r="U80" s="308">
        <v>7.9541631853073704E-5</v>
      </c>
      <c r="V80" s="308">
        <v>0</v>
      </c>
      <c r="W80" s="308">
        <v>2.6463623186141899E-2</v>
      </c>
      <c r="X80" s="308">
        <v>6.1687047729335701E-4</v>
      </c>
      <c r="Y80" s="308">
        <v>3.3421384115528099E-2</v>
      </c>
      <c r="Z80" s="308">
        <v>3.8385508263704703E-2</v>
      </c>
      <c r="AA80" s="308">
        <v>9.2777228833588396E-3</v>
      </c>
      <c r="AB80" s="308">
        <v>7.4261096103824406E-2</v>
      </c>
      <c r="AC80" s="308">
        <v>2.3466570606633401E-3</v>
      </c>
      <c r="AD80" s="308">
        <v>0.75649999999999995</v>
      </c>
    </row>
    <row r="81" spans="1:30" s="235" customFormat="1" ht="21" x14ac:dyDescent="0.35">
      <c r="A81" s="305" t="s">
        <v>480</v>
      </c>
      <c r="B81" s="306" t="s">
        <v>481</v>
      </c>
      <c r="C81" s="307" t="s">
        <v>276</v>
      </c>
      <c r="D81" s="308">
        <v>0.2</v>
      </c>
      <c r="E81" s="308">
        <v>0.08</v>
      </c>
      <c r="F81" s="308">
        <v>2.5000000000000001E-2</v>
      </c>
      <c r="G81" s="308">
        <v>1.4999999999999999E-2</v>
      </c>
      <c r="H81" s="308">
        <v>1.6E-2</v>
      </c>
      <c r="I81" s="308">
        <v>2E-3</v>
      </c>
      <c r="J81" s="308">
        <v>0.03</v>
      </c>
      <c r="K81" s="308">
        <v>4.1481481481481499E-3</v>
      </c>
      <c r="L81" s="308">
        <v>0</v>
      </c>
      <c r="M81" s="308">
        <v>0</v>
      </c>
      <c r="N81" s="308">
        <v>0</v>
      </c>
      <c r="O81" s="308">
        <v>8.9713113694673205E-2</v>
      </c>
      <c r="P81" s="308">
        <v>9.0812279410613997E-3</v>
      </c>
      <c r="Q81" s="308">
        <v>5.0898398870756999E-4</v>
      </c>
      <c r="R81" s="308">
        <v>3.9121432013708999E-4</v>
      </c>
      <c r="S81" s="308">
        <v>9.2350873357650895E-2</v>
      </c>
      <c r="T81" s="308">
        <v>7.4221783066870696E-3</v>
      </c>
      <c r="U81" s="308">
        <v>7.9541631853073704E-5</v>
      </c>
      <c r="V81" s="308">
        <v>0</v>
      </c>
      <c r="W81" s="308">
        <v>2.6463623186141899E-2</v>
      </c>
      <c r="X81" s="308">
        <v>6.1687047729335701E-4</v>
      </c>
      <c r="Y81" s="308">
        <v>3.3421384115528099E-2</v>
      </c>
      <c r="Z81" s="308">
        <v>3.8385508263704703E-2</v>
      </c>
      <c r="AA81" s="308">
        <v>9.2777228833588396E-3</v>
      </c>
      <c r="AB81" s="308">
        <v>7.4261096103824406E-2</v>
      </c>
      <c r="AC81" s="308">
        <v>2.3466570606633401E-3</v>
      </c>
      <c r="AD81" s="308">
        <v>0.75649999999999995</v>
      </c>
    </row>
    <row r="82" spans="1:30" s="235" customFormat="1" ht="21" x14ac:dyDescent="0.35">
      <c r="A82" s="305" t="s">
        <v>482</v>
      </c>
      <c r="B82" s="306" t="s">
        <v>483</v>
      </c>
      <c r="C82" s="307" t="s">
        <v>276</v>
      </c>
      <c r="D82" s="308">
        <v>0.2</v>
      </c>
      <c r="E82" s="308">
        <v>0.08</v>
      </c>
      <c r="F82" s="308">
        <v>2.5000000000000001E-2</v>
      </c>
      <c r="G82" s="308">
        <v>1.4999999999999999E-2</v>
      </c>
      <c r="H82" s="308">
        <v>1.6E-2</v>
      </c>
      <c r="I82" s="308">
        <v>2E-3</v>
      </c>
      <c r="J82" s="308">
        <v>0.03</v>
      </c>
      <c r="K82" s="308">
        <v>4.1481481481481499E-3</v>
      </c>
      <c r="L82" s="308">
        <v>0</v>
      </c>
      <c r="M82" s="308">
        <v>0</v>
      </c>
      <c r="N82" s="308">
        <v>0</v>
      </c>
      <c r="O82" s="308">
        <v>8.3524107676579404E-2</v>
      </c>
      <c r="P82" s="308">
        <v>9.0886666600120299E-3</v>
      </c>
      <c r="Q82" s="308">
        <v>5.0940091347445604E-4</v>
      </c>
      <c r="R82" s="308">
        <v>7.1985620588602996E-4</v>
      </c>
      <c r="S82" s="308">
        <v>9.2426520857770006E-2</v>
      </c>
      <c r="T82" s="308">
        <v>7.4282580459892004E-3</v>
      </c>
      <c r="U82" s="308">
        <v>5.6965838429174004E-4</v>
      </c>
      <c r="V82" s="308">
        <v>0</v>
      </c>
      <c r="W82" s="308">
        <v>3.14183135190313E-2</v>
      </c>
      <c r="X82" s="308">
        <v>7.3236494942182902E-4</v>
      </c>
      <c r="Y82" s="308">
        <v>3.9711253467114002E-2</v>
      </c>
      <c r="Z82" s="308">
        <v>3.8216526999808098E-2</v>
      </c>
      <c r="AA82" s="308">
        <v>9.2853225574865104E-3</v>
      </c>
      <c r="AB82" s="308">
        <v>7.2295906590360795E-2</v>
      </c>
      <c r="AC82" s="308">
        <v>2.7860133412184501E-3</v>
      </c>
      <c r="AD82" s="308">
        <v>0.76090000000000002</v>
      </c>
    </row>
    <row r="83" spans="1:30" s="235" customFormat="1" ht="21" x14ac:dyDescent="0.35">
      <c r="A83" s="305" t="s">
        <v>484</v>
      </c>
      <c r="B83" s="306" t="s">
        <v>485</v>
      </c>
      <c r="C83" s="307" t="s">
        <v>276</v>
      </c>
      <c r="D83" s="308">
        <v>0.2</v>
      </c>
      <c r="E83" s="308">
        <v>0.08</v>
      </c>
      <c r="F83" s="308">
        <v>2.5000000000000001E-2</v>
      </c>
      <c r="G83" s="308">
        <v>1.4999999999999999E-2</v>
      </c>
      <c r="H83" s="308">
        <v>1.6E-2</v>
      </c>
      <c r="I83" s="308">
        <v>2E-3</v>
      </c>
      <c r="J83" s="308">
        <v>0.03</v>
      </c>
      <c r="K83" s="308">
        <v>4.1481481481481499E-3</v>
      </c>
      <c r="L83" s="308">
        <v>0</v>
      </c>
      <c r="M83" s="308">
        <v>0</v>
      </c>
      <c r="N83" s="308">
        <v>0</v>
      </c>
      <c r="O83" s="308">
        <v>9.6785140545900497E-2</v>
      </c>
      <c r="P83" s="308">
        <v>9.0859736902996393E-3</v>
      </c>
      <c r="Q83" s="308">
        <v>5.0924997810816199E-4</v>
      </c>
      <c r="R83" s="308">
        <v>7.6218287419901702E-4</v>
      </c>
      <c r="S83" s="308">
        <v>9.2399134902205499E-2</v>
      </c>
      <c r="T83" s="308">
        <v>7.4260570549437603E-3</v>
      </c>
      <c r="U83" s="308">
        <v>2.31117824347607E-4</v>
      </c>
      <c r="V83" s="308">
        <v>0</v>
      </c>
      <c r="W83" s="308">
        <v>2.2511892010065399E-2</v>
      </c>
      <c r="X83" s="308">
        <v>4.8727260470373199E-4</v>
      </c>
      <c r="Y83" s="308">
        <v>2.6413705990373602E-2</v>
      </c>
      <c r="Z83" s="308">
        <v>3.8630363419840101E-2</v>
      </c>
      <c r="AA83" s="308">
        <v>9.2825713186797006E-3</v>
      </c>
      <c r="AB83" s="308">
        <v>7.7108670882585301E-2</v>
      </c>
      <c r="AC83" s="308">
        <v>1.9822889582890501E-3</v>
      </c>
      <c r="AD83" s="308">
        <v>0.75580000000000003</v>
      </c>
    </row>
    <row r="84" spans="1:30" s="235" customFormat="1" ht="21" x14ac:dyDescent="0.35">
      <c r="A84" s="305" t="s">
        <v>486</v>
      </c>
      <c r="B84" s="306" t="s">
        <v>487</v>
      </c>
      <c r="C84" s="307" t="s">
        <v>276</v>
      </c>
      <c r="D84" s="308">
        <v>0.2</v>
      </c>
      <c r="E84" s="308">
        <v>0.08</v>
      </c>
      <c r="F84" s="308">
        <v>2.5000000000000001E-2</v>
      </c>
      <c r="G84" s="308">
        <v>1.4999999999999999E-2</v>
      </c>
      <c r="H84" s="308">
        <v>1.6E-2</v>
      </c>
      <c r="I84" s="308">
        <v>2E-3</v>
      </c>
      <c r="J84" s="308">
        <v>0.03</v>
      </c>
      <c r="K84" s="308">
        <v>4.1481481481481499E-3</v>
      </c>
      <c r="L84" s="308">
        <v>0</v>
      </c>
      <c r="M84" s="308">
        <v>0</v>
      </c>
      <c r="N84" s="308">
        <v>0</v>
      </c>
      <c r="O84" s="308">
        <v>8.9713113694673205E-2</v>
      </c>
      <c r="P84" s="308">
        <v>9.0812279410613997E-3</v>
      </c>
      <c r="Q84" s="308">
        <v>5.0898398870756999E-4</v>
      </c>
      <c r="R84" s="308">
        <v>3.9121432013708999E-4</v>
      </c>
      <c r="S84" s="308">
        <v>9.2350873357650895E-2</v>
      </c>
      <c r="T84" s="308">
        <v>7.4221783066870696E-3</v>
      </c>
      <c r="U84" s="308">
        <v>7.9541631853073704E-5</v>
      </c>
      <c r="V84" s="308">
        <v>0</v>
      </c>
      <c r="W84" s="308">
        <v>2.6463623186141899E-2</v>
      </c>
      <c r="X84" s="308">
        <v>6.1687047729335701E-4</v>
      </c>
      <c r="Y84" s="308">
        <v>3.3421384115528099E-2</v>
      </c>
      <c r="Z84" s="308">
        <v>3.8385508263704703E-2</v>
      </c>
      <c r="AA84" s="308">
        <v>9.2777228833588396E-3</v>
      </c>
      <c r="AB84" s="308">
        <v>7.4261096103824406E-2</v>
      </c>
      <c r="AC84" s="308">
        <v>2.3466570606633401E-3</v>
      </c>
      <c r="AD84" s="308">
        <v>0.75649999999999995</v>
      </c>
    </row>
    <row r="85" spans="1:30" s="235" customFormat="1" ht="21" x14ac:dyDescent="0.35">
      <c r="A85" s="305" t="s">
        <v>488</v>
      </c>
      <c r="B85" s="306" t="s">
        <v>489</v>
      </c>
      <c r="C85" s="307" t="s">
        <v>338</v>
      </c>
      <c r="D85" s="308">
        <v>0.2</v>
      </c>
      <c r="E85" s="308">
        <v>0.08</v>
      </c>
      <c r="F85" s="308">
        <v>2.5000000000000001E-2</v>
      </c>
      <c r="G85" s="308">
        <v>1.4999999999999999E-2</v>
      </c>
      <c r="H85" s="308">
        <v>1.6E-2</v>
      </c>
      <c r="I85" s="308">
        <v>2E-3</v>
      </c>
      <c r="J85" s="308">
        <v>0.03</v>
      </c>
      <c r="K85" s="308">
        <v>4.1481481481481499E-3</v>
      </c>
      <c r="L85" s="308">
        <v>0</v>
      </c>
      <c r="M85" s="308">
        <v>0.18892646567834001</v>
      </c>
      <c r="N85" s="308">
        <v>5.2301216598811498E-2</v>
      </c>
      <c r="O85" s="308">
        <v>8.6479674265380294E-2</v>
      </c>
      <c r="P85" s="308">
        <v>9.0826705574820702E-3</v>
      </c>
      <c r="Q85" s="308">
        <v>4.9065937404564402E-4</v>
      </c>
      <c r="R85" s="308">
        <v>6.1076842833128204E-4</v>
      </c>
      <c r="S85" s="308">
        <v>9.2362125606753401E-2</v>
      </c>
      <c r="T85" s="308">
        <v>7.42308264246813E-3</v>
      </c>
      <c r="U85" s="308">
        <v>0</v>
      </c>
      <c r="V85" s="308">
        <v>0</v>
      </c>
      <c r="W85" s="308">
        <v>2.9032258064516099E-2</v>
      </c>
      <c r="X85" s="308">
        <v>6.7674568834324804E-4</v>
      </c>
      <c r="Y85" s="308">
        <v>3.6669826543624197E-2</v>
      </c>
      <c r="Z85" s="308">
        <v>4.6005653220851601E-2</v>
      </c>
      <c r="AA85" s="308">
        <v>9.2788533030851595E-3</v>
      </c>
      <c r="AB85" s="308">
        <v>0.16288055967953299</v>
      </c>
      <c r="AC85" s="308">
        <v>2.57443029984547E-3</v>
      </c>
      <c r="AD85" s="308">
        <v>1.0969</v>
      </c>
    </row>
    <row r="86" spans="1:30" s="235" customFormat="1" ht="21" x14ac:dyDescent="0.35">
      <c r="A86" s="305" t="s">
        <v>490</v>
      </c>
      <c r="B86" s="306" t="s">
        <v>491</v>
      </c>
      <c r="C86" s="307" t="s">
        <v>276</v>
      </c>
      <c r="D86" s="308">
        <v>0.2</v>
      </c>
      <c r="E86" s="308">
        <v>0.08</v>
      </c>
      <c r="F86" s="308">
        <v>2.5000000000000001E-2</v>
      </c>
      <c r="G86" s="308">
        <v>1.4999999999999999E-2</v>
      </c>
      <c r="H86" s="308">
        <v>1.6E-2</v>
      </c>
      <c r="I86" s="308">
        <v>2E-3</v>
      </c>
      <c r="J86" s="308">
        <v>0.03</v>
      </c>
      <c r="K86" s="308">
        <v>0</v>
      </c>
      <c r="L86" s="308">
        <v>0</v>
      </c>
      <c r="M86" s="308">
        <v>0</v>
      </c>
      <c r="N86" s="308">
        <v>0</v>
      </c>
      <c r="O86" s="308">
        <v>1.6079284657657102E-2</v>
      </c>
      <c r="P86" s="308">
        <v>9.3434731584335507E-3</v>
      </c>
      <c r="Q86" s="308">
        <v>4.9085368213131701E-4</v>
      </c>
      <c r="R86" s="308">
        <v>7.4981877959734195E-4</v>
      </c>
      <c r="S86" s="308">
        <v>9.2398702321200496E-2</v>
      </c>
      <c r="T86" s="308">
        <v>7.42602228869593E-3</v>
      </c>
      <c r="U86" s="308">
        <v>0</v>
      </c>
      <c r="V86" s="308">
        <v>0</v>
      </c>
      <c r="W86" s="308">
        <v>7.1732470660313005E-2</v>
      </c>
      <c r="X86" s="308">
        <v>1.9761101024374601E-3</v>
      </c>
      <c r="Y86" s="308">
        <v>0.10711898510394401</v>
      </c>
      <c r="Z86" s="308">
        <v>3.6047620956406901E-2</v>
      </c>
      <c r="AA86" s="308">
        <v>9.2825278608699106E-3</v>
      </c>
      <c r="AB86" s="308">
        <v>4.6547640998679397E-2</v>
      </c>
      <c r="AC86" s="308">
        <v>6.4658061705220203E-3</v>
      </c>
      <c r="AD86" s="308">
        <v>0.77370000000000005</v>
      </c>
    </row>
    <row r="87" spans="1:30" s="235" customFormat="1" ht="21" x14ac:dyDescent="0.35">
      <c r="A87" s="305" t="s">
        <v>492</v>
      </c>
      <c r="B87" s="306" t="s">
        <v>493</v>
      </c>
      <c r="C87" s="307" t="s">
        <v>276</v>
      </c>
      <c r="D87" s="308">
        <v>0.2</v>
      </c>
      <c r="E87" s="308">
        <v>0.08</v>
      </c>
      <c r="F87" s="308">
        <v>2.5000000000000001E-2</v>
      </c>
      <c r="G87" s="308">
        <v>1.4999999999999999E-2</v>
      </c>
      <c r="H87" s="308">
        <v>1.6E-2</v>
      </c>
      <c r="I87" s="308">
        <v>2E-3</v>
      </c>
      <c r="J87" s="308">
        <v>0.03</v>
      </c>
      <c r="K87" s="308">
        <v>4.1481481481481499E-3</v>
      </c>
      <c r="L87" s="308">
        <v>0</v>
      </c>
      <c r="M87" s="308">
        <v>0</v>
      </c>
      <c r="N87" s="308">
        <v>0</v>
      </c>
      <c r="O87" s="308">
        <v>8.9713113694673205E-2</v>
      </c>
      <c r="P87" s="308">
        <v>9.0812279410613997E-3</v>
      </c>
      <c r="Q87" s="308">
        <v>5.0898398870756999E-4</v>
      </c>
      <c r="R87" s="308">
        <v>3.9121432013708999E-4</v>
      </c>
      <c r="S87" s="308">
        <v>9.2350873357650895E-2</v>
      </c>
      <c r="T87" s="308">
        <v>7.4221783066870696E-3</v>
      </c>
      <c r="U87" s="308">
        <v>7.9541631853073704E-5</v>
      </c>
      <c r="V87" s="308">
        <v>0</v>
      </c>
      <c r="W87" s="308">
        <v>2.6463623186141899E-2</v>
      </c>
      <c r="X87" s="308">
        <v>6.1687047729335701E-4</v>
      </c>
      <c r="Y87" s="308">
        <v>3.3421384115528099E-2</v>
      </c>
      <c r="Z87" s="308">
        <v>3.8385508263704703E-2</v>
      </c>
      <c r="AA87" s="308">
        <v>9.2777228833588396E-3</v>
      </c>
      <c r="AB87" s="308">
        <v>7.4261096103824406E-2</v>
      </c>
      <c r="AC87" s="308">
        <v>2.3466570606633401E-3</v>
      </c>
      <c r="AD87" s="308">
        <v>0.75649999999999995</v>
      </c>
    </row>
    <row r="88" spans="1:30" s="235" customFormat="1" ht="21" x14ac:dyDescent="0.35">
      <c r="A88" s="305" t="s">
        <v>494</v>
      </c>
      <c r="B88" s="306" t="s">
        <v>495</v>
      </c>
      <c r="C88" s="307" t="s">
        <v>338</v>
      </c>
      <c r="D88" s="308">
        <v>0.2</v>
      </c>
      <c r="E88" s="308">
        <v>0.08</v>
      </c>
      <c r="F88" s="308">
        <v>2.5000000000000001E-2</v>
      </c>
      <c r="G88" s="308">
        <v>1.4999999999999999E-2</v>
      </c>
      <c r="H88" s="308">
        <v>1.6E-2</v>
      </c>
      <c r="I88" s="308">
        <v>2E-3</v>
      </c>
      <c r="J88" s="308">
        <v>0.03</v>
      </c>
      <c r="K88" s="308">
        <v>4.1481481481481499E-3</v>
      </c>
      <c r="L88" s="308">
        <v>0.12</v>
      </c>
      <c r="M88" s="308">
        <v>0.187194130517914</v>
      </c>
      <c r="N88" s="308">
        <v>5.1814142386569499E-2</v>
      </c>
      <c r="O88" s="308">
        <v>7.2480620675737198E-2</v>
      </c>
      <c r="P88" s="308">
        <v>9.0862100568670293E-3</v>
      </c>
      <c r="Q88" s="308">
        <v>5.0926322596396404E-4</v>
      </c>
      <c r="R88" s="308">
        <v>9.7678586543543402E-4</v>
      </c>
      <c r="S88" s="308">
        <v>9.2401538614464804E-2</v>
      </c>
      <c r="T88" s="308">
        <v>7.4262502397003096E-3</v>
      </c>
      <c r="U88" s="308">
        <v>4.2823908849572498E-5</v>
      </c>
      <c r="V88" s="308">
        <v>0</v>
      </c>
      <c r="W88" s="308">
        <v>3.7052376302677902E-2</v>
      </c>
      <c r="X88" s="308">
        <v>9.3567032129635702E-4</v>
      </c>
      <c r="Y88" s="308">
        <v>5.0721430810215899E-2</v>
      </c>
      <c r="Z88" s="308">
        <v>4.5501816495728098E-2</v>
      </c>
      <c r="AA88" s="308">
        <v>9.2828127996253899E-3</v>
      </c>
      <c r="AB88" s="308">
        <v>0.20765293703152099</v>
      </c>
      <c r="AC88" s="308">
        <v>3.4246785201174201E-3</v>
      </c>
      <c r="AD88" s="308">
        <v>1.2686999999999999</v>
      </c>
    </row>
    <row r="89" spans="1:30" s="235" customFormat="1" ht="36" x14ac:dyDescent="0.35">
      <c r="A89" s="305" t="s">
        <v>496</v>
      </c>
      <c r="B89" s="306" t="s">
        <v>497</v>
      </c>
      <c r="C89" s="307" t="s">
        <v>338</v>
      </c>
      <c r="D89" s="308">
        <v>0.2</v>
      </c>
      <c r="E89" s="308">
        <v>0.08</v>
      </c>
      <c r="F89" s="308">
        <v>2.5000000000000001E-2</v>
      </c>
      <c r="G89" s="308">
        <v>1.4999999999999999E-2</v>
      </c>
      <c r="H89" s="308">
        <v>1.6E-2</v>
      </c>
      <c r="I89" s="308">
        <v>2E-3</v>
      </c>
      <c r="J89" s="308">
        <v>0.03</v>
      </c>
      <c r="K89" s="308">
        <v>4.1481481481481499E-3</v>
      </c>
      <c r="L89" s="308">
        <v>0</v>
      </c>
      <c r="M89" s="308">
        <v>0.187194130517914</v>
      </c>
      <c r="N89" s="308">
        <v>5.1814142386569499E-2</v>
      </c>
      <c r="O89" s="308">
        <v>7.2480620675737198E-2</v>
      </c>
      <c r="P89" s="308">
        <v>9.0862100568670293E-3</v>
      </c>
      <c r="Q89" s="308">
        <v>5.0926322596396404E-4</v>
      </c>
      <c r="R89" s="308">
        <v>9.7678586543543402E-4</v>
      </c>
      <c r="S89" s="308">
        <v>9.2401538614464804E-2</v>
      </c>
      <c r="T89" s="308">
        <v>7.4262502397003096E-3</v>
      </c>
      <c r="U89" s="308">
        <v>4.2823908849572498E-5</v>
      </c>
      <c r="V89" s="308">
        <v>0</v>
      </c>
      <c r="W89" s="308">
        <v>3.7052376302677902E-2</v>
      </c>
      <c r="X89" s="308">
        <v>9.3567032129635702E-4</v>
      </c>
      <c r="Y89" s="308">
        <v>5.0721430810215899E-2</v>
      </c>
      <c r="Z89" s="308">
        <v>4.5501816495728098E-2</v>
      </c>
      <c r="AA89" s="308">
        <v>9.2828127996253899E-3</v>
      </c>
      <c r="AB89" s="308">
        <v>0.15702112517254099</v>
      </c>
      <c r="AC89" s="308">
        <v>3.31239808156185E-3</v>
      </c>
      <c r="AD89" s="308">
        <v>1.0979000000000001</v>
      </c>
    </row>
    <row r="90" spans="1:30" s="235" customFormat="1" ht="21" x14ac:dyDescent="0.35">
      <c r="A90" s="305" t="s">
        <v>498</v>
      </c>
      <c r="B90" s="306" t="s">
        <v>499</v>
      </c>
      <c r="C90" s="307" t="s">
        <v>338</v>
      </c>
      <c r="D90" s="308">
        <v>0.2</v>
      </c>
      <c r="E90" s="308">
        <v>0.08</v>
      </c>
      <c r="F90" s="308">
        <v>2.5000000000000001E-2</v>
      </c>
      <c r="G90" s="308">
        <v>1.4999999999999999E-2</v>
      </c>
      <c r="H90" s="308">
        <v>1.6E-2</v>
      </c>
      <c r="I90" s="308">
        <v>2E-3</v>
      </c>
      <c r="J90" s="308">
        <v>0.03</v>
      </c>
      <c r="K90" s="308">
        <v>4.1481481481481499E-3</v>
      </c>
      <c r="L90" s="308">
        <v>0</v>
      </c>
      <c r="M90" s="308">
        <v>0.187194130517914</v>
      </c>
      <c r="N90" s="308">
        <v>5.1814142386569499E-2</v>
      </c>
      <c r="O90" s="308">
        <v>7.2480620675737198E-2</v>
      </c>
      <c r="P90" s="308">
        <v>9.0862100568670293E-3</v>
      </c>
      <c r="Q90" s="308">
        <v>5.0926322596396404E-4</v>
      </c>
      <c r="R90" s="308">
        <v>9.7678586543543402E-4</v>
      </c>
      <c r="S90" s="308">
        <v>9.2401538614464804E-2</v>
      </c>
      <c r="T90" s="308">
        <v>7.4262502397003096E-3</v>
      </c>
      <c r="U90" s="308">
        <v>4.2823908849572498E-5</v>
      </c>
      <c r="V90" s="308">
        <v>0</v>
      </c>
      <c r="W90" s="308">
        <v>3.7052376302677902E-2</v>
      </c>
      <c r="X90" s="308">
        <v>9.3567032129635702E-4</v>
      </c>
      <c r="Y90" s="308">
        <v>5.0721430810215899E-2</v>
      </c>
      <c r="Z90" s="308">
        <v>4.5501816495728098E-2</v>
      </c>
      <c r="AA90" s="308">
        <v>9.2828127996253899E-3</v>
      </c>
      <c r="AB90" s="308">
        <v>0.15702112517254099</v>
      </c>
      <c r="AC90" s="308">
        <v>3.31239808156185E-3</v>
      </c>
      <c r="AD90" s="308">
        <v>1.0979000000000001</v>
      </c>
    </row>
    <row r="91" spans="1:30" s="235" customFormat="1" ht="21" x14ac:dyDescent="0.35">
      <c r="A91" s="305" t="s">
        <v>500</v>
      </c>
      <c r="B91" s="306" t="s">
        <v>501</v>
      </c>
      <c r="C91" s="307" t="s">
        <v>338</v>
      </c>
      <c r="D91" s="308">
        <v>0.2</v>
      </c>
      <c r="E91" s="308">
        <v>0.08</v>
      </c>
      <c r="F91" s="308">
        <v>2.5000000000000001E-2</v>
      </c>
      <c r="G91" s="308">
        <v>1.4999999999999999E-2</v>
      </c>
      <c r="H91" s="308">
        <v>1.6E-2</v>
      </c>
      <c r="I91" s="308">
        <v>2E-3</v>
      </c>
      <c r="J91" s="308">
        <v>0.03</v>
      </c>
      <c r="K91" s="308">
        <v>4.1481481481481499E-3</v>
      </c>
      <c r="L91" s="308">
        <v>0.12</v>
      </c>
      <c r="M91" s="308">
        <v>0.187194130517914</v>
      </c>
      <c r="N91" s="308">
        <v>5.1814142386569499E-2</v>
      </c>
      <c r="O91" s="308">
        <v>7.2480620675737198E-2</v>
      </c>
      <c r="P91" s="308">
        <v>9.0862100568670293E-3</v>
      </c>
      <c r="Q91" s="308">
        <v>5.0926322596396404E-4</v>
      </c>
      <c r="R91" s="308">
        <v>9.7678586543543402E-4</v>
      </c>
      <c r="S91" s="308">
        <v>9.2401538614464804E-2</v>
      </c>
      <c r="T91" s="308">
        <v>7.4262502397003096E-3</v>
      </c>
      <c r="U91" s="308">
        <v>4.2823908849572498E-5</v>
      </c>
      <c r="V91" s="308">
        <v>0</v>
      </c>
      <c r="W91" s="308">
        <v>3.7052376302677902E-2</v>
      </c>
      <c r="X91" s="308">
        <v>9.3567032129635702E-4</v>
      </c>
      <c r="Y91" s="308">
        <v>5.0721430810215899E-2</v>
      </c>
      <c r="Z91" s="308">
        <v>4.5501816495728098E-2</v>
      </c>
      <c r="AA91" s="308">
        <v>9.2828127996253899E-3</v>
      </c>
      <c r="AB91" s="308">
        <v>0.20765293703152099</v>
      </c>
      <c r="AC91" s="308">
        <v>3.4246785201174201E-3</v>
      </c>
      <c r="AD91" s="308">
        <v>1.2686999999999999</v>
      </c>
    </row>
    <row r="92" spans="1:30" s="235" customFormat="1" ht="21" x14ac:dyDescent="0.35">
      <c r="A92" s="305" t="s">
        <v>502</v>
      </c>
      <c r="B92" s="306" t="s">
        <v>503</v>
      </c>
      <c r="C92" s="307" t="s">
        <v>338</v>
      </c>
      <c r="D92" s="308">
        <v>0.2</v>
      </c>
      <c r="E92" s="308">
        <v>0.08</v>
      </c>
      <c r="F92" s="308">
        <v>2.5000000000000001E-2</v>
      </c>
      <c r="G92" s="308">
        <v>1.4999999999999999E-2</v>
      </c>
      <c r="H92" s="308">
        <v>1.6E-2</v>
      </c>
      <c r="I92" s="308">
        <v>2E-3</v>
      </c>
      <c r="J92" s="308">
        <v>0.03</v>
      </c>
      <c r="K92" s="308">
        <v>4.1481481481481499E-3</v>
      </c>
      <c r="L92" s="308">
        <v>0.12</v>
      </c>
      <c r="M92" s="308">
        <v>0.187194130517914</v>
      </c>
      <c r="N92" s="308">
        <v>5.1814142386569499E-2</v>
      </c>
      <c r="O92" s="308">
        <v>7.2480620675737198E-2</v>
      </c>
      <c r="P92" s="308">
        <v>9.0862100568670293E-3</v>
      </c>
      <c r="Q92" s="308">
        <v>5.0926322596396404E-4</v>
      </c>
      <c r="R92" s="308">
        <v>9.7678586543543402E-4</v>
      </c>
      <c r="S92" s="308">
        <v>9.2401538614464804E-2</v>
      </c>
      <c r="T92" s="308">
        <v>7.4262502397003096E-3</v>
      </c>
      <c r="U92" s="308">
        <v>4.2823908849572498E-5</v>
      </c>
      <c r="V92" s="308">
        <v>0</v>
      </c>
      <c r="W92" s="308">
        <v>3.7052376302677902E-2</v>
      </c>
      <c r="X92" s="308">
        <v>9.3567032129635702E-4</v>
      </c>
      <c r="Y92" s="308">
        <v>5.0721430810215899E-2</v>
      </c>
      <c r="Z92" s="308">
        <v>4.5501816495728098E-2</v>
      </c>
      <c r="AA92" s="308">
        <v>9.2828127996253899E-3</v>
      </c>
      <c r="AB92" s="308">
        <v>0.20765293703152099</v>
      </c>
      <c r="AC92" s="308">
        <v>3.4246785201174201E-3</v>
      </c>
      <c r="AD92" s="308">
        <v>1.2686999999999999</v>
      </c>
    </row>
    <row r="93" spans="1:30" s="235" customFormat="1" ht="21" x14ac:dyDescent="0.35">
      <c r="A93" s="305" t="s">
        <v>504</v>
      </c>
      <c r="B93" s="306" t="s">
        <v>505</v>
      </c>
      <c r="C93" s="307" t="s">
        <v>338</v>
      </c>
      <c r="D93" s="308">
        <v>0.2</v>
      </c>
      <c r="E93" s="308">
        <v>0.08</v>
      </c>
      <c r="F93" s="308">
        <v>2.5000000000000001E-2</v>
      </c>
      <c r="G93" s="308">
        <v>1.4999999999999999E-2</v>
      </c>
      <c r="H93" s="308">
        <v>1.6E-2</v>
      </c>
      <c r="I93" s="308">
        <v>2E-3</v>
      </c>
      <c r="J93" s="308">
        <v>0.03</v>
      </c>
      <c r="K93" s="308">
        <v>0</v>
      </c>
      <c r="L93" s="308">
        <v>0</v>
      </c>
      <c r="M93" s="308">
        <v>0.17722417299309501</v>
      </c>
      <c r="N93" s="308">
        <v>4.9012648766841402E-2</v>
      </c>
      <c r="O93" s="308">
        <v>0</v>
      </c>
      <c r="P93" s="308">
        <v>9.3461326689471495E-3</v>
      </c>
      <c r="Q93" s="308">
        <v>4.9099339789933296E-4</v>
      </c>
      <c r="R93" s="308">
        <v>9.99862361907924E-4</v>
      </c>
      <c r="S93" s="308">
        <v>9.2425002532706399E-2</v>
      </c>
      <c r="T93" s="308">
        <v>7.4281360192130601E-3</v>
      </c>
      <c r="U93" s="308">
        <v>3.4738662305767899E-5</v>
      </c>
      <c r="V93" s="308">
        <v>0</v>
      </c>
      <c r="W93" s="308">
        <v>7.8077548160871493E-2</v>
      </c>
      <c r="X93" s="308">
        <v>2.3659970624373E-3</v>
      </c>
      <c r="Y93" s="308">
        <v>0.123233336710275</v>
      </c>
      <c r="Z93" s="308">
        <v>4.27827739968933E-2</v>
      </c>
      <c r="AA93" s="308">
        <v>9.2851700240163294E-3</v>
      </c>
      <c r="AB93" s="308">
        <v>0.12400190096427301</v>
      </c>
      <c r="AC93" s="308">
        <v>7.1168907718466403E-3</v>
      </c>
      <c r="AD93" s="308">
        <v>1.0918000000000001</v>
      </c>
    </row>
    <row r="94" spans="1:30" s="235" customFormat="1" ht="21" x14ac:dyDescent="0.35">
      <c r="A94" s="305" t="s">
        <v>506</v>
      </c>
      <c r="B94" s="306" t="s">
        <v>507</v>
      </c>
      <c r="C94" s="307" t="s">
        <v>338</v>
      </c>
      <c r="D94" s="308">
        <v>0.2</v>
      </c>
      <c r="E94" s="308">
        <v>0.08</v>
      </c>
      <c r="F94" s="308">
        <v>2.5000000000000001E-2</v>
      </c>
      <c r="G94" s="308">
        <v>1.4999999999999999E-2</v>
      </c>
      <c r="H94" s="308">
        <v>1.6E-2</v>
      </c>
      <c r="I94" s="308">
        <v>2E-3</v>
      </c>
      <c r="J94" s="308">
        <v>0.03</v>
      </c>
      <c r="K94" s="308">
        <v>0</v>
      </c>
      <c r="L94" s="308">
        <v>0</v>
      </c>
      <c r="M94" s="308">
        <v>0.18313259384817099</v>
      </c>
      <c r="N94" s="308">
        <v>5.0672773620695902E-2</v>
      </c>
      <c r="O94" s="308">
        <v>4.0712025688201703E-2</v>
      </c>
      <c r="P94" s="308">
        <v>9.3459590849990504E-3</v>
      </c>
      <c r="Q94" s="308">
        <v>4.9098427877214705E-4</v>
      </c>
      <c r="R94" s="308">
        <v>1.00646104429659E-3</v>
      </c>
      <c r="S94" s="308">
        <v>9.2423285940677294E-2</v>
      </c>
      <c r="T94" s="308">
        <v>7.4279980578526904E-3</v>
      </c>
      <c r="U94" s="308">
        <v>9.5981265881365103E-6</v>
      </c>
      <c r="V94" s="308">
        <v>0</v>
      </c>
      <c r="W94" s="308">
        <v>5.52443515579574E-2</v>
      </c>
      <c r="X94" s="308">
        <v>1.5218898807104E-3</v>
      </c>
      <c r="Y94" s="308">
        <v>8.25190222327013E-2</v>
      </c>
      <c r="Z94" s="308">
        <v>4.4327093750088101E-2</v>
      </c>
      <c r="AA94" s="308">
        <v>9.2849975723158593E-3</v>
      </c>
      <c r="AB94" s="308">
        <v>0.141761578126014</v>
      </c>
      <c r="AC94" s="308">
        <v>4.9796036007380201E-3</v>
      </c>
      <c r="AD94" s="308">
        <v>1.0929</v>
      </c>
    </row>
    <row r="95" spans="1:30" s="235" customFormat="1" ht="21" x14ac:dyDescent="0.35">
      <c r="A95" s="305" t="s">
        <v>508</v>
      </c>
      <c r="B95" s="306" t="s">
        <v>509</v>
      </c>
      <c r="C95" s="307" t="s">
        <v>338</v>
      </c>
      <c r="D95" s="308">
        <v>0.2</v>
      </c>
      <c r="E95" s="308">
        <v>0.08</v>
      </c>
      <c r="F95" s="308">
        <v>2.5000000000000001E-2</v>
      </c>
      <c r="G95" s="308">
        <v>1.4999999999999999E-2</v>
      </c>
      <c r="H95" s="308">
        <v>1.6E-2</v>
      </c>
      <c r="I95" s="308">
        <v>2E-3</v>
      </c>
      <c r="J95" s="308">
        <v>0.03</v>
      </c>
      <c r="K95" s="308">
        <v>4.1481481481481499E-3</v>
      </c>
      <c r="L95" s="308">
        <v>0.12</v>
      </c>
      <c r="M95" s="308">
        <v>0.187194130517914</v>
      </c>
      <c r="N95" s="308">
        <v>5.1814142386569499E-2</v>
      </c>
      <c r="O95" s="308">
        <v>7.2480620675737198E-2</v>
      </c>
      <c r="P95" s="308">
        <v>9.0862100568670293E-3</v>
      </c>
      <c r="Q95" s="308">
        <v>5.0926322596396404E-4</v>
      </c>
      <c r="R95" s="308">
        <v>9.7678586543543402E-4</v>
      </c>
      <c r="S95" s="308">
        <v>9.2401538614464804E-2</v>
      </c>
      <c r="T95" s="308">
        <v>7.4262502397003096E-3</v>
      </c>
      <c r="U95" s="308">
        <v>4.2823908849572498E-5</v>
      </c>
      <c r="V95" s="308">
        <v>0</v>
      </c>
      <c r="W95" s="308">
        <v>3.7052376302677902E-2</v>
      </c>
      <c r="X95" s="308">
        <v>9.3567032129635702E-4</v>
      </c>
      <c r="Y95" s="308">
        <v>5.0721430810215899E-2</v>
      </c>
      <c r="Z95" s="308">
        <v>4.5501816495728098E-2</v>
      </c>
      <c r="AA95" s="308">
        <v>9.2828127996253899E-3</v>
      </c>
      <c r="AB95" s="308">
        <v>0.20765293703152099</v>
      </c>
      <c r="AC95" s="308">
        <v>3.4246785201174201E-3</v>
      </c>
      <c r="AD95" s="308">
        <v>1.2686999999999999</v>
      </c>
    </row>
    <row r="96" spans="1:30" s="235" customFormat="1" ht="36" x14ac:dyDescent="0.35">
      <c r="A96" s="305" t="s">
        <v>510</v>
      </c>
      <c r="B96" s="306" t="s">
        <v>511</v>
      </c>
      <c r="C96" s="307" t="s">
        <v>338</v>
      </c>
      <c r="D96" s="308">
        <v>0.2</v>
      </c>
      <c r="E96" s="308">
        <v>0.08</v>
      </c>
      <c r="F96" s="308">
        <v>2.5000000000000001E-2</v>
      </c>
      <c r="G96" s="308">
        <v>1.4999999999999999E-2</v>
      </c>
      <c r="H96" s="308">
        <v>1.6E-2</v>
      </c>
      <c r="I96" s="308">
        <v>2E-3</v>
      </c>
      <c r="J96" s="308">
        <v>0.03</v>
      </c>
      <c r="K96" s="308">
        <v>0</v>
      </c>
      <c r="L96" s="308">
        <v>0</v>
      </c>
      <c r="M96" s="308">
        <v>0.17815075277886799</v>
      </c>
      <c r="N96" s="308">
        <v>4.92730434709132E-2</v>
      </c>
      <c r="O96" s="308">
        <v>2.2052584667322799E-3</v>
      </c>
      <c r="P96" s="308">
        <v>9.3455327356891903E-3</v>
      </c>
      <c r="Q96" s="308">
        <v>4.9096188077034798E-4</v>
      </c>
      <c r="R96" s="308">
        <v>9.5499949042013798E-4</v>
      </c>
      <c r="S96" s="308">
        <v>9.2419069722329106E-2</v>
      </c>
      <c r="T96" s="308">
        <v>7.4276592031865402E-3</v>
      </c>
      <c r="U96" s="308">
        <v>1.5384687255972601E-5</v>
      </c>
      <c r="V96" s="308">
        <v>0</v>
      </c>
      <c r="W96" s="308">
        <v>8.1023569128762907E-2</v>
      </c>
      <c r="X96" s="308">
        <v>2.2320643917186599E-3</v>
      </c>
      <c r="Y96" s="308">
        <v>0.121020167829706</v>
      </c>
      <c r="Z96" s="308">
        <v>4.2889045197957297E-2</v>
      </c>
      <c r="AA96" s="308">
        <v>9.2845740039831804E-3</v>
      </c>
      <c r="AB96" s="308">
        <v>0.12522401977650899</v>
      </c>
      <c r="AC96" s="308">
        <v>7.3032852264534997E-3</v>
      </c>
      <c r="AD96" s="308">
        <v>1.0972999999999999</v>
      </c>
    </row>
    <row r="97" spans="1:30" s="235" customFormat="1" ht="21" x14ac:dyDescent="0.35">
      <c r="A97" s="305" t="s">
        <v>512</v>
      </c>
      <c r="B97" s="306" t="s">
        <v>513</v>
      </c>
      <c r="C97" s="307" t="s">
        <v>276</v>
      </c>
      <c r="D97" s="308">
        <v>0.2</v>
      </c>
      <c r="E97" s="308">
        <v>0.08</v>
      </c>
      <c r="F97" s="308">
        <v>2.5000000000000001E-2</v>
      </c>
      <c r="G97" s="308">
        <v>1.4999999999999999E-2</v>
      </c>
      <c r="H97" s="308">
        <v>1.6E-2</v>
      </c>
      <c r="I97" s="308">
        <v>2E-3</v>
      </c>
      <c r="J97" s="308">
        <v>0.03</v>
      </c>
      <c r="K97" s="308">
        <v>4.1481481481481499E-3</v>
      </c>
      <c r="L97" s="308">
        <v>0.12</v>
      </c>
      <c r="M97" s="308">
        <v>0</v>
      </c>
      <c r="N97" s="308">
        <v>0</v>
      </c>
      <c r="O97" s="308">
        <v>7.2480620675737198E-2</v>
      </c>
      <c r="P97" s="308">
        <v>9.0862100568670293E-3</v>
      </c>
      <c r="Q97" s="308">
        <v>5.0926322596396404E-4</v>
      </c>
      <c r="R97" s="308">
        <v>9.7678586543543402E-4</v>
      </c>
      <c r="S97" s="308">
        <v>9.2401538614464804E-2</v>
      </c>
      <c r="T97" s="308">
        <v>7.4262502397003096E-3</v>
      </c>
      <c r="U97" s="308">
        <v>4.2823908849572498E-5</v>
      </c>
      <c r="V97" s="308">
        <v>0</v>
      </c>
      <c r="W97" s="308">
        <v>3.7052376302677902E-2</v>
      </c>
      <c r="X97" s="308">
        <v>9.3567032129635702E-4</v>
      </c>
      <c r="Y97" s="308">
        <v>5.0721430810215899E-2</v>
      </c>
      <c r="Z97" s="308">
        <v>3.7853551762784599E-2</v>
      </c>
      <c r="AA97" s="308">
        <v>9.2828127996253899E-3</v>
      </c>
      <c r="AB97" s="308">
        <v>9.00254581294926E-2</v>
      </c>
      <c r="AC97" s="308">
        <v>3.4246785201174201E-3</v>
      </c>
      <c r="AD97" s="308">
        <v>0.90439999999999998</v>
      </c>
    </row>
    <row r="98" spans="1:30" s="235" customFormat="1" ht="36" x14ac:dyDescent="0.35">
      <c r="A98" s="305" t="s">
        <v>514</v>
      </c>
      <c r="B98" s="306" t="s">
        <v>515</v>
      </c>
      <c r="C98" s="307" t="s">
        <v>338</v>
      </c>
      <c r="D98" s="308">
        <v>0.2</v>
      </c>
      <c r="E98" s="308">
        <v>0.08</v>
      </c>
      <c r="F98" s="308">
        <v>2.5000000000000001E-2</v>
      </c>
      <c r="G98" s="308">
        <v>1.4999999999999999E-2</v>
      </c>
      <c r="H98" s="308">
        <v>1.6E-2</v>
      </c>
      <c r="I98" s="308">
        <v>2E-3</v>
      </c>
      <c r="J98" s="308">
        <v>0.03</v>
      </c>
      <c r="K98" s="308">
        <v>0</v>
      </c>
      <c r="L98" s="308">
        <v>0</v>
      </c>
      <c r="M98" s="308">
        <v>0.17605359000617801</v>
      </c>
      <c r="N98" s="308">
        <v>4.86838352194039E-2</v>
      </c>
      <c r="O98" s="308">
        <v>0</v>
      </c>
      <c r="P98" s="308">
        <v>9.3450653902367592E-3</v>
      </c>
      <c r="Q98" s="308">
        <v>4.9093732906112101E-4</v>
      </c>
      <c r="R98" s="308">
        <v>9.0182272188802997E-4</v>
      </c>
      <c r="S98" s="308">
        <v>9.2414448088316906E-2</v>
      </c>
      <c r="T98" s="308">
        <v>7.4272877655329602E-3</v>
      </c>
      <c r="U98" s="308">
        <v>1.85015778347735E-5</v>
      </c>
      <c r="V98" s="308">
        <v>0</v>
      </c>
      <c r="W98" s="308">
        <v>8.3498379255477304E-2</v>
      </c>
      <c r="X98" s="308">
        <v>2.5302654180390902E-3</v>
      </c>
      <c r="Y98" s="308">
        <v>0.12321926411775599</v>
      </c>
      <c r="Z98" s="308">
        <v>4.2730735619150501E-2</v>
      </c>
      <c r="AA98" s="308">
        <v>9.2841097069161892E-3</v>
      </c>
      <c r="AB98" s="308">
        <v>0.123403459620231</v>
      </c>
      <c r="AC98" s="308">
        <v>7.6110080142765702E-3</v>
      </c>
      <c r="AD98" s="308">
        <v>1.0955999999999999</v>
      </c>
    </row>
    <row r="99" spans="1:30" s="235" customFormat="1" ht="36" x14ac:dyDescent="0.35">
      <c r="A99" s="305" t="s">
        <v>516</v>
      </c>
      <c r="B99" s="306" t="s">
        <v>517</v>
      </c>
      <c r="C99" s="307" t="s">
        <v>338</v>
      </c>
      <c r="D99" s="308">
        <v>0.2</v>
      </c>
      <c r="E99" s="308">
        <v>0.08</v>
      </c>
      <c r="F99" s="308">
        <v>2.5000000000000001E-2</v>
      </c>
      <c r="G99" s="308">
        <v>1.4999999999999999E-2</v>
      </c>
      <c r="H99" s="308">
        <v>1.6E-2</v>
      </c>
      <c r="I99" s="308">
        <v>2E-3</v>
      </c>
      <c r="J99" s="308">
        <v>0.03</v>
      </c>
      <c r="K99" s="308">
        <v>0</v>
      </c>
      <c r="L99" s="308">
        <v>0</v>
      </c>
      <c r="M99" s="308">
        <v>0.17815075277886799</v>
      </c>
      <c r="N99" s="308">
        <v>4.92730434709132E-2</v>
      </c>
      <c r="O99" s="308">
        <v>2.2052584667322799E-3</v>
      </c>
      <c r="P99" s="308">
        <v>9.3455327356891903E-3</v>
      </c>
      <c r="Q99" s="308">
        <v>4.9096188077034798E-4</v>
      </c>
      <c r="R99" s="308">
        <v>9.5499949042013798E-4</v>
      </c>
      <c r="S99" s="308">
        <v>9.2419069722329106E-2</v>
      </c>
      <c r="T99" s="308">
        <v>7.4276592031865402E-3</v>
      </c>
      <c r="U99" s="308">
        <v>1.5384687255972601E-5</v>
      </c>
      <c r="V99" s="308">
        <v>0</v>
      </c>
      <c r="W99" s="308">
        <v>8.1023569128762907E-2</v>
      </c>
      <c r="X99" s="308">
        <v>2.2320643917186599E-3</v>
      </c>
      <c r="Y99" s="308">
        <v>0.121020167829706</v>
      </c>
      <c r="Z99" s="308">
        <v>4.2889045197957297E-2</v>
      </c>
      <c r="AA99" s="308">
        <v>9.2845740039831804E-3</v>
      </c>
      <c r="AB99" s="308">
        <v>0.12522401977650899</v>
      </c>
      <c r="AC99" s="308">
        <v>7.3032852264534997E-3</v>
      </c>
      <c r="AD99" s="308">
        <v>1.0972999999999999</v>
      </c>
    </row>
    <row r="100" spans="1:30" s="235" customFormat="1" ht="36" x14ac:dyDescent="0.35">
      <c r="A100" s="305" t="s">
        <v>518</v>
      </c>
      <c r="B100" s="306" t="s">
        <v>519</v>
      </c>
      <c r="C100" s="307" t="s">
        <v>338</v>
      </c>
      <c r="D100" s="308">
        <v>0.2</v>
      </c>
      <c r="E100" s="308">
        <v>0.08</v>
      </c>
      <c r="F100" s="308">
        <v>2.5000000000000001E-2</v>
      </c>
      <c r="G100" s="308">
        <v>1.4999999999999999E-2</v>
      </c>
      <c r="H100" s="308">
        <v>1.6E-2</v>
      </c>
      <c r="I100" s="308">
        <v>2E-3</v>
      </c>
      <c r="J100" s="308">
        <v>0.03</v>
      </c>
      <c r="K100" s="308">
        <v>0</v>
      </c>
      <c r="L100" s="308">
        <v>0.12</v>
      </c>
      <c r="M100" s="308">
        <v>0.17815075277886799</v>
      </c>
      <c r="N100" s="308">
        <v>4.92730434709132E-2</v>
      </c>
      <c r="O100" s="308">
        <v>2.2052584667322799E-3</v>
      </c>
      <c r="P100" s="308">
        <v>9.3455327356891903E-3</v>
      </c>
      <c r="Q100" s="308">
        <v>4.9096188077034798E-4</v>
      </c>
      <c r="R100" s="308">
        <v>9.5499949042013798E-4</v>
      </c>
      <c r="S100" s="308">
        <v>9.2419069722329106E-2</v>
      </c>
      <c r="T100" s="308">
        <v>7.4276592031865402E-3</v>
      </c>
      <c r="U100" s="308">
        <v>1.5384687255972601E-5</v>
      </c>
      <c r="V100" s="308">
        <v>0</v>
      </c>
      <c r="W100" s="308">
        <v>8.1023569128762907E-2</v>
      </c>
      <c r="X100" s="308">
        <v>2.2320643917186599E-3</v>
      </c>
      <c r="Y100" s="308">
        <v>0.121020167829706</v>
      </c>
      <c r="Z100" s="308">
        <v>4.2889045197957297E-2</v>
      </c>
      <c r="AA100" s="308">
        <v>9.2845740039831804E-3</v>
      </c>
      <c r="AB100" s="308">
        <v>0.16605793926884799</v>
      </c>
      <c r="AC100" s="308">
        <v>7.5711329534597404E-3</v>
      </c>
      <c r="AD100" s="308">
        <v>1.2584</v>
      </c>
    </row>
    <row r="101" spans="1:30" s="235" customFormat="1" ht="21" x14ac:dyDescent="0.35">
      <c r="A101" s="305" t="s">
        <v>520</v>
      </c>
      <c r="B101" s="306" t="s">
        <v>521</v>
      </c>
      <c r="C101" s="307" t="s">
        <v>338</v>
      </c>
      <c r="D101" s="308">
        <v>0.2</v>
      </c>
      <c r="E101" s="308">
        <v>0.08</v>
      </c>
      <c r="F101" s="308">
        <v>2.5000000000000001E-2</v>
      </c>
      <c r="G101" s="308">
        <v>1.4999999999999999E-2</v>
      </c>
      <c r="H101" s="308">
        <v>1.6E-2</v>
      </c>
      <c r="I101" s="308">
        <v>2E-3</v>
      </c>
      <c r="J101" s="308">
        <v>0.03</v>
      </c>
      <c r="K101" s="308">
        <v>4.1481481481481499E-3</v>
      </c>
      <c r="L101" s="308">
        <v>0</v>
      </c>
      <c r="M101" s="308">
        <v>0.18924824741381599</v>
      </c>
      <c r="N101" s="308">
        <v>5.2391363553530697E-2</v>
      </c>
      <c r="O101" s="308">
        <v>8.8504254518091005E-2</v>
      </c>
      <c r="P101" s="308">
        <v>9.0854142212601404E-3</v>
      </c>
      <c r="Q101" s="308">
        <v>5.0921862102901703E-4</v>
      </c>
      <c r="R101" s="308">
        <v>8.88962709715258E-4</v>
      </c>
      <c r="S101" s="308">
        <v>9.2393445423343296E-2</v>
      </c>
      <c r="T101" s="308">
        <v>7.4255997953093702E-3</v>
      </c>
      <c r="U101" s="308">
        <v>4.2977817723132702E-5</v>
      </c>
      <c r="V101" s="308">
        <v>0</v>
      </c>
      <c r="W101" s="308">
        <v>2.7453108881463101E-2</v>
      </c>
      <c r="X101" s="308">
        <v>6.3993551675731696E-4</v>
      </c>
      <c r="Y101" s="308">
        <v>3.4687006046366702E-2</v>
      </c>
      <c r="Z101" s="308">
        <v>4.6095663490362197E-2</v>
      </c>
      <c r="AA101" s="308">
        <v>9.2819997441367097E-3</v>
      </c>
      <c r="AB101" s="308">
        <v>0.16392734577680501</v>
      </c>
      <c r="AC101" s="308">
        <v>2.4343995280125099E-3</v>
      </c>
      <c r="AD101" s="308">
        <v>1.0972</v>
      </c>
    </row>
    <row r="102" spans="1:30" s="235" customFormat="1" ht="36" x14ac:dyDescent="0.35">
      <c r="A102" s="305" t="s">
        <v>522</v>
      </c>
      <c r="B102" s="306" t="s">
        <v>523</v>
      </c>
      <c r="C102" s="307" t="s">
        <v>338</v>
      </c>
      <c r="D102" s="308">
        <v>0.2</v>
      </c>
      <c r="E102" s="308">
        <v>0.08</v>
      </c>
      <c r="F102" s="308">
        <v>2.5000000000000001E-2</v>
      </c>
      <c r="G102" s="308">
        <v>1.4999999999999999E-2</v>
      </c>
      <c r="H102" s="308">
        <v>1.6E-2</v>
      </c>
      <c r="I102" s="308">
        <v>2E-3</v>
      </c>
      <c r="J102" s="308">
        <v>0.03</v>
      </c>
      <c r="K102" s="308">
        <v>0</v>
      </c>
      <c r="L102" s="308">
        <v>0</v>
      </c>
      <c r="M102" s="308">
        <v>0.17815075277886799</v>
      </c>
      <c r="N102" s="308">
        <v>4.92730434709132E-2</v>
      </c>
      <c r="O102" s="308">
        <v>2.2052584667322799E-3</v>
      </c>
      <c r="P102" s="308">
        <v>9.3455327356891903E-3</v>
      </c>
      <c r="Q102" s="308">
        <v>4.9096188077034798E-4</v>
      </c>
      <c r="R102" s="308">
        <v>9.5499949042013798E-4</v>
      </c>
      <c r="S102" s="308">
        <v>9.2419069722329106E-2</v>
      </c>
      <c r="T102" s="308">
        <v>7.4276592031865402E-3</v>
      </c>
      <c r="U102" s="308">
        <v>1.5384687255972601E-5</v>
      </c>
      <c r="V102" s="308">
        <v>0</v>
      </c>
      <c r="W102" s="308">
        <v>8.1023569128762907E-2</v>
      </c>
      <c r="X102" s="308">
        <v>2.2320643917186599E-3</v>
      </c>
      <c r="Y102" s="308">
        <v>0.121020167829706</v>
      </c>
      <c r="Z102" s="308">
        <v>4.2889045197957297E-2</v>
      </c>
      <c r="AA102" s="308">
        <v>9.2845740039831804E-3</v>
      </c>
      <c r="AB102" s="308">
        <v>0.12522401977650899</v>
      </c>
      <c r="AC102" s="308">
        <v>7.3032852264534997E-3</v>
      </c>
      <c r="AD102" s="308">
        <v>1.0972999999999999</v>
      </c>
    </row>
    <row r="103" spans="1:30" s="235" customFormat="1" ht="21" x14ac:dyDescent="0.35">
      <c r="A103" s="305" t="s">
        <v>524</v>
      </c>
      <c r="B103" s="306" t="s">
        <v>333</v>
      </c>
      <c r="C103" s="307" t="s">
        <v>276</v>
      </c>
      <c r="D103" s="308">
        <v>0.2</v>
      </c>
      <c r="E103" s="308">
        <v>0.08</v>
      </c>
      <c r="F103" s="308">
        <v>2.5000000000000001E-2</v>
      </c>
      <c r="G103" s="308">
        <v>1.4999999999999999E-2</v>
      </c>
      <c r="H103" s="308">
        <v>1.6E-2</v>
      </c>
      <c r="I103" s="308">
        <v>2E-3</v>
      </c>
      <c r="J103" s="308">
        <v>0.03</v>
      </c>
      <c r="K103" s="308">
        <v>1.11111111111111E-3</v>
      </c>
      <c r="L103" s="308">
        <v>0</v>
      </c>
      <c r="M103" s="308">
        <v>0</v>
      </c>
      <c r="N103" s="308">
        <v>0</v>
      </c>
      <c r="O103" s="308">
        <v>6.0237351267352197E-2</v>
      </c>
      <c r="P103" s="308">
        <v>8.9941981191679794E-3</v>
      </c>
      <c r="Q103" s="308">
        <v>4.9087431561867104E-4</v>
      </c>
      <c r="R103" s="308">
        <v>8.2091396820256396E-4</v>
      </c>
      <c r="S103" s="308">
        <v>9.2402586385893007E-2</v>
      </c>
      <c r="T103" s="308">
        <v>7.4263344483935399E-3</v>
      </c>
      <c r="U103" s="308">
        <v>3.2011418163482402E-4</v>
      </c>
      <c r="V103" s="308">
        <v>0</v>
      </c>
      <c r="W103" s="308">
        <v>4.2163617053943801E-2</v>
      </c>
      <c r="X103" s="308">
        <v>1.1615374299619799E-3</v>
      </c>
      <c r="Y103" s="308">
        <v>6.2966097247171796E-2</v>
      </c>
      <c r="Z103" s="308">
        <v>3.7462155925960403E-2</v>
      </c>
      <c r="AA103" s="308">
        <v>9.2829180604919303E-3</v>
      </c>
      <c r="AB103" s="308">
        <v>6.3004451340418294E-2</v>
      </c>
      <c r="AC103" s="308">
        <v>3.8018257356859202E-3</v>
      </c>
      <c r="AD103" s="308">
        <v>0.75960000000000005</v>
      </c>
    </row>
    <row r="104" spans="1:30" s="235" customFormat="1" ht="21" x14ac:dyDescent="0.35">
      <c r="A104" s="305" t="s">
        <v>525</v>
      </c>
      <c r="B104" s="306" t="s">
        <v>526</v>
      </c>
      <c r="C104" s="307" t="s">
        <v>276</v>
      </c>
      <c r="D104" s="308">
        <v>0.2</v>
      </c>
      <c r="E104" s="308">
        <v>0.08</v>
      </c>
      <c r="F104" s="308">
        <v>2.5000000000000001E-2</v>
      </c>
      <c r="G104" s="308">
        <v>1.4999999999999999E-2</v>
      </c>
      <c r="H104" s="308">
        <v>1.6E-2</v>
      </c>
      <c r="I104" s="308">
        <v>2E-3</v>
      </c>
      <c r="J104" s="308">
        <v>0.03</v>
      </c>
      <c r="K104" s="308">
        <v>4.1481481481481499E-3</v>
      </c>
      <c r="L104" s="308">
        <v>0</v>
      </c>
      <c r="M104" s="308">
        <v>0</v>
      </c>
      <c r="N104" s="308">
        <v>0</v>
      </c>
      <c r="O104" s="308">
        <v>1.66209765028539E-2</v>
      </c>
      <c r="P104" s="308">
        <v>9.0938786080879998E-3</v>
      </c>
      <c r="Q104" s="308">
        <v>4.9126484961142401E-4</v>
      </c>
      <c r="R104" s="308">
        <v>5.9039480808813596E-4</v>
      </c>
      <c r="S104" s="308">
        <v>9.2476100827072194E-2</v>
      </c>
      <c r="T104" s="308">
        <v>7.4322427551665104E-3</v>
      </c>
      <c r="U104" s="308">
        <v>1.2536495172377701E-3</v>
      </c>
      <c r="V104" s="308">
        <v>0</v>
      </c>
      <c r="W104" s="308">
        <v>7.13790410504309E-2</v>
      </c>
      <c r="X104" s="308">
        <v>1.9663737052918002E-3</v>
      </c>
      <c r="Y104" s="308">
        <v>0.106680491266576</v>
      </c>
      <c r="Z104" s="308">
        <v>3.60946722517798E-2</v>
      </c>
      <c r="AA104" s="308">
        <v>9.2903034439581408E-3</v>
      </c>
      <c r="AB104" s="308">
        <v>4.76195217429203E-2</v>
      </c>
      <c r="AC104" s="308">
        <v>6.4421056170260301E-3</v>
      </c>
      <c r="AD104" s="308">
        <v>0.77959999999999996</v>
      </c>
    </row>
    <row r="105" spans="1:30" s="235" customFormat="1" ht="21" x14ac:dyDescent="0.35">
      <c r="A105" s="305" t="s">
        <v>527</v>
      </c>
      <c r="B105" s="306" t="s">
        <v>528</v>
      </c>
      <c r="C105" s="307" t="s">
        <v>276</v>
      </c>
      <c r="D105" s="308">
        <v>0.2</v>
      </c>
      <c r="E105" s="308">
        <v>0.08</v>
      </c>
      <c r="F105" s="308">
        <v>2.5000000000000001E-2</v>
      </c>
      <c r="G105" s="308">
        <v>1.4999999999999999E-2</v>
      </c>
      <c r="H105" s="308">
        <v>1.6E-2</v>
      </c>
      <c r="I105" s="308">
        <v>2E-3</v>
      </c>
      <c r="J105" s="308">
        <v>0.03</v>
      </c>
      <c r="K105" s="308">
        <v>1.11111111111111E-3</v>
      </c>
      <c r="L105" s="308">
        <v>0</v>
      </c>
      <c r="M105" s="308">
        <v>0</v>
      </c>
      <c r="N105" s="308">
        <v>0</v>
      </c>
      <c r="O105" s="308">
        <v>5.3027461512677697E-2</v>
      </c>
      <c r="P105" s="308">
        <v>8.9918395235806803E-3</v>
      </c>
      <c r="Q105" s="308">
        <v>4.9074559108098603E-4</v>
      </c>
      <c r="R105" s="308">
        <v>8.4119242358409601E-4</v>
      </c>
      <c r="S105" s="308">
        <v>9.23783551726578E-2</v>
      </c>
      <c r="T105" s="308">
        <v>7.4243870018921698E-3</v>
      </c>
      <c r="U105" s="308">
        <v>3.7763455173546001E-5</v>
      </c>
      <c r="V105" s="308">
        <v>0</v>
      </c>
      <c r="W105" s="308">
        <v>4.6982219076487003E-2</v>
      </c>
      <c r="X105" s="308">
        <v>1.29428189071622E-3</v>
      </c>
      <c r="Y105" s="308">
        <v>7.0143678717532701E-2</v>
      </c>
      <c r="Z105" s="308">
        <v>3.7222135829780699E-2</v>
      </c>
      <c r="AA105" s="308">
        <v>9.2804837523652196E-3</v>
      </c>
      <c r="AB105" s="308">
        <v>6.0235886203234397E-2</v>
      </c>
      <c r="AC105" s="308">
        <v>4.2363113528922202E-3</v>
      </c>
      <c r="AD105" s="308">
        <v>0.76170000000000004</v>
      </c>
    </row>
    <row r="106" spans="1:30" s="235" customFormat="1" ht="21" x14ac:dyDescent="0.35">
      <c r="A106" s="305" t="s">
        <v>529</v>
      </c>
      <c r="B106" s="306" t="s">
        <v>530</v>
      </c>
      <c r="C106" s="307" t="s">
        <v>276</v>
      </c>
      <c r="D106" s="308">
        <v>0.2</v>
      </c>
      <c r="E106" s="308">
        <v>0.08</v>
      </c>
      <c r="F106" s="308">
        <v>2.5000000000000001E-2</v>
      </c>
      <c r="G106" s="308">
        <v>1.4999999999999999E-2</v>
      </c>
      <c r="H106" s="308">
        <v>1.6E-2</v>
      </c>
      <c r="I106" s="308">
        <v>2E-3</v>
      </c>
      <c r="J106" s="308">
        <v>0.03</v>
      </c>
      <c r="K106" s="308">
        <v>1.11111111111111E-3</v>
      </c>
      <c r="L106" s="308">
        <v>0</v>
      </c>
      <c r="M106" s="308">
        <v>0</v>
      </c>
      <c r="N106" s="308">
        <v>0</v>
      </c>
      <c r="O106" s="308">
        <v>1.53983772738137E-2</v>
      </c>
      <c r="P106" s="308">
        <v>8.9927049428270601E-3</v>
      </c>
      <c r="Q106" s="308">
        <v>4.9079282287137595E-4</v>
      </c>
      <c r="R106" s="308">
        <v>9.6902294036909004E-4</v>
      </c>
      <c r="S106" s="308">
        <v>9.2387246123870406E-2</v>
      </c>
      <c r="T106" s="308">
        <v>7.4251015617313697E-3</v>
      </c>
      <c r="U106" s="308">
        <v>6.3138189656233202E-6</v>
      </c>
      <c r="V106" s="308">
        <v>0</v>
      </c>
      <c r="W106" s="308">
        <v>7.2187163176833297E-2</v>
      </c>
      <c r="X106" s="308">
        <v>1.9886361240163599E-3</v>
      </c>
      <c r="Y106" s="308">
        <v>0.107784617558013</v>
      </c>
      <c r="Z106" s="308">
        <v>3.6021425903502401E-2</v>
      </c>
      <c r="AA106" s="308">
        <v>9.2813769521642095E-3</v>
      </c>
      <c r="AB106" s="308">
        <v>4.6386030734148702E-2</v>
      </c>
      <c r="AC106" s="308">
        <v>6.50900074347803E-3</v>
      </c>
      <c r="AD106" s="308">
        <v>0.77490000000000003</v>
      </c>
    </row>
    <row r="107" spans="1:30" s="235" customFormat="1" ht="21" x14ac:dyDescent="0.35">
      <c r="A107" s="305" t="s">
        <v>531</v>
      </c>
      <c r="B107" s="306" t="s">
        <v>532</v>
      </c>
      <c r="C107" s="307" t="s">
        <v>276</v>
      </c>
      <c r="D107" s="308">
        <v>0.2</v>
      </c>
      <c r="E107" s="308">
        <v>0.08</v>
      </c>
      <c r="F107" s="308">
        <v>2.5000000000000001E-2</v>
      </c>
      <c r="G107" s="308">
        <v>1.4999999999999999E-2</v>
      </c>
      <c r="H107" s="308">
        <v>1.6E-2</v>
      </c>
      <c r="I107" s="308">
        <v>2E-3</v>
      </c>
      <c r="J107" s="308">
        <v>0.03</v>
      </c>
      <c r="K107" s="308">
        <v>1.11111111111111E-3</v>
      </c>
      <c r="L107" s="308">
        <v>0</v>
      </c>
      <c r="M107" s="308">
        <v>0</v>
      </c>
      <c r="N107" s="308">
        <v>0</v>
      </c>
      <c r="O107" s="308">
        <v>1.53983772738137E-2</v>
      </c>
      <c r="P107" s="308">
        <v>8.9927049428270601E-3</v>
      </c>
      <c r="Q107" s="308">
        <v>4.9079282287137595E-4</v>
      </c>
      <c r="R107" s="308">
        <v>9.6902294036909004E-4</v>
      </c>
      <c r="S107" s="308">
        <v>9.2387246123870406E-2</v>
      </c>
      <c r="T107" s="308">
        <v>7.4251015617313697E-3</v>
      </c>
      <c r="U107" s="308">
        <v>6.3138189656233202E-6</v>
      </c>
      <c r="V107" s="308">
        <v>0</v>
      </c>
      <c r="W107" s="308">
        <v>7.2187163176833297E-2</v>
      </c>
      <c r="X107" s="308">
        <v>1.9886361240163599E-3</v>
      </c>
      <c r="Y107" s="308">
        <v>0.107784617558013</v>
      </c>
      <c r="Z107" s="308">
        <v>3.6021425903502401E-2</v>
      </c>
      <c r="AA107" s="308">
        <v>9.2813769521642095E-3</v>
      </c>
      <c r="AB107" s="308">
        <v>4.6386030734148702E-2</v>
      </c>
      <c r="AC107" s="308">
        <v>6.50900074347803E-3</v>
      </c>
      <c r="AD107" s="308">
        <v>0.77490000000000003</v>
      </c>
    </row>
    <row r="108" spans="1:30" s="235" customFormat="1" ht="21" x14ac:dyDescent="0.35">
      <c r="A108" s="305" t="s">
        <v>533</v>
      </c>
      <c r="B108" s="306" t="s">
        <v>534</v>
      </c>
      <c r="C108" s="307" t="s">
        <v>276</v>
      </c>
      <c r="D108" s="308">
        <v>0.2</v>
      </c>
      <c r="E108" s="308">
        <v>0.08</v>
      </c>
      <c r="F108" s="308">
        <v>2.5000000000000001E-2</v>
      </c>
      <c r="G108" s="308">
        <v>1.4999999999999999E-2</v>
      </c>
      <c r="H108" s="308">
        <v>1.6E-2</v>
      </c>
      <c r="I108" s="308">
        <v>2E-3</v>
      </c>
      <c r="J108" s="308">
        <v>0.03</v>
      </c>
      <c r="K108" s="308">
        <v>4.1481481481481499E-3</v>
      </c>
      <c r="L108" s="308">
        <v>0.12</v>
      </c>
      <c r="M108" s="308">
        <v>0</v>
      </c>
      <c r="N108" s="308">
        <v>0</v>
      </c>
      <c r="O108" s="308">
        <v>5.9794539001812599E-2</v>
      </c>
      <c r="P108" s="308">
        <v>9.0858418711853503E-3</v>
      </c>
      <c r="Q108" s="308">
        <v>4.9083069312924501E-4</v>
      </c>
      <c r="R108" s="308">
        <v>3.90049917478669E-4</v>
      </c>
      <c r="S108" s="308">
        <v>9.2394374852473204E-2</v>
      </c>
      <c r="T108" s="308">
        <v>7.4256744929107601E-3</v>
      </c>
      <c r="U108" s="308">
        <v>5.6964810209998501E-4</v>
      </c>
      <c r="V108" s="308">
        <v>0</v>
      </c>
      <c r="W108" s="308">
        <v>4.2456576288928502E-2</v>
      </c>
      <c r="X108" s="308">
        <v>1.1696079689874201E-3</v>
      </c>
      <c r="Y108" s="308">
        <v>6.3397960801485104E-2</v>
      </c>
      <c r="Z108" s="308">
        <v>3.7444830685794898E-2</v>
      </c>
      <c r="AA108" s="308">
        <v>9.2820931161384408E-3</v>
      </c>
      <c r="AB108" s="308">
        <v>8.3739479343567499E-2</v>
      </c>
      <c r="AC108" s="308">
        <v>3.9721464991107598E-3</v>
      </c>
      <c r="AD108" s="308">
        <v>0.90380000000000005</v>
      </c>
    </row>
    <row r="109" spans="1:30" s="235" customFormat="1" ht="21" x14ac:dyDescent="0.35">
      <c r="A109" s="305" t="s">
        <v>535</v>
      </c>
      <c r="B109" s="306" t="s">
        <v>536</v>
      </c>
      <c r="C109" s="307" t="s">
        <v>276</v>
      </c>
      <c r="D109" s="308">
        <v>0.2</v>
      </c>
      <c r="E109" s="308">
        <v>0.08</v>
      </c>
      <c r="F109" s="308">
        <v>2.5000000000000001E-2</v>
      </c>
      <c r="G109" s="308">
        <v>1.4999999999999999E-2</v>
      </c>
      <c r="H109" s="308">
        <v>1.6E-2</v>
      </c>
      <c r="I109" s="308">
        <v>2E-3</v>
      </c>
      <c r="J109" s="308">
        <v>0.03</v>
      </c>
      <c r="K109" s="308">
        <v>0</v>
      </c>
      <c r="L109" s="308">
        <v>0</v>
      </c>
      <c r="M109" s="308">
        <v>0</v>
      </c>
      <c r="N109" s="308">
        <v>0</v>
      </c>
      <c r="O109" s="308">
        <v>2.61811845043072E-2</v>
      </c>
      <c r="P109" s="308">
        <v>9.3440929239507805E-3</v>
      </c>
      <c r="Q109" s="308">
        <v>4.9088624113598504E-4</v>
      </c>
      <c r="R109" s="308">
        <v>8.0186864047443105E-4</v>
      </c>
      <c r="S109" s="308">
        <v>9.2404831255116698E-2</v>
      </c>
      <c r="T109" s="308">
        <v>7.4265148670409004E-3</v>
      </c>
      <c r="U109" s="308">
        <v>1.43083047201651E-5</v>
      </c>
      <c r="V109" s="308">
        <v>0</v>
      </c>
      <c r="W109" s="308">
        <v>6.4968873443083094E-2</v>
      </c>
      <c r="X109" s="308">
        <v>1.78978426329164E-3</v>
      </c>
      <c r="Y109" s="308">
        <v>9.70252571691817E-2</v>
      </c>
      <c r="Z109" s="308">
        <v>3.6373237975575901E-2</v>
      </c>
      <c r="AA109" s="308">
        <v>9.2831435838011296E-3</v>
      </c>
      <c r="AB109" s="308">
        <v>5.0292236719122599E-2</v>
      </c>
      <c r="AC109" s="308">
        <v>5.85615048433797E-3</v>
      </c>
      <c r="AD109" s="308">
        <v>0.77029999999999998</v>
      </c>
    </row>
    <row r="110" spans="1:30" s="235" customFormat="1" ht="21" x14ac:dyDescent="0.35">
      <c r="A110" s="305" t="s">
        <v>537</v>
      </c>
      <c r="B110" s="306" t="s">
        <v>538</v>
      </c>
      <c r="C110" s="307" t="s">
        <v>276</v>
      </c>
      <c r="D110" s="308">
        <v>0.2</v>
      </c>
      <c r="E110" s="308">
        <v>0.08</v>
      </c>
      <c r="F110" s="308">
        <v>2.5000000000000001E-2</v>
      </c>
      <c r="G110" s="308">
        <v>1.4999999999999999E-2</v>
      </c>
      <c r="H110" s="308">
        <v>1.6E-2</v>
      </c>
      <c r="I110" s="308">
        <v>2E-3</v>
      </c>
      <c r="J110" s="308">
        <v>0.03</v>
      </c>
      <c r="K110" s="308">
        <v>0</v>
      </c>
      <c r="L110" s="308">
        <v>0</v>
      </c>
      <c r="M110" s="308">
        <v>0</v>
      </c>
      <c r="N110" s="308">
        <v>0</v>
      </c>
      <c r="O110" s="308">
        <v>4.0712025688201703E-2</v>
      </c>
      <c r="P110" s="308">
        <v>9.3459590849990504E-3</v>
      </c>
      <c r="Q110" s="308">
        <v>4.9098427877214705E-4</v>
      </c>
      <c r="R110" s="308">
        <v>1.00646104429659E-3</v>
      </c>
      <c r="S110" s="308">
        <v>9.2423285940677294E-2</v>
      </c>
      <c r="T110" s="308">
        <v>7.4279980578526904E-3</v>
      </c>
      <c r="U110" s="308">
        <v>9.5981265881365103E-6</v>
      </c>
      <c r="V110" s="308">
        <v>0</v>
      </c>
      <c r="W110" s="308">
        <v>5.52443515579574E-2</v>
      </c>
      <c r="X110" s="308">
        <v>1.5218898807104E-3</v>
      </c>
      <c r="Y110" s="308">
        <v>8.25190222327013E-2</v>
      </c>
      <c r="Z110" s="308">
        <v>3.6845321991084402E-2</v>
      </c>
      <c r="AA110" s="308">
        <v>9.2849975723158593E-3</v>
      </c>
      <c r="AB110" s="308">
        <v>5.5721202897470699E-2</v>
      </c>
      <c r="AC110" s="308">
        <v>4.9796036007380201E-3</v>
      </c>
      <c r="AD110" s="308">
        <v>0.76549999999999996</v>
      </c>
    </row>
    <row r="111" spans="1:30" s="235" customFormat="1" ht="21" x14ac:dyDescent="0.35">
      <c r="A111" s="305" t="s">
        <v>539</v>
      </c>
      <c r="B111" s="306" t="s">
        <v>540</v>
      </c>
      <c r="C111" s="307" t="s">
        <v>276</v>
      </c>
      <c r="D111" s="308">
        <v>0.2</v>
      </c>
      <c r="E111" s="308">
        <v>0.08</v>
      </c>
      <c r="F111" s="308">
        <v>2.5000000000000001E-2</v>
      </c>
      <c r="G111" s="308">
        <v>1.4999999999999999E-2</v>
      </c>
      <c r="H111" s="308">
        <v>1.6E-2</v>
      </c>
      <c r="I111" s="308">
        <v>2E-3</v>
      </c>
      <c r="J111" s="308">
        <v>0.03</v>
      </c>
      <c r="K111" s="308">
        <v>0</v>
      </c>
      <c r="L111" s="308">
        <v>0</v>
      </c>
      <c r="M111" s="308">
        <v>0</v>
      </c>
      <c r="N111" s="308">
        <v>0</v>
      </c>
      <c r="O111" s="308">
        <v>0</v>
      </c>
      <c r="P111" s="308">
        <v>9.3461326689471495E-3</v>
      </c>
      <c r="Q111" s="308">
        <v>4.9099339789933296E-4</v>
      </c>
      <c r="R111" s="308">
        <v>9.99862361907924E-4</v>
      </c>
      <c r="S111" s="308">
        <v>9.2425002532706399E-2</v>
      </c>
      <c r="T111" s="308">
        <v>7.4281360192130601E-3</v>
      </c>
      <c r="U111" s="308">
        <v>3.4738662305767899E-5</v>
      </c>
      <c r="V111" s="308">
        <v>0</v>
      </c>
      <c r="W111" s="308">
        <v>7.8077548160871493E-2</v>
      </c>
      <c r="X111" s="308">
        <v>2.3659970624373E-3</v>
      </c>
      <c r="Y111" s="308">
        <v>0.123233336710275</v>
      </c>
      <c r="Z111" s="308">
        <v>3.5543195700575299E-2</v>
      </c>
      <c r="AA111" s="308">
        <v>9.2851700240163294E-3</v>
      </c>
      <c r="AB111" s="308">
        <v>4.0746750556616501E-2</v>
      </c>
      <c r="AC111" s="308">
        <v>7.1168907718466403E-3</v>
      </c>
      <c r="AD111" s="308">
        <v>0.77510000000000001</v>
      </c>
    </row>
    <row r="112" spans="1:30" s="235" customFormat="1" ht="21" x14ac:dyDescent="0.35">
      <c r="A112" s="305" t="s">
        <v>541</v>
      </c>
      <c r="B112" s="306" t="s">
        <v>542</v>
      </c>
      <c r="C112" s="307" t="s">
        <v>276</v>
      </c>
      <c r="D112" s="308">
        <v>0.2</v>
      </c>
      <c r="E112" s="308">
        <v>0.08</v>
      </c>
      <c r="F112" s="308">
        <v>2.5000000000000001E-2</v>
      </c>
      <c r="G112" s="308">
        <v>1.4999999999999999E-2</v>
      </c>
      <c r="H112" s="308">
        <v>1.6E-2</v>
      </c>
      <c r="I112" s="308">
        <v>2E-3</v>
      </c>
      <c r="J112" s="308">
        <v>0.03</v>
      </c>
      <c r="K112" s="308">
        <v>1.11111111111111E-3</v>
      </c>
      <c r="L112" s="308">
        <v>0</v>
      </c>
      <c r="M112" s="308">
        <v>0</v>
      </c>
      <c r="N112" s="308">
        <v>0</v>
      </c>
      <c r="O112" s="308">
        <v>6.0237351267352197E-2</v>
      </c>
      <c r="P112" s="308">
        <v>8.9941981191679794E-3</v>
      </c>
      <c r="Q112" s="308">
        <v>4.9087431561867104E-4</v>
      </c>
      <c r="R112" s="308">
        <v>8.2091396820256396E-4</v>
      </c>
      <c r="S112" s="308">
        <v>9.2402586385893007E-2</v>
      </c>
      <c r="T112" s="308">
        <v>7.4263344483935399E-3</v>
      </c>
      <c r="U112" s="308">
        <v>3.2011418163482402E-4</v>
      </c>
      <c r="V112" s="308">
        <v>0</v>
      </c>
      <c r="W112" s="308">
        <v>4.2163617053943801E-2</v>
      </c>
      <c r="X112" s="308">
        <v>1.1615374299619799E-3</v>
      </c>
      <c r="Y112" s="308">
        <v>6.2966097247171796E-2</v>
      </c>
      <c r="Z112" s="308">
        <v>3.7462155925960403E-2</v>
      </c>
      <c r="AA112" s="308">
        <v>9.2829180604919303E-3</v>
      </c>
      <c r="AB112" s="308">
        <v>6.3004451340418294E-2</v>
      </c>
      <c r="AC112" s="308">
        <v>3.8018257356859202E-3</v>
      </c>
      <c r="AD112" s="308">
        <v>0.75960000000000005</v>
      </c>
    </row>
    <row r="113" spans="1:30" s="235" customFormat="1" ht="21" x14ac:dyDescent="0.35">
      <c r="A113" s="305" t="s">
        <v>543</v>
      </c>
      <c r="B113" s="306" t="s">
        <v>544</v>
      </c>
      <c r="C113" s="307" t="s">
        <v>338</v>
      </c>
      <c r="D113" s="308">
        <v>0.2</v>
      </c>
      <c r="E113" s="308">
        <v>0.08</v>
      </c>
      <c r="F113" s="308">
        <v>2.5000000000000001E-2</v>
      </c>
      <c r="G113" s="308">
        <v>1.4999999999999999E-2</v>
      </c>
      <c r="H113" s="308">
        <v>1.6E-2</v>
      </c>
      <c r="I113" s="308">
        <v>2E-3</v>
      </c>
      <c r="J113" s="308">
        <v>0.03</v>
      </c>
      <c r="K113" s="308">
        <v>0</v>
      </c>
      <c r="L113" s="308">
        <v>0</v>
      </c>
      <c r="M113" s="308">
        <v>0.17605359000617801</v>
      </c>
      <c r="N113" s="308">
        <v>4.86838352194039E-2</v>
      </c>
      <c r="O113" s="308">
        <v>0</v>
      </c>
      <c r="P113" s="308">
        <v>9.3450653902367592E-3</v>
      </c>
      <c r="Q113" s="308">
        <v>4.9093732906112101E-4</v>
      </c>
      <c r="R113" s="308">
        <v>9.0182272188802997E-4</v>
      </c>
      <c r="S113" s="308">
        <v>9.2414448088316906E-2</v>
      </c>
      <c r="T113" s="308">
        <v>7.4272877655329602E-3</v>
      </c>
      <c r="U113" s="308">
        <v>1.85015778347735E-5</v>
      </c>
      <c r="V113" s="308">
        <v>0</v>
      </c>
      <c r="W113" s="308">
        <v>8.3498379255477304E-2</v>
      </c>
      <c r="X113" s="308">
        <v>2.5302654180390902E-3</v>
      </c>
      <c r="Y113" s="308">
        <v>0.12321926411775599</v>
      </c>
      <c r="Z113" s="308">
        <v>4.2730735619150501E-2</v>
      </c>
      <c r="AA113" s="308">
        <v>9.2841097069161892E-3</v>
      </c>
      <c r="AB113" s="308">
        <v>0.123403459620231</v>
      </c>
      <c r="AC113" s="308">
        <v>7.6110080142765702E-3</v>
      </c>
      <c r="AD113" s="308">
        <v>1.0955999999999999</v>
      </c>
    </row>
    <row r="114" spans="1:30" s="235" customFormat="1" ht="21" x14ac:dyDescent="0.35">
      <c r="A114" s="305" t="s">
        <v>545</v>
      </c>
      <c r="B114" s="306" t="s">
        <v>546</v>
      </c>
      <c r="C114" s="307" t="s">
        <v>276</v>
      </c>
      <c r="D114" s="308">
        <v>0.2</v>
      </c>
      <c r="E114" s="308">
        <v>0.08</v>
      </c>
      <c r="F114" s="308">
        <v>2.5000000000000001E-2</v>
      </c>
      <c r="G114" s="308">
        <v>1.4999999999999999E-2</v>
      </c>
      <c r="H114" s="308">
        <v>1.6E-2</v>
      </c>
      <c r="I114" s="308">
        <v>2E-3</v>
      </c>
      <c r="J114" s="308">
        <v>0.03</v>
      </c>
      <c r="K114" s="308">
        <v>4.1481481481481499E-3</v>
      </c>
      <c r="L114" s="308">
        <v>0</v>
      </c>
      <c r="M114" s="308">
        <v>0</v>
      </c>
      <c r="N114" s="308">
        <v>0</v>
      </c>
      <c r="O114" s="308">
        <v>8.4423192465066396E-2</v>
      </c>
      <c r="P114" s="308">
        <v>9.0870678821799809E-3</v>
      </c>
      <c r="Q114" s="308">
        <v>5.0931130529334901E-4</v>
      </c>
      <c r="R114" s="308">
        <v>9.6784042817829802E-4</v>
      </c>
      <c r="S114" s="308">
        <v>9.2410262205300006E-2</v>
      </c>
      <c r="T114" s="308">
        <v>7.4269513488972204E-3</v>
      </c>
      <c r="U114" s="308">
        <v>1.46075987306924E-4</v>
      </c>
      <c r="V114" s="308">
        <v>0</v>
      </c>
      <c r="W114" s="308">
        <v>3.06952339309139E-2</v>
      </c>
      <c r="X114" s="308">
        <v>7.15509870753815E-4</v>
      </c>
      <c r="Y114" s="308">
        <v>3.8790490475333603E-2</v>
      </c>
      <c r="Z114" s="308">
        <v>3.8239062451911103E-2</v>
      </c>
      <c r="AA114" s="308">
        <v>9.2836891861215205E-3</v>
      </c>
      <c r="AB114" s="308">
        <v>7.2557985551855095E-2</v>
      </c>
      <c r="AC114" s="308">
        <v>2.7218943878558602E-3</v>
      </c>
      <c r="AD114" s="308">
        <v>0.7601</v>
      </c>
    </row>
    <row r="115" spans="1:30" s="235" customFormat="1" ht="21" x14ac:dyDescent="0.35">
      <c r="A115" s="305"/>
      <c r="B115" s="306"/>
      <c r="C115" s="307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</row>
    <row r="116" spans="1:30" s="235" customFormat="1" ht="21" x14ac:dyDescent="0.35">
      <c r="A116" s="309"/>
      <c r="B116" s="309"/>
      <c r="C116" s="309"/>
      <c r="D116" s="309"/>
      <c r="E116" s="309"/>
      <c r="F116" s="309"/>
      <c r="G116" s="309"/>
      <c r="H116" s="309"/>
      <c r="I116" s="309"/>
      <c r="J116" s="309"/>
      <c r="K116" s="309"/>
      <c r="L116" s="309"/>
      <c r="M116" s="309"/>
      <c r="N116" s="309"/>
      <c r="O116" s="309"/>
      <c r="P116" s="309"/>
      <c r="Q116" s="309"/>
      <c r="R116" s="309"/>
      <c r="S116" s="309"/>
      <c r="T116" s="309"/>
      <c r="U116" s="309"/>
      <c r="V116" s="309"/>
      <c r="W116" s="309"/>
      <c r="X116" s="309"/>
      <c r="Y116" s="309"/>
      <c r="Z116" s="309"/>
      <c r="AA116" s="309"/>
      <c r="AB116" s="309"/>
      <c r="AC116" s="309"/>
      <c r="AD116" s="309"/>
    </row>
    <row r="117" spans="1:30" s="235" customFormat="1" ht="21" x14ac:dyDescent="0.35">
      <c r="A117" s="309"/>
      <c r="B117" s="309"/>
      <c r="C117" s="309"/>
      <c r="D117" s="309"/>
      <c r="E117" s="309"/>
      <c r="F117" s="309"/>
      <c r="G117" s="309"/>
      <c r="H117" s="309"/>
      <c r="I117" s="309"/>
      <c r="J117" s="309"/>
      <c r="K117" s="309"/>
      <c r="L117" s="309"/>
      <c r="M117" s="309"/>
      <c r="N117" s="309"/>
      <c r="O117" s="309"/>
      <c r="P117" s="309"/>
      <c r="Q117" s="309"/>
      <c r="R117" s="309"/>
      <c r="S117" s="309"/>
      <c r="T117" s="309"/>
      <c r="U117" s="309"/>
      <c r="V117" s="309"/>
      <c r="W117" s="309"/>
      <c r="X117" s="309"/>
      <c r="Y117" s="309"/>
      <c r="Z117" s="309"/>
      <c r="AA117" s="309"/>
      <c r="AB117" s="309"/>
      <c r="AC117" s="309"/>
      <c r="AD117" s="309"/>
    </row>
    <row r="118" spans="1:30" s="235" customFormat="1" ht="21" x14ac:dyDescent="0.35">
      <c r="A118" s="309"/>
      <c r="B118" s="310" t="s">
        <v>547</v>
      </c>
      <c r="C118" s="309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11" t="s">
        <v>548</v>
      </c>
      <c r="O118" s="309"/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  <c r="Z118" s="309"/>
      <c r="AA118" s="309"/>
      <c r="AB118" s="309"/>
      <c r="AC118" s="309"/>
      <c r="AD118" s="309"/>
    </row>
    <row r="119" spans="1:30" s="235" customFormat="1" ht="21" x14ac:dyDescent="0.35">
      <c r="A119" s="309"/>
      <c r="B119" s="312" t="s">
        <v>549</v>
      </c>
      <c r="C119" s="312" t="s">
        <v>550</v>
      </c>
      <c r="D119" s="603" t="s">
        <v>120</v>
      </c>
      <c r="E119" s="603"/>
      <c r="F119" s="603"/>
      <c r="G119" s="603"/>
      <c r="H119" s="603"/>
      <c r="I119" s="603"/>
      <c r="J119" s="603"/>
      <c r="K119" s="309"/>
      <c r="L119" s="309"/>
      <c r="M119" s="309"/>
      <c r="N119" s="592" t="s">
        <v>755</v>
      </c>
      <c r="O119" s="592"/>
      <c r="P119" s="592"/>
      <c r="Q119" s="592"/>
      <c r="R119" s="592"/>
      <c r="S119" s="592"/>
      <c r="T119" s="592"/>
      <c r="U119" s="592"/>
      <c r="V119" s="592"/>
      <c r="W119" s="592"/>
      <c r="X119" s="592"/>
      <c r="Y119" s="592"/>
      <c r="Z119" s="592"/>
      <c r="AA119" s="592"/>
      <c r="AB119" s="592"/>
      <c r="AC119" s="592"/>
      <c r="AD119" s="309"/>
    </row>
    <row r="120" spans="1:30" s="235" customFormat="1" ht="21" x14ac:dyDescent="0.35">
      <c r="A120" s="309"/>
      <c r="B120" s="588" t="s">
        <v>551</v>
      </c>
      <c r="C120" s="313" t="s">
        <v>53</v>
      </c>
      <c r="D120" s="588" t="s">
        <v>552</v>
      </c>
      <c r="E120" s="588"/>
      <c r="F120" s="588"/>
      <c r="G120" s="588"/>
      <c r="H120" s="588"/>
      <c r="I120" s="588"/>
      <c r="J120" s="588"/>
      <c r="K120" s="314"/>
      <c r="L120" s="309"/>
      <c r="M120" s="309"/>
      <c r="N120" s="592"/>
      <c r="O120" s="592"/>
      <c r="P120" s="592"/>
      <c r="Q120" s="592"/>
      <c r="R120" s="592"/>
      <c r="S120" s="592"/>
      <c r="T120" s="592"/>
      <c r="U120" s="592"/>
      <c r="V120" s="592"/>
      <c r="W120" s="592"/>
      <c r="X120" s="592"/>
      <c r="Y120" s="592"/>
      <c r="Z120" s="592"/>
      <c r="AA120" s="592"/>
      <c r="AB120" s="592"/>
      <c r="AC120" s="592"/>
      <c r="AD120" s="309"/>
    </row>
    <row r="121" spans="1:30" s="235" customFormat="1" ht="21" x14ac:dyDescent="0.35">
      <c r="A121" s="309"/>
      <c r="B121" s="591"/>
      <c r="C121" s="315" t="s">
        <v>54</v>
      </c>
      <c r="D121" s="591" t="s">
        <v>67</v>
      </c>
      <c r="E121" s="591"/>
      <c r="F121" s="591"/>
      <c r="G121" s="591"/>
      <c r="H121" s="591"/>
      <c r="I121" s="591"/>
      <c r="J121" s="591"/>
      <c r="K121" s="314"/>
      <c r="L121" s="309"/>
      <c r="M121" s="309"/>
      <c r="N121" s="592"/>
      <c r="O121" s="592"/>
      <c r="P121" s="592"/>
      <c r="Q121" s="592"/>
      <c r="R121" s="592"/>
      <c r="S121" s="592"/>
      <c r="T121" s="592"/>
      <c r="U121" s="592"/>
      <c r="V121" s="592"/>
      <c r="W121" s="592"/>
      <c r="X121" s="592"/>
      <c r="Y121" s="592"/>
      <c r="Z121" s="592"/>
      <c r="AA121" s="592"/>
      <c r="AB121" s="592"/>
      <c r="AC121" s="592"/>
      <c r="AD121" s="309"/>
    </row>
    <row r="122" spans="1:30" s="235" customFormat="1" ht="21" x14ac:dyDescent="0.35">
      <c r="A122" s="309"/>
      <c r="B122" s="591"/>
      <c r="C122" s="315" t="s">
        <v>56</v>
      </c>
      <c r="D122" s="591" t="s">
        <v>63</v>
      </c>
      <c r="E122" s="591"/>
      <c r="F122" s="591"/>
      <c r="G122" s="591"/>
      <c r="H122" s="591"/>
      <c r="I122" s="591"/>
      <c r="J122" s="591"/>
      <c r="K122" s="314"/>
      <c r="L122" s="309"/>
      <c r="M122" s="309"/>
      <c r="N122" s="592"/>
      <c r="O122" s="592"/>
      <c r="P122" s="592"/>
      <c r="Q122" s="592"/>
      <c r="R122" s="592"/>
      <c r="S122" s="592"/>
      <c r="T122" s="592"/>
      <c r="U122" s="592"/>
      <c r="V122" s="592"/>
      <c r="W122" s="592"/>
      <c r="X122" s="592"/>
      <c r="Y122" s="592"/>
      <c r="Z122" s="592"/>
      <c r="AA122" s="592"/>
      <c r="AB122" s="592"/>
      <c r="AC122" s="592"/>
      <c r="AD122" s="309"/>
    </row>
    <row r="123" spans="1:30" s="235" customFormat="1" ht="21" x14ac:dyDescent="0.35">
      <c r="A123" s="309"/>
      <c r="B123" s="591"/>
      <c r="C123" s="315" t="s">
        <v>58</v>
      </c>
      <c r="D123" s="591" t="s">
        <v>553</v>
      </c>
      <c r="E123" s="591"/>
      <c r="F123" s="591"/>
      <c r="G123" s="591"/>
      <c r="H123" s="591"/>
      <c r="I123" s="591"/>
      <c r="J123" s="591"/>
      <c r="K123" s="314"/>
      <c r="L123" s="309"/>
      <c r="M123" s="309"/>
      <c r="N123" s="592"/>
      <c r="O123" s="592"/>
      <c r="P123" s="592"/>
      <c r="Q123" s="592"/>
      <c r="R123" s="592"/>
      <c r="S123" s="592"/>
      <c r="T123" s="592"/>
      <c r="U123" s="592"/>
      <c r="V123" s="592"/>
      <c r="W123" s="592"/>
      <c r="X123" s="592"/>
      <c r="Y123" s="592"/>
      <c r="Z123" s="592"/>
      <c r="AA123" s="592"/>
      <c r="AB123" s="592"/>
      <c r="AC123" s="592"/>
      <c r="AD123" s="309"/>
    </row>
    <row r="124" spans="1:30" s="235" customFormat="1" ht="21" x14ac:dyDescent="0.35">
      <c r="A124" s="309"/>
      <c r="B124" s="591"/>
      <c r="C124" s="315" t="s">
        <v>60</v>
      </c>
      <c r="D124" s="591" t="s">
        <v>554</v>
      </c>
      <c r="E124" s="591"/>
      <c r="F124" s="591"/>
      <c r="G124" s="591"/>
      <c r="H124" s="591"/>
      <c r="I124" s="591"/>
      <c r="J124" s="591"/>
      <c r="K124" s="314"/>
      <c r="L124" s="309"/>
      <c r="M124" s="309"/>
      <c r="N124" s="592"/>
      <c r="O124" s="592"/>
      <c r="P124" s="592"/>
      <c r="Q124" s="592"/>
      <c r="R124" s="592"/>
      <c r="S124" s="592"/>
      <c r="T124" s="592"/>
      <c r="U124" s="592"/>
      <c r="V124" s="592"/>
      <c r="W124" s="592"/>
      <c r="X124" s="592"/>
      <c r="Y124" s="592"/>
      <c r="Z124" s="592"/>
      <c r="AA124" s="592"/>
      <c r="AB124" s="592"/>
      <c r="AC124" s="592"/>
      <c r="AD124" s="309"/>
    </row>
    <row r="125" spans="1:30" s="235" customFormat="1" ht="21" x14ac:dyDescent="0.35">
      <c r="A125" s="309"/>
      <c r="B125" s="591"/>
      <c r="C125" s="315" t="s">
        <v>62</v>
      </c>
      <c r="D125" s="591" t="s">
        <v>59</v>
      </c>
      <c r="E125" s="591"/>
      <c r="F125" s="591"/>
      <c r="G125" s="591"/>
      <c r="H125" s="591"/>
      <c r="I125" s="591"/>
      <c r="J125" s="591"/>
      <c r="K125" s="314"/>
      <c r="L125" s="309"/>
      <c r="M125" s="309"/>
      <c r="N125" s="592"/>
      <c r="O125" s="592"/>
      <c r="P125" s="592"/>
      <c r="Q125" s="592"/>
      <c r="R125" s="592"/>
      <c r="S125" s="592"/>
      <c r="T125" s="592"/>
      <c r="U125" s="592"/>
      <c r="V125" s="592"/>
      <c r="W125" s="592"/>
      <c r="X125" s="592"/>
      <c r="Y125" s="592"/>
      <c r="Z125" s="592"/>
      <c r="AA125" s="592"/>
      <c r="AB125" s="592"/>
      <c r="AC125" s="592"/>
      <c r="AD125" s="309"/>
    </row>
    <row r="126" spans="1:30" s="235" customFormat="1" ht="21" x14ac:dyDescent="0.35">
      <c r="A126" s="309"/>
      <c r="B126" s="591"/>
      <c r="C126" s="315" t="s">
        <v>64</v>
      </c>
      <c r="D126" s="591" t="s">
        <v>555</v>
      </c>
      <c r="E126" s="591"/>
      <c r="F126" s="591"/>
      <c r="G126" s="591"/>
      <c r="H126" s="591"/>
      <c r="I126" s="591"/>
      <c r="J126" s="591"/>
      <c r="K126" s="314"/>
      <c r="L126" s="309"/>
      <c r="M126" s="309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09"/>
    </row>
    <row r="127" spans="1:30" s="235" customFormat="1" ht="21" x14ac:dyDescent="0.35">
      <c r="A127" s="309"/>
      <c r="B127" s="591"/>
      <c r="C127" s="315" t="s">
        <v>66</v>
      </c>
      <c r="D127" s="591" t="s">
        <v>69</v>
      </c>
      <c r="E127" s="591"/>
      <c r="F127" s="591"/>
      <c r="G127" s="591"/>
      <c r="H127" s="591"/>
      <c r="I127" s="591"/>
      <c r="J127" s="591"/>
      <c r="K127" s="314"/>
      <c r="L127" s="309"/>
      <c r="M127" s="309"/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  <c r="AD127" s="309"/>
    </row>
    <row r="128" spans="1:30" s="235" customFormat="1" ht="21" x14ac:dyDescent="0.35">
      <c r="A128" s="309"/>
      <c r="B128" s="589"/>
      <c r="C128" s="317" t="s">
        <v>68</v>
      </c>
      <c r="D128" s="589" t="s">
        <v>556</v>
      </c>
      <c r="E128" s="589"/>
      <c r="F128" s="589"/>
      <c r="G128" s="589"/>
      <c r="H128" s="589"/>
      <c r="I128" s="589"/>
      <c r="J128" s="589"/>
      <c r="K128" s="314"/>
      <c r="L128" s="309"/>
      <c r="M128" s="309"/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  <c r="AD128" s="309"/>
    </row>
    <row r="129" spans="1:30" s="235" customFormat="1" ht="21" x14ac:dyDescent="0.35">
      <c r="A129" s="309"/>
      <c r="B129" s="588" t="s">
        <v>557</v>
      </c>
      <c r="C129" s="313" t="s">
        <v>73</v>
      </c>
      <c r="D129" s="588" t="s">
        <v>582</v>
      </c>
      <c r="E129" s="588"/>
      <c r="F129" s="588"/>
      <c r="G129" s="588"/>
      <c r="H129" s="588"/>
      <c r="I129" s="588"/>
      <c r="J129" s="588"/>
      <c r="K129" s="314"/>
      <c r="L129" s="309"/>
      <c r="M129" s="309"/>
      <c r="N129" s="309"/>
      <c r="O129" s="309"/>
      <c r="P129" s="309"/>
      <c r="Q129" s="309"/>
      <c r="R129" s="309"/>
      <c r="S129" s="309"/>
      <c r="T129" s="309"/>
      <c r="U129" s="309"/>
      <c r="V129" s="309"/>
      <c r="W129" s="309"/>
      <c r="X129" s="309"/>
      <c r="Y129" s="309"/>
      <c r="Z129" s="309"/>
      <c r="AA129" s="309"/>
      <c r="AB129" s="309"/>
      <c r="AC129" s="309"/>
      <c r="AD129" s="309"/>
    </row>
    <row r="130" spans="1:30" s="235" customFormat="1" ht="21" x14ac:dyDescent="0.35">
      <c r="A130" s="309"/>
      <c r="B130" s="591"/>
      <c r="C130" s="315" t="s">
        <v>76</v>
      </c>
      <c r="D130" s="591" t="s">
        <v>77</v>
      </c>
      <c r="E130" s="591"/>
      <c r="F130" s="591"/>
      <c r="G130" s="591"/>
      <c r="H130" s="591"/>
      <c r="I130" s="591"/>
      <c r="J130" s="591"/>
      <c r="K130" s="314"/>
      <c r="L130" s="309"/>
      <c r="M130" s="309"/>
      <c r="N130" s="309"/>
      <c r="O130" s="309"/>
      <c r="P130" s="309"/>
      <c r="Q130" s="309"/>
      <c r="R130" s="309"/>
      <c r="S130" s="309"/>
      <c r="T130" s="309"/>
      <c r="U130" s="309"/>
      <c r="V130" s="309"/>
      <c r="W130" s="309"/>
      <c r="X130" s="309"/>
      <c r="Y130" s="309"/>
      <c r="Z130" s="309"/>
      <c r="AA130" s="309"/>
      <c r="AB130" s="309"/>
      <c r="AC130" s="309"/>
      <c r="AD130" s="309"/>
    </row>
    <row r="131" spans="1:30" s="235" customFormat="1" ht="21" x14ac:dyDescent="0.35">
      <c r="A131" s="309"/>
      <c r="B131" s="591"/>
      <c r="C131" s="315" t="s">
        <v>78</v>
      </c>
      <c r="D131" s="591" t="s">
        <v>558</v>
      </c>
      <c r="E131" s="591"/>
      <c r="F131" s="591"/>
      <c r="G131" s="591"/>
      <c r="H131" s="591"/>
      <c r="I131" s="591"/>
      <c r="J131" s="591"/>
      <c r="K131" s="314"/>
      <c r="L131" s="309"/>
      <c r="M131" s="309"/>
      <c r="N131" s="309"/>
      <c r="O131" s="309"/>
      <c r="P131" s="309"/>
      <c r="Q131" s="309"/>
      <c r="R131" s="309"/>
      <c r="S131" s="309"/>
      <c r="T131" s="309"/>
      <c r="U131" s="309"/>
      <c r="V131" s="309"/>
      <c r="W131" s="309"/>
      <c r="X131" s="309"/>
      <c r="Y131" s="309"/>
      <c r="Z131" s="309"/>
      <c r="AA131" s="309"/>
      <c r="AB131" s="309"/>
      <c r="AC131" s="309"/>
      <c r="AD131" s="309"/>
    </row>
    <row r="132" spans="1:30" s="235" customFormat="1" ht="21" x14ac:dyDescent="0.35">
      <c r="A132" s="309"/>
      <c r="B132" s="591"/>
      <c r="C132" s="315" t="s">
        <v>80</v>
      </c>
      <c r="D132" s="591" t="s">
        <v>559</v>
      </c>
      <c r="E132" s="591"/>
      <c r="F132" s="591"/>
      <c r="G132" s="591"/>
      <c r="H132" s="591"/>
      <c r="I132" s="591"/>
      <c r="J132" s="591"/>
      <c r="K132" s="314"/>
      <c r="L132" s="309"/>
      <c r="M132" s="309"/>
      <c r="N132" s="309"/>
      <c r="O132" s="309"/>
      <c r="P132" s="309"/>
      <c r="Q132" s="309"/>
      <c r="R132" s="309"/>
      <c r="S132" s="309"/>
      <c r="T132" s="309"/>
      <c r="U132" s="309"/>
      <c r="V132" s="309"/>
      <c r="W132" s="309"/>
      <c r="X132" s="309"/>
      <c r="Y132" s="309"/>
      <c r="Z132" s="309"/>
      <c r="AA132" s="309"/>
      <c r="AB132" s="309"/>
      <c r="AC132" s="309"/>
      <c r="AD132" s="309"/>
    </row>
    <row r="133" spans="1:30" s="235" customFormat="1" ht="21" x14ac:dyDescent="0.35">
      <c r="A133" s="309"/>
      <c r="B133" s="591"/>
      <c r="C133" s="315" t="s">
        <v>82</v>
      </c>
      <c r="D133" s="591" t="s">
        <v>89</v>
      </c>
      <c r="E133" s="591"/>
      <c r="F133" s="591"/>
      <c r="G133" s="591"/>
      <c r="H133" s="591"/>
      <c r="I133" s="591"/>
      <c r="J133" s="591"/>
      <c r="K133" s="314"/>
      <c r="L133" s="309"/>
      <c r="M133" s="309"/>
      <c r="N133" s="309"/>
      <c r="O133" s="309"/>
      <c r="P133" s="309"/>
      <c r="Q133" s="309"/>
      <c r="R133" s="309"/>
      <c r="S133" s="309"/>
      <c r="T133" s="309"/>
      <c r="U133" s="309"/>
      <c r="V133" s="309"/>
      <c r="W133" s="309"/>
      <c r="X133" s="309"/>
      <c r="Y133" s="309"/>
      <c r="Z133" s="309"/>
      <c r="AA133" s="309"/>
      <c r="AB133" s="309"/>
      <c r="AC133" s="309"/>
      <c r="AD133" s="309"/>
    </row>
    <row r="134" spans="1:30" s="235" customFormat="1" ht="21" x14ac:dyDescent="0.35">
      <c r="A134" s="309"/>
      <c r="B134" s="591"/>
      <c r="C134" s="315" t="s">
        <v>84</v>
      </c>
      <c r="D134" s="591" t="s">
        <v>560</v>
      </c>
      <c r="E134" s="591"/>
      <c r="F134" s="591"/>
      <c r="G134" s="591"/>
      <c r="H134" s="591"/>
      <c r="I134" s="591"/>
      <c r="J134" s="591"/>
      <c r="K134" s="314"/>
      <c r="L134" s="309"/>
      <c r="M134" s="309"/>
      <c r="N134" s="309"/>
      <c r="O134" s="309"/>
      <c r="P134" s="309"/>
      <c r="Q134" s="309"/>
      <c r="R134" s="309"/>
      <c r="S134" s="309"/>
      <c r="T134" s="309"/>
      <c r="U134" s="309"/>
      <c r="V134" s="309"/>
      <c r="W134" s="309"/>
      <c r="X134" s="309"/>
      <c r="Y134" s="309"/>
      <c r="Z134" s="309"/>
      <c r="AA134" s="309"/>
      <c r="AB134" s="309"/>
      <c r="AC134" s="309"/>
      <c r="AD134" s="309"/>
    </row>
    <row r="135" spans="1:30" s="235" customFormat="1" ht="21" x14ac:dyDescent="0.35">
      <c r="A135" s="309"/>
      <c r="B135" s="591"/>
      <c r="C135" s="315" t="s">
        <v>86</v>
      </c>
      <c r="D135" s="591" t="s">
        <v>561</v>
      </c>
      <c r="E135" s="591"/>
      <c r="F135" s="591"/>
      <c r="G135" s="591"/>
      <c r="H135" s="591"/>
      <c r="I135" s="591"/>
      <c r="J135" s="591"/>
      <c r="K135" s="314"/>
      <c r="L135" s="309"/>
      <c r="M135" s="309"/>
      <c r="N135" s="309"/>
      <c r="O135" s="309"/>
      <c r="P135" s="309"/>
      <c r="Q135" s="309"/>
      <c r="R135" s="309"/>
      <c r="S135" s="309"/>
      <c r="T135" s="309"/>
      <c r="U135" s="309"/>
      <c r="V135" s="309"/>
      <c r="W135" s="309"/>
      <c r="X135" s="309"/>
      <c r="Y135" s="309"/>
      <c r="Z135" s="309"/>
      <c r="AA135" s="309"/>
      <c r="AB135" s="309"/>
      <c r="AC135" s="309"/>
      <c r="AD135" s="309"/>
    </row>
    <row r="136" spans="1:30" s="235" customFormat="1" ht="21" x14ac:dyDescent="0.35">
      <c r="A136" s="309"/>
      <c r="B136" s="591"/>
      <c r="C136" s="315" t="s">
        <v>88</v>
      </c>
      <c r="D136" s="591" t="s">
        <v>85</v>
      </c>
      <c r="E136" s="591"/>
      <c r="F136" s="591"/>
      <c r="G136" s="591"/>
      <c r="H136" s="591"/>
      <c r="I136" s="591"/>
      <c r="J136" s="591"/>
      <c r="K136" s="314"/>
      <c r="L136" s="309"/>
      <c r="M136" s="309"/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  <c r="Z136" s="309"/>
      <c r="AA136" s="309"/>
      <c r="AB136" s="309"/>
      <c r="AC136" s="309"/>
      <c r="AD136" s="309"/>
    </row>
    <row r="137" spans="1:30" s="235" customFormat="1" ht="21" x14ac:dyDescent="0.35">
      <c r="A137" s="309"/>
      <c r="B137" s="591"/>
      <c r="C137" s="315" t="s">
        <v>90</v>
      </c>
      <c r="D137" s="591" t="s">
        <v>562</v>
      </c>
      <c r="E137" s="591"/>
      <c r="F137" s="591"/>
      <c r="G137" s="591"/>
      <c r="H137" s="591"/>
      <c r="I137" s="591"/>
      <c r="J137" s="591"/>
      <c r="K137" s="314"/>
      <c r="L137" s="309"/>
      <c r="M137" s="309"/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  <c r="AD137" s="309"/>
    </row>
    <row r="138" spans="1:30" s="235" customFormat="1" ht="21" x14ac:dyDescent="0.35">
      <c r="A138" s="309"/>
      <c r="B138" s="589"/>
      <c r="C138" s="317" t="s">
        <v>92</v>
      </c>
      <c r="D138" s="589" t="s">
        <v>563</v>
      </c>
      <c r="E138" s="589"/>
      <c r="F138" s="589"/>
      <c r="G138" s="589"/>
      <c r="H138" s="589"/>
      <c r="I138" s="589"/>
      <c r="J138" s="589"/>
      <c r="K138" s="314"/>
      <c r="L138" s="309"/>
      <c r="M138" s="309"/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  <c r="AD138" s="309"/>
    </row>
    <row r="139" spans="1:30" s="235" customFormat="1" ht="21" x14ac:dyDescent="0.35">
      <c r="A139" s="309"/>
      <c r="B139" s="588" t="s">
        <v>564</v>
      </c>
      <c r="C139" s="313" t="s">
        <v>97</v>
      </c>
      <c r="D139" s="588" t="s">
        <v>98</v>
      </c>
      <c r="E139" s="588"/>
      <c r="F139" s="588"/>
      <c r="G139" s="588"/>
      <c r="H139" s="588"/>
      <c r="I139" s="588"/>
      <c r="J139" s="588"/>
      <c r="K139" s="314"/>
      <c r="L139" s="309"/>
      <c r="M139" s="309"/>
      <c r="N139" s="309"/>
      <c r="O139" s="309"/>
      <c r="P139" s="309"/>
      <c r="Q139" s="309"/>
      <c r="R139" s="309"/>
      <c r="S139" s="309"/>
      <c r="T139" s="309"/>
      <c r="U139" s="309"/>
      <c r="V139" s="309"/>
      <c r="W139" s="309"/>
      <c r="X139" s="309"/>
      <c r="Y139" s="309"/>
      <c r="Z139" s="309"/>
      <c r="AA139" s="309"/>
      <c r="AB139" s="309"/>
      <c r="AC139" s="309"/>
      <c r="AD139" s="309"/>
    </row>
    <row r="140" spans="1:30" s="235" customFormat="1" ht="21" x14ac:dyDescent="0.35">
      <c r="A140" s="309"/>
      <c r="B140" s="591"/>
      <c r="C140" s="315" t="s">
        <v>99</v>
      </c>
      <c r="D140" s="591" t="s">
        <v>100</v>
      </c>
      <c r="E140" s="591"/>
      <c r="F140" s="591"/>
      <c r="G140" s="591"/>
      <c r="H140" s="591"/>
      <c r="I140" s="591"/>
      <c r="J140" s="591"/>
      <c r="K140" s="314"/>
      <c r="L140" s="309"/>
      <c r="M140" s="309"/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  <c r="AD140" s="309"/>
    </row>
    <row r="141" spans="1:30" s="235" customFormat="1" ht="21" x14ac:dyDescent="0.35">
      <c r="A141" s="309"/>
      <c r="B141" s="591"/>
      <c r="C141" s="315" t="s">
        <v>101</v>
      </c>
      <c r="D141" s="591" t="s">
        <v>589</v>
      </c>
      <c r="E141" s="591"/>
      <c r="F141" s="591"/>
      <c r="G141" s="591"/>
      <c r="H141" s="591"/>
      <c r="I141" s="591"/>
      <c r="J141" s="591"/>
      <c r="K141" s="314"/>
      <c r="L141" s="309"/>
      <c r="M141" s="309"/>
      <c r="N141" s="309"/>
      <c r="O141" s="309"/>
      <c r="P141" s="309"/>
      <c r="Q141" s="309"/>
      <c r="R141" s="309"/>
      <c r="S141" s="309"/>
      <c r="T141" s="309"/>
      <c r="U141" s="309"/>
      <c r="V141" s="309"/>
      <c r="W141" s="309"/>
      <c r="X141" s="309"/>
      <c r="Y141" s="309"/>
      <c r="Z141" s="309"/>
      <c r="AA141" s="309"/>
      <c r="AB141" s="309"/>
      <c r="AC141" s="309"/>
      <c r="AD141" s="309"/>
    </row>
    <row r="142" spans="1:30" s="235" customFormat="1" ht="21" x14ac:dyDescent="0.35">
      <c r="A142" s="309"/>
      <c r="B142" s="591"/>
      <c r="C142" s="315" t="s">
        <v>103</v>
      </c>
      <c r="D142" s="591" t="s">
        <v>565</v>
      </c>
      <c r="E142" s="591"/>
      <c r="F142" s="591"/>
      <c r="G142" s="591"/>
      <c r="H142" s="591"/>
      <c r="I142" s="591"/>
      <c r="J142" s="591"/>
      <c r="K142" s="314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  <c r="AD142" s="309"/>
    </row>
    <row r="143" spans="1:30" s="235" customFormat="1" ht="21" x14ac:dyDescent="0.35">
      <c r="A143" s="309"/>
      <c r="B143" s="589"/>
      <c r="C143" s="317" t="s">
        <v>105</v>
      </c>
      <c r="D143" s="589" t="s">
        <v>106</v>
      </c>
      <c r="E143" s="589"/>
      <c r="F143" s="589"/>
      <c r="G143" s="589"/>
      <c r="H143" s="589"/>
      <c r="I143" s="589"/>
      <c r="J143" s="589"/>
      <c r="K143" s="314"/>
      <c r="L143" s="309"/>
      <c r="M143" s="309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09"/>
      <c r="AC143" s="309"/>
      <c r="AD143" s="309"/>
    </row>
    <row r="144" spans="1:30" s="235" customFormat="1" ht="21" x14ac:dyDescent="0.35">
      <c r="A144" s="309"/>
      <c r="B144" s="588" t="s">
        <v>566</v>
      </c>
      <c r="C144" s="313" t="s">
        <v>109</v>
      </c>
      <c r="D144" s="588" t="s">
        <v>110</v>
      </c>
      <c r="E144" s="588"/>
      <c r="F144" s="588"/>
      <c r="G144" s="588"/>
      <c r="H144" s="588"/>
      <c r="I144" s="588"/>
      <c r="J144" s="588"/>
      <c r="K144" s="314"/>
      <c r="L144" s="309"/>
      <c r="M144" s="309"/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  <c r="Z144" s="309"/>
      <c r="AA144" s="309"/>
      <c r="AB144" s="309"/>
      <c r="AC144" s="309"/>
      <c r="AD144" s="309"/>
    </row>
    <row r="145" spans="1:30" s="235" customFormat="1" ht="21" x14ac:dyDescent="0.35">
      <c r="A145" s="309"/>
      <c r="B145" s="589"/>
      <c r="C145" s="317" t="s">
        <v>111</v>
      </c>
      <c r="D145" s="590" t="s">
        <v>567</v>
      </c>
      <c r="E145" s="590"/>
      <c r="F145" s="590"/>
      <c r="G145" s="590"/>
      <c r="H145" s="590"/>
      <c r="I145" s="590"/>
      <c r="J145" s="590"/>
      <c r="K145" s="314"/>
      <c r="L145" s="309"/>
      <c r="M145" s="309"/>
      <c r="N145" s="309"/>
      <c r="O145" s="309"/>
      <c r="P145" s="309"/>
      <c r="Q145" s="309"/>
      <c r="R145" s="309"/>
      <c r="S145" s="309"/>
      <c r="T145" s="309"/>
      <c r="U145" s="309"/>
      <c r="V145" s="309"/>
      <c r="W145" s="309"/>
      <c r="X145" s="309"/>
      <c r="Y145" s="309"/>
      <c r="Z145" s="309"/>
      <c r="AA145" s="309"/>
      <c r="AB145" s="309"/>
      <c r="AC145" s="309"/>
      <c r="AD145" s="309"/>
    </row>
    <row r="146" spans="1:30" ht="15" customHeight="1" x14ac:dyDescent="0.25">
      <c r="A146" s="570" t="e">
        <f>#REF!</f>
        <v>#REF!</v>
      </c>
      <c r="B146" s="570"/>
      <c r="C146" s="570"/>
      <c r="D146" s="570"/>
      <c r="E146" s="570"/>
      <c r="F146" s="570"/>
      <c r="G146" s="570"/>
      <c r="H146" s="570"/>
      <c r="I146" s="570"/>
      <c r="J146" s="570"/>
      <c r="K146" s="570"/>
      <c r="L146" s="570"/>
      <c r="M146" s="570"/>
      <c r="N146" s="570"/>
      <c r="O146" s="570"/>
      <c r="P146" s="570"/>
      <c r="Q146" s="570"/>
      <c r="R146" s="570"/>
      <c r="S146" s="570"/>
      <c r="T146" s="570"/>
      <c r="U146" s="570"/>
      <c r="V146" s="570"/>
      <c r="W146" s="570"/>
      <c r="X146" s="570"/>
      <c r="Y146" s="570"/>
      <c r="Z146" s="570"/>
      <c r="AA146" s="570"/>
      <c r="AB146" s="570"/>
      <c r="AC146" s="570"/>
      <c r="AD146" s="570"/>
    </row>
    <row r="147" spans="1:30" ht="15" customHeight="1" x14ac:dyDescent="0.25">
      <c r="A147" s="570"/>
      <c r="B147" s="570"/>
      <c r="C147" s="570"/>
      <c r="D147" s="570"/>
      <c r="E147" s="570"/>
      <c r="F147" s="570"/>
      <c r="G147" s="570"/>
      <c r="H147" s="570"/>
      <c r="I147" s="570"/>
      <c r="J147" s="570"/>
      <c r="K147" s="570"/>
      <c r="L147" s="570"/>
      <c r="M147" s="570"/>
      <c r="N147" s="570"/>
      <c r="O147" s="570"/>
      <c r="P147" s="570"/>
      <c r="Q147" s="570"/>
      <c r="R147" s="570"/>
      <c r="S147" s="570"/>
      <c r="T147" s="570"/>
      <c r="U147" s="570"/>
      <c r="V147" s="570"/>
      <c r="W147" s="570"/>
      <c r="X147" s="570"/>
      <c r="Y147" s="570"/>
      <c r="Z147" s="570"/>
      <c r="AA147" s="570"/>
      <c r="AB147" s="570"/>
      <c r="AC147" s="570"/>
      <c r="AD147" s="570"/>
    </row>
  </sheetData>
  <mergeCells count="52">
    <mergeCell ref="AD6:AD7"/>
    <mergeCell ref="A8:AD8"/>
    <mergeCell ref="AB12:AC12"/>
    <mergeCell ref="AD12:AD13"/>
    <mergeCell ref="A146:AD147"/>
    <mergeCell ref="A6:A7"/>
    <mergeCell ref="B6:AC7"/>
    <mergeCell ref="A9:AD9"/>
    <mergeCell ref="A10:AD10"/>
    <mergeCell ref="A12:A13"/>
    <mergeCell ref="B12:B13"/>
    <mergeCell ref="C12:C13"/>
    <mergeCell ref="D12:L12"/>
    <mergeCell ref="M12:V12"/>
    <mergeCell ref="W12:AA12"/>
    <mergeCell ref="D119:J119"/>
    <mergeCell ref="A1:AD1"/>
    <mergeCell ref="B2:AD2"/>
    <mergeCell ref="B3:AD3"/>
    <mergeCell ref="B4:AD4"/>
    <mergeCell ref="A5:AD5"/>
    <mergeCell ref="N119:AC125"/>
    <mergeCell ref="B120:B128"/>
    <mergeCell ref="D120:J120"/>
    <mergeCell ref="D121:J121"/>
    <mergeCell ref="D122:J122"/>
    <mergeCell ref="D123:J123"/>
    <mergeCell ref="D124:J124"/>
    <mergeCell ref="D125:J125"/>
    <mergeCell ref="D126:J126"/>
    <mergeCell ref="D127:J127"/>
    <mergeCell ref="D128:J128"/>
    <mergeCell ref="B129:B138"/>
    <mergeCell ref="D129:J129"/>
    <mergeCell ref="D130:J130"/>
    <mergeCell ref="D131:J131"/>
    <mergeCell ref="D132:J132"/>
    <mergeCell ref="D133:J133"/>
    <mergeCell ref="D134:J134"/>
    <mergeCell ref="D135:J135"/>
    <mergeCell ref="D136:J136"/>
    <mergeCell ref="D137:J137"/>
    <mergeCell ref="D138:J138"/>
    <mergeCell ref="B144:B145"/>
    <mergeCell ref="D144:J144"/>
    <mergeCell ref="D145:J145"/>
    <mergeCell ref="B139:B143"/>
    <mergeCell ref="D139:J139"/>
    <mergeCell ref="D140:J140"/>
    <mergeCell ref="D141:J141"/>
    <mergeCell ref="D142:J142"/>
    <mergeCell ref="D143:J143"/>
  </mergeCells>
  <conditionalFormatting sqref="D57:AC57 D60:AC62 AD87:AD89">
    <cfRule type="cellIs" dxfId="3" priority="4" operator="equal">
      <formula>0</formula>
    </cfRule>
  </conditionalFormatting>
  <conditionalFormatting sqref="D14:AD56">
    <cfRule type="cellIs" dxfId="2" priority="1" operator="equal">
      <formula>0</formula>
    </cfRule>
  </conditionalFormatting>
  <conditionalFormatting sqref="D58:AD59 D63:AD86 D87:AC115">
    <cfRule type="cellIs" dxfId="1" priority="2" operator="equal">
      <formula>0</formula>
    </cfRule>
  </conditionalFormatting>
  <conditionalFormatting sqref="AD60 AD62 AD97:AD104 AD109">
    <cfRule type="cellIs" dxfId="0" priority="3" operator="equal">
      <formula>0</formula>
    </cfRule>
  </conditionalFormatting>
  <printOptions horizontalCentered="1"/>
  <pageMargins left="0.51181102362204722" right="0.51181102362204722" top="2.598425196850394" bottom="0.94488188976377963" header="0.31496062992125984" footer="0.31496062992125984"/>
  <pageSetup paperSize="9" scale="22" fitToHeight="0" orientation="portrait" r:id="rId1"/>
  <headerFooter>
    <oddHeader>&amp;C&amp;G</oddHeader>
    <oddFooter xml:space="preserve">&amp;C&amp;16Rua Heli Castelo Branco, nº 1234, Morada do Sol
Teresina-Piaui CEP 64.056-373
Fone: (86) 99409-7899/ (86) 99476-3767
e-mail: asaconstrucoes14@gmail.com
</oddFooter>
  </headerFooter>
  <rowBreaks count="1" manualBreakCount="1">
    <brk id="114" max="2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>
    <pageSetUpPr fitToPage="1"/>
  </sheetPr>
  <dimension ref="A1:J20"/>
  <sheetViews>
    <sheetView view="pageBreakPreview" topLeftCell="A9" zoomScale="85" zoomScaleNormal="100" zoomScaleSheetLayoutView="85" workbookViewId="0">
      <selection activeCell="A21" sqref="A21"/>
    </sheetView>
  </sheetViews>
  <sheetFormatPr defaultRowHeight="18.75" x14ac:dyDescent="0.3"/>
  <cols>
    <col min="1" max="1" width="25" style="23" customWidth="1"/>
    <col min="2" max="2" width="11.42578125" style="23" hidden="1" customWidth="1"/>
    <col min="3" max="3" width="9.140625" style="23" hidden="1" customWidth="1"/>
    <col min="4" max="4" width="68.5703125" style="23" bestFit="1" customWidth="1"/>
    <col min="5" max="5" width="34.28515625" style="23" bestFit="1" customWidth="1"/>
    <col min="6" max="6" width="34.28515625" style="23" customWidth="1"/>
    <col min="7" max="7" width="11.42578125" style="23" bestFit="1" customWidth="1"/>
    <col min="8" max="8" width="14.5703125" style="23" bestFit="1" customWidth="1"/>
    <col min="9" max="9" width="17.5703125" style="23" customWidth="1"/>
    <col min="10" max="10" width="32.85546875" style="23" customWidth="1"/>
    <col min="11" max="16384" width="9.140625" style="16"/>
  </cols>
  <sheetData>
    <row r="1" spans="1:10" ht="34.5" customHeight="1" x14ac:dyDescent="0.25">
      <c r="A1" s="373" t="s">
        <v>115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0" ht="90.75" customHeight="1" x14ac:dyDescent="0.25">
      <c r="A2" s="22" t="s">
        <v>116</v>
      </c>
      <c r="B2" s="378" t="s">
        <v>593</v>
      </c>
      <c r="C2" s="378"/>
      <c r="D2" s="378"/>
      <c r="E2" s="378"/>
      <c r="F2" s="378"/>
      <c r="G2" s="378"/>
      <c r="H2" s="378"/>
      <c r="I2" s="378"/>
      <c r="J2" s="378"/>
    </row>
    <row r="3" spans="1:10" ht="33.75" customHeight="1" x14ac:dyDescent="0.25">
      <c r="A3" s="128" t="s">
        <v>118</v>
      </c>
      <c r="B3" s="379" t="s">
        <v>583</v>
      </c>
      <c r="C3" s="379"/>
      <c r="D3" s="379"/>
      <c r="E3" s="379"/>
      <c r="F3" s="379"/>
      <c r="G3" s="379"/>
      <c r="H3" s="379"/>
      <c r="I3" s="379"/>
      <c r="J3" s="379"/>
    </row>
    <row r="4" spans="1:10" ht="33.75" customHeight="1" x14ac:dyDescent="0.25">
      <c r="A4" s="128" t="s">
        <v>117</v>
      </c>
      <c r="B4" s="379" t="s">
        <v>590</v>
      </c>
      <c r="C4" s="379"/>
      <c r="D4" s="379"/>
      <c r="E4" s="379"/>
      <c r="F4" s="379"/>
      <c r="G4" s="379"/>
      <c r="H4" s="379"/>
      <c r="I4" s="379"/>
      <c r="J4" s="379"/>
    </row>
    <row r="5" spans="1:10" ht="33.75" customHeight="1" x14ac:dyDescent="0.25">
      <c r="A5" s="380" t="s">
        <v>594</v>
      </c>
      <c r="B5" s="381"/>
      <c r="C5" s="381"/>
      <c r="D5" s="381"/>
      <c r="E5" s="381"/>
      <c r="F5" s="381"/>
      <c r="G5" s="381"/>
      <c r="H5" s="381"/>
      <c r="I5" s="381"/>
      <c r="J5" s="381"/>
    </row>
    <row r="6" spans="1:10" s="18" customFormat="1" ht="25.5" customHeight="1" x14ac:dyDescent="0.25">
      <c r="A6" s="376" t="s">
        <v>313</v>
      </c>
      <c r="B6" s="377"/>
      <c r="C6" s="377"/>
      <c r="D6" s="377"/>
      <c r="E6" s="377"/>
      <c r="F6" s="377"/>
      <c r="G6" s="377"/>
      <c r="H6" s="377"/>
      <c r="I6" s="377"/>
      <c r="J6" s="377"/>
    </row>
    <row r="7" spans="1:10" s="20" customFormat="1" ht="30" customHeight="1" x14ac:dyDescent="0.25">
      <c r="A7" s="383" t="s">
        <v>16</v>
      </c>
      <c r="B7" s="383"/>
      <c r="C7" s="383"/>
      <c r="D7" s="383" t="s">
        <v>314</v>
      </c>
      <c r="E7" s="383"/>
      <c r="F7" s="383"/>
      <c r="G7" s="383"/>
      <c r="H7" s="383"/>
      <c r="I7" s="383"/>
      <c r="J7" s="383"/>
    </row>
    <row r="8" spans="1:10" s="20" customFormat="1" ht="30" customHeight="1" x14ac:dyDescent="0.25">
      <c r="A8" s="129"/>
      <c r="B8" s="129"/>
      <c r="C8" s="129"/>
      <c r="D8" s="129"/>
      <c r="E8" s="129"/>
      <c r="F8" s="129"/>
      <c r="G8" s="129"/>
      <c r="H8" s="129"/>
      <c r="I8" s="129"/>
      <c r="J8" s="129"/>
    </row>
    <row r="9" spans="1:10" customFormat="1" ht="40.5" customHeight="1" x14ac:dyDescent="0.25">
      <c r="A9" s="384">
        <v>1</v>
      </c>
      <c r="B9" s="384"/>
      <c r="C9" s="384"/>
      <c r="D9" s="382" t="s">
        <v>315</v>
      </c>
      <c r="E9" s="382"/>
      <c r="F9" s="382"/>
      <c r="G9" s="382"/>
      <c r="H9" s="382"/>
      <c r="I9" s="382"/>
      <c r="J9" s="382"/>
    </row>
    <row r="10" spans="1:10" customFormat="1" ht="40.5" customHeight="1" x14ac:dyDescent="0.25">
      <c r="A10" s="130">
        <v>2</v>
      </c>
      <c r="B10" s="130"/>
      <c r="C10" s="130"/>
      <c r="D10" s="382" t="s">
        <v>316</v>
      </c>
      <c r="E10" s="382"/>
      <c r="F10" s="382"/>
      <c r="G10" s="382"/>
      <c r="H10" s="382"/>
      <c r="I10" s="382"/>
      <c r="J10" s="382"/>
    </row>
    <row r="11" spans="1:10" customFormat="1" ht="40.5" customHeight="1" x14ac:dyDescent="0.25">
      <c r="A11" s="130">
        <v>3</v>
      </c>
      <c r="B11" s="130"/>
      <c r="C11" s="130"/>
      <c r="D11" s="382" t="s">
        <v>317</v>
      </c>
      <c r="E11" s="382"/>
      <c r="F11" s="382"/>
      <c r="G11" s="382"/>
      <c r="H11" s="382"/>
      <c r="I11" s="382"/>
      <c r="J11" s="382"/>
    </row>
    <row r="12" spans="1:10" customFormat="1" ht="40.5" customHeight="1" x14ac:dyDescent="0.25">
      <c r="A12" s="130">
        <v>4</v>
      </c>
      <c r="B12" s="130"/>
      <c r="C12" s="130"/>
      <c r="D12" s="382" t="s">
        <v>318</v>
      </c>
      <c r="E12" s="382"/>
      <c r="F12" s="382"/>
      <c r="G12" s="382"/>
      <c r="H12" s="382"/>
      <c r="I12" s="382"/>
      <c r="J12" s="382"/>
    </row>
    <row r="13" spans="1:10" customFormat="1" ht="40.5" customHeight="1" x14ac:dyDescent="0.25">
      <c r="A13" s="130">
        <v>5</v>
      </c>
      <c r="B13" s="130"/>
      <c r="C13" s="130"/>
      <c r="D13" s="382" t="s">
        <v>319</v>
      </c>
      <c r="E13" s="382"/>
      <c r="F13" s="382"/>
      <c r="G13" s="382"/>
      <c r="H13" s="382"/>
      <c r="I13" s="382"/>
      <c r="J13" s="382"/>
    </row>
    <row r="14" spans="1:10" customFormat="1" ht="40.5" customHeight="1" x14ac:dyDescent="0.25">
      <c r="A14" s="130">
        <v>6</v>
      </c>
      <c r="B14" s="130"/>
      <c r="C14" s="130"/>
      <c r="D14" s="382" t="s">
        <v>320</v>
      </c>
      <c r="E14" s="382"/>
      <c r="F14" s="382"/>
      <c r="G14" s="382"/>
      <c r="H14" s="382"/>
      <c r="I14" s="382"/>
      <c r="J14" s="382"/>
    </row>
    <row r="15" spans="1:10" customFormat="1" ht="40.5" customHeight="1" x14ac:dyDescent="0.25">
      <c r="A15" s="130">
        <v>7</v>
      </c>
      <c r="B15" s="130"/>
      <c r="C15" s="130"/>
      <c r="D15" s="382" t="s">
        <v>321</v>
      </c>
      <c r="E15" s="382"/>
      <c r="F15" s="382"/>
      <c r="G15" s="382"/>
      <c r="H15" s="382"/>
      <c r="I15" s="382"/>
      <c r="J15" s="382"/>
    </row>
    <row r="16" spans="1:10" customFormat="1" ht="40.5" customHeight="1" x14ac:dyDescent="0.25">
      <c r="A16" s="130">
        <v>8</v>
      </c>
      <c r="B16" s="130"/>
      <c r="C16" s="130"/>
      <c r="D16" s="382" t="s">
        <v>322</v>
      </c>
      <c r="E16" s="382"/>
      <c r="F16" s="382"/>
      <c r="G16" s="382"/>
      <c r="H16" s="382"/>
      <c r="I16" s="382"/>
      <c r="J16" s="382"/>
    </row>
    <row r="17" spans="1:10" customFormat="1" ht="40.5" customHeight="1" x14ac:dyDescent="0.25">
      <c r="A17" s="130">
        <v>9</v>
      </c>
      <c r="B17" s="130"/>
      <c r="C17" s="130"/>
      <c r="D17" s="382" t="s">
        <v>323</v>
      </c>
      <c r="E17" s="382"/>
      <c r="F17" s="382"/>
      <c r="G17" s="382"/>
      <c r="H17" s="382"/>
      <c r="I17" s="382"/>
      <c r="J17" s="382"/>
    </row>
    <row r="18" spans="1:10" customFormat="1" ht="15" customHeight="1" x14ac:dyDescent="0.25">
      <c r="A18" s="131"/>
      <c r="B18" s="131"/>
      <c r="C18" s="131"/>
      <c r="D18" s="131"/>
      <c r="E18" s="131"/>
      <c r="F18" s="131"/>
      <c r="G18" s="131"/>
      <c r="H18" s="131"/>
      <c r="I18" s="131"/>
      <c r="J18" s="131"/>
    </row>
    <row r="19" spans="1:10" ht="15" x14ac:dyDescent="0.25">
      <c r="A19" s="363" t="s">
        <v>676</v>
      </c>
      <c r="B19" s="363"/>
      <c r="C19" s="363"/>
      <c r="D19" s="363"/>
      <c r="E19" s="363"/>
      <c r="F19" s="363"/>
      <c r="G19" s="363"/>
      <c r="H19" s="363"/>
      <c r="I19" s="363"/>
      <c r="J19" s="363"/>
    </row>
    <row r="20" spans="1:10" ht="15" x14ac:dyDescent="0.25">
      <c r="A20" s="363"/>
      <c r="B20" s="363"/>
      <c r="C20" s="363"/>
      <c r="D20" s="363"/>
      <c r="E20" s="363"/>
      <c r="F20" s="363"/>
      <c r="G20" s="363"/>
      <c r="H20" s="363"/>
      <c r="I20" s="363"/>
      <c r="J20" s="363"/>
    </row>
  </sheetData>
  <mergeCells count="19">
    <mergeCell ref="A19:J20"/>
    <mergeCell ref="D17:J17"/>
    <mergeCell ref="A7:C7"/>
    <mergeCell ref="D7:J7"/>
    <mergeCell ref="A9:C9"/>
    <mergeCell ref="D9:J9"/>
    <mergeCell ref="D10:J10"/>
    <mergeCell ref="D11:J11"/>
    <mergeCell ref="D12:J12"/>
    <mergeCell ref="D13:J13"/>
    <mergeCell ref="D14:J14"/>
    <mergeCell ref="D15:J15"/>
    <mergeCell ref="D16:J16"/>
    <mergeCell ref="A6:J6"/>
    <mergeCell ref="A1:J1"/>
    <mergeCell ref="B2:J2"/>
    <mergeCell ref="B3:J3"/>
    <mergeCell ref="B4:J4"/>
    <mergeCell ref="A5:J5"/>
  </mergeCells>
  <pageMargins left="0.511811024" right="0.511811024" top="1.76" bottom="0.95833333333333337" header="0.31496062000000002" footer="0.31496062000000002"/>
  <pageSetup paperSize="9" scale="39" fitToHeight="0" orientation="portrait" r:id="rId1"/>
  <headerFooter>
    <oddHeader>&amp;C&amp;G</oddHeader>
    <oddFooter>&amp;CSEBASTIAO DE DEUS RODRIGUES FERREIRA
RN: 1905022760
ENGENHEIRO CIVIL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pageSetUpPr fitToPage="1"/>
  </sheetPr>
  <dimension ref="A1:J346"/>
  <sheetViews>
    <sheetView tabSelected="1" view="pageLayout" zoomScale="70" zoomScaleNormal="100" zoomScaleSheetLayoutView="100" zoomScalePageLayoutView="70" workbookViewId="0">
      <selection sqref="A1:J1"/>
    </sheetView>
  </sheetViews>
  <sheetFormatPr defaultRowHeight="18.75" x14ac:dyDescent="0.25"/>
  <cols>
    <col min="1" max="1" width="26.85546875" style="24" customWidth="1"/>
    <col min="2" max="2" width="29.7109375" style="24" customWidth="1"/>
    <col min="3" max="3" width="20.28515625" style="116" customWidth="1"/>
    <col min="4" max="4" width="131" style="24" customWidth="1"/>
    <col min="5" max="5" width="18.85546875" style="24" customWidth="1"/>
    <col min="6" max="6" width="25.5703125" style="325" customWidth="1"/>
    <col min="7" max="7" width="28.140625" style="115" bestFit="1" customWidth="1"/>
    <col min="8" max="8" width="27.85546875" style="115" customWidth="1"/>
    <col min="9" max="9" width="22.5703125" style="115" bestFit="1" customWidth="1"/>
    <col min="10" max="10" width="17.140625" customWidth="1"/>
    <col min="11" max="11" width="16.28515625" bestFit="1" customWidth="1"/>
  </cols>
  <sheetData>
    <row r="1" spans="1:10" ht="34.5" customHeight="1" x14ac:dyDescent="0.25">
      <c r="A1" s="385" t="s">
        <v>810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0" s="110" customFormat="1" ht="54" customHeight="1" x14ac:dyDescent="0.25">
      <c r="A2" s="345" t="s">
        <v>116</v>
      </c>
      <c r="B2" s="386" t="s">
        <v>811</v>
      </c>
      <c r="C2" s="386"/>
      <c r="D2" s="386"/>
      <c r="E2" s="386"/>
      <c r="F2" s="386"/>
      <c r="G2" s="386"/>
      <c r="H2" s="386"/>
      <c r="I2" s="386"/>
      <c r="J2" s="386"/>
    </row>
    <row r="3" spans="1:10" ht="31.5" customHeight="1" x14ac:dyDescent="0.25">
      <c r="A3" s="346" t="s">
        <v>118</v>
      </c>
      <c r="B3" s="385" t="s">
        <v>812</v>
      </c>
      <c r="C3" s="385"/>
      <c r="D3" s="385"/>
      <c r="E3" s="385"/>
      <c r="F3" s="385"/>
      <c r="G3" s="385"/>
      <c r="H3" s="385"/>
      <c r="I3" s="385"/>
      <c r="J3" s="385"/>
    </row>
    <row r="4" spans="1:10" ht="31.5" customHeight="1" x14ac:dyDescent="0.25">
      <c r="A4" s="346" t="s">
        <v>117</v>
      </c>
      <c r="B4" s="387" t="s">
        <v>813</v>
      </c>
      <c r="C4" s="385"/>
      <c r="D4" s="385"/>
      <c r="E4" s="385"/>
      <c r="F4" s="385"/>
      <c r="G4" s="385"/>
      <c r="H4" s="385"/>
      <c r="I4" s="385"/>
      <c r="J4" s="385"/>
    </row>
    <row r="5" spans="1:10" ht="36" customHeight="1" x14ac:dyDescent="0.25">
      <c r="A5" s="388" t="s">
        <v>814</v>
      </c>
      <c r="B5" s="389"/>
      <c r="C5" s="389"/>
      <c r="D5" s="389"/>
      <c r="E5" s="389"/>
      <c r="F5" s="389"/>
      <c r="G5" s="389"/>
      <c r="H5" s="389"/>
      <c r="I5" s="389"/>
      <c r="J5" s="389"/>
    </row>
    <row r="6" spans="1:10" ht="34.5" customHeight="1" x14ac:dyDescent="0.25">
      <c r="A6" s="387" t="s">
        <v>166</v>
      </c>
      <c r="B6" s="387"/>
      <c r="C6" s="387"/>
      <c r="D6" s="387"/>
      <c r="E6" s="387"/>
      <c r="F6" s="387"/>
      <c r="G6" s="387"/>
      <c r="H6" s="387"/>
      <c r="I6" s="387"/>
      <c r="J6" s="387"/>
    </row>
    <row r="7" spans="1:10" s="15" customFormat="1" ht="45" customHeight="1" x14ac:dyDescent="0.25">
      <c r="A7" s="326" t="s">
        <v>119</v>
      </c>
      <c r="B7" s="326" t="s">
        <v>121</v>
      </c>
      <c r="C7" s="326" t="s">
        <v>122</v>
      </c>
      <c r="D7" s="326" t="s">
        <v>120</v>
      </c>
      <c r="E7" s="326" t="s">
        <v>124</v>
      </c>
      <c r="F7" s="327" t="s">
        <v>125</v>
      </c>
      <c r="G7" s="328" t="s">
        <v>207</v>
      </c>
      <c r="H7" s="328" t="s">
        <v>208</v>
      </c>
      <c r="I7" s="328" t="s">
        <v>71</v>
      </c>
      <c r="J7" s="329" t="s">
        <v>167</v>
      </c>
    </row>
    <row r="8" spans="1:10" s="318" customFormat="1" ht="23.25" x14ac:dyDescent="0.25">
      <c r="A8" s="320" t="s">
        <v>735</v>
      </c>
      <c r="B8" s="320"/>
      <c r="C8" s="320"/>
      <c r="D8" s="320" t="s">
        <v>760</v>
      </c>
      <c r="E8" s="320"/>
      <c r="F8" s="330"/>
      <c r="G8" s="357"/>
      <c r="H8" s="357"/>
      <c r="I8" s="321">
        <v>11572.2</v>
      </c>
      <c r="J8" s="322">
        <v>2.5489427312775332E-2</v>
      </c>
    </row>
    <row r="9" spans="1:10" s="318" customFormat="1" ht="23.25" x14ac:dyDescent="0.25">
      <c r="A9" s="331" t="s">
        <v>736</v>
      </c>
      <c r="B9" s="332" t="s">
        <v>838</v>
      </c>
      <c r="C9" s="331" t="s">
        <v>839</v>
      </c>
      <c r="D9" s="331" t="s">
        <v>840</v>
      </c>
      <c r="E9" s="333" t="s">
        <v>148</v>
      </c>
      <c r="F9" s="334">
        <v>1</v>
      </c>
      <c r="G9" s="335">
        <v>48.93</v>
      </c>
      <c r="H9" s="335">
        <v>59.92</v>
      </c>
      <c r="I9" s="335">
        <v>59.92</v>
      </c>
      <c r="J9" s="336">
        <v>1.3198237885462554E-4</v>
      </c>
    </row>
    <row r="10" spans="1:10" s="318" customFormat="1" ht="23.25" x14ac:dyDescent="0.25">
      <c r="A10" s="331" t="s">
        <v>738</v>
      </c>
      <c r="B10" s="332" t="s">
        <v>841</v>
      </c>
      <c r="C10" s="331" t="s">
        <v>839</v>
      </c>
      <c r="D10" s="331" t="s">
        <v>842</v>
      </c>
      <c r="E10" s="333" t="s">
        <v>148</v>
      </c>
      <c r="F10" s="334">
        <v>1</v>
      </c>
      <c r="G10" s="335">
        <v>59.54</v>
      </c>
      <c r="H10" s="335">
        <v>72.91</v>
      </c>
      <c r="I10" s="335">
        <v>72.91</v>
      </c>
      <c r="J10" s="336">
        <v>1.6059471365638766E-4</v>
      </c>
    </row>
    <row r="11" spans="1:10" s="318" customFormat="1" ht="23.25" x14ac:dyDescent="0.25">
      <c r="A11" s="331" t="s">
        <v>739</v>
      </c>
      <c r="B11" s="332" t="s">
        <v>838</v>
      </c>
      <c r="C11" s="331" t="s">
        <v>839</v>
      </c>
      <c r="D11" s="331" t="s">
        <v>840</v>
      </c>
      <c r="E11" s="333" t="s">
        <v>148</v>
      </c>
      <c r="F11" s="334">
        <v>3</v>
      </c>
      <c r="G11" s="335">
        <v>48.93</v>
      </c>
      <c r="H11" s="335">
        <v>59.92</v>
      </c>
      <c r="I11" s="335">
        <v>179.76</v>
      </c>
      <c r="J11" s="336">
        <v>3.9594713656387664E-4</v>
      </c>
    </row>
    <row r="12" spans="1:10" s="318" customFormat="1" ht="23.25" x14ac:dyDescent="0.25">
      <c r="A12" s="331" t="s">
        <v>843</v>
      </c>
      <c r="B12" s="332" t="s">
        <v>844</v>
      </c>
      <c r="C12" s="331" t="s">
        <v>128</v>
      </c>
      <c r="D12" s="331" t="s">
        <v>845</v>
      </c>
      <c r="E12" s="333" t="s">
        <v>138</v>
      </c>
      <c r="F12" s="334">
        <v>600.42999999999995</v>
      </c>
      <c r="G12" s="335">
        <v>2.48</v>
      </c>
      <c r="H12" s="335">
        <v>3.03</v>
      </c>
      <c r="I12" s="335">
        <v>1819.3</v>
      </c>
      <c r="J12" s="336">
        <v>4.00726872246696E-3</v>
      </c>
    </row>
    <row r="13" spans="1:10" s="318" customFormat="1" ht="23.25" x14ac:dyDescent="0.25">
      <c r="A13" s="331" t="s">
        <v>846</v>
      </c>
      <c r="B13" s="332" t="s">
        <v>847</v>
      </c>
      <c r="C13" s="331" t="s">
        <v>128</v>
      </c>
      <c r="D13" s="331" t="s">
        <v>848</v>
      </c>
      <c r="E13" s="333" t="s">
        <v>148</v>
      </c>
      <c r="F13" s="334">
        <v>1</v>
      </c>
      <c r="G13" s="335">
        <v>2155.8000000000002</v>
      </c>
      <c r="H13" s="335">
        <v>2640.2</v>
      </c>
      <c r="I13" s="335">
        <v>2640.2</v>
      </c>
      <c r="J13" s="336">
        <v>5.8154185022026433E-3</v>
      </c>
    </row>
    <row r="14" spans="1:10" s="318" customFormat="1" ht="46.5" x14ac:dyDescent="0.25">
      <c r="A14" s="331" t="s">
        <v>849</v>
      </c>
      <c r="B14" s="332" t="s">
        <v>850</v>
      </c>
      <c r="C14" s="331" t="s">
        <v>766</v>
      </c>
      <c r="D14" s="331" t="s">
        <v>851</v>
      </c>
      <c r="E14" s="333" t="s">
        <v>771</v>
      </c>
      <c r="F14" s="334">
        <v>1</v>
      </c>
      <c r="G14" s="335">
        <v>356.13</v>
      </c>
      <c r="H14" s="335">
        <v>436.15</v>
      </c>
      <c r="I14" s="335">
        <v>436.15</v>
      </c>
      <c r="J14" s="336">
        <v>9.6068281938325995E-4</v>
      </c>
    </row>
    <row r="15" spans="1:10" s="318" customFormat="1" ht="46.5" x14ac:dyDescent="0.25">
      <c r="A15" s="331" t="s">
        <v>852</v>
      </c>
      <c r="B15" s="332" t="s">
        <v>853</v>
      </c>
      <c r="C15" s="331" t="s">
        <v>128</v>
      </c>
      <c r="D15" s="331" t="s">
        <v>854</v>
      </c>
      <c r="E15" s="333" t="s">
        <v>148</v>
      </c>
      <c r="F15" s="334">
        <v>1</v>
      </c>
      <c r="G15" s="335">
        <v>242.18</v>
      </c>
      <c r="H15" s="335">
        <v>296.58999999999997</v>
      </c>
      <c r="I15" s="335">
        <v>296.58999999999997</v>
      </c>
      <c r="J15" s="336">
        <v>6.5328193832599115E-4</v>
      </c>
    </row>
    <row r="16" spans="1:10" s="318" customFormat="1" ht="23.25" x14ac:dyDescent="0.25">
      <c r="A16" s="331" t="s">
        <v>855</v>
      </c>
      <c r="B16" s="332" t="s">
        <v>856</v>
      </c>
      <c r="C16" s="331" t="s">
        <v>128</v>
      </c>
      <c r="D16" s="331" t="s">
        <v>857</v>
      </c>
      <c r="E16" s="333" t="s">
        <v>148</v>
      </c>
      <c r="F16" s="334">
        <v>1</v>
      </c>
      <c r="G16" s="335">
        <v>858.16</v>
      </c>
      <c r="H16" s="335">
        <v>1050.98</v>
      </c>
      <c r="I16" s="335">
        <v>1050.98</v>
      </c>
      <c r="J16" s="336">
        <v>2.3149339207048456E-3</v>
      </c>
    </row>
    <row r="17" spans="1:10" s="318" customFormat="1" ht="46.5" x14ac:dyDescent="0.25">
      <c r="A17" s="331" t="s">
        <v>858</v>
      </c>
      <c r="B17" s="332" t="s">
        <v>859</v>
      </c>
      <c r="C17" s="331" t="s">
        <v>131</v>
      </c>
      <c r="D17" s="331" t="s">
        <v>860</v>
      </c>
      <c r="E17" s="333" t="s">
        <v>148</v>
      </c>
      <c r="F17" s="334">
        <v>1</v>
      </c>
      <c r="G17" s="335">
        <v>239.24</v>
      </c>
      <c r="H17" s="335">
        <v>292.99</v>
      </c>
      <c r="I17" s="335">
        <v>292.99</v>
      </c>
      <c r="J17" s="336">
        <v>6.4535242290748895E-4</v>
      </c>
    </row>
    <row r="18" spans="1:10" s="318" customFormat="1" ht="46.5" x14ac:dyDescent="0.25">
      <c r="A18" s="331" t="s">
        <v>861</v>
      </c>
      <c r="B18" s="332" t="s">
        <v>862</v>
      </c>
      <c r="C18" s="331" t="s">
        <v>131</v>
      </c>
      <c r="D18" s="331" t="s">
        <v>863</v>
      </c>
      <c r="E18" s="333" t="s">
        <v>139</v>
      </c>
      <c r="F18" s="334">
        <v>83.6</v>
      </c>
      <c r="G18" s="335">
        <v>46.14</v>
      </c>
      <c r="H18" s="335">
        <v>56.5</v>
      </c>
      <c r="I18" s="335">
        <v>4723.3999999999996</v>
      </c>
      <c r="J18" s="336">
        <v>1.0403964757709251E-2</v>
      </c>
    </row>
    <row r="19" spans="1:10" s="318" customFormat="1" ht="23.25" x14ac:dyDescent="0.25">
      <c r="A19" s="320" t="s">
        <v>168</v>
      </c>
      <c r="B19" s="320"/>
      <c r="C19" s="320"/>
      <c r="D19" s="320" t="s">
        <v>815</v>
      </c>
      <c r="E19" s="320"/>
      <c r="F19" s="330"/>
      <c r="G19" s="357"/>
      <c r="H19" s="357"/>
      <c r="I19" s="321">
        <v>171237.75</v>
      </c>
      <c r="J19" s="322">
        <v>0.37717566079295156</v>
      </c>
    </row>
    <row r="20" spans="1:10" s="318" customFormat="1" ht="23.25" x14ac:dyDescent="0.25">
      <c r="A20" s="331" t="s">
        <v>149</v>
      </c>
      <c r="B20" s="332" t="s">
        <v>864</v>
      </c>
      <c r="C20" s="331" t="s">
        <v>766</v>
      </c>
      <c r="D20" s="331" t="s">
        <v>865</v>
      </c>
      <c r="E20" s="333" t="s">
        <v>276</v>
      </c>
      <c r="F20" s="334">
        <v>4</v>
      </c>
      <c r="G20" s="335">
        <v>379.88</v>
      </c>
      <c r="H20" s="335">
        <v>465.23</v>
      </c>
      <c r="I20" s="335">
        <v>1860.92</v>
      </c>
      <c r="J20" s="336">
        <v>4.0989427312775328E-3</v>
      </c>
    </row>
    <row r="21" spans="1:10" s="318" customFormat="1" ht="23.25" x14ac:dyDescent="0.25">
      <c r="A21" s="331" t="s">
        <v>213</v>
      </c>
      <c r="B21" s="332" t="s">
        <v>866</v>
      </c>
      <c r="C21" s="331" t="s">
        <v>766</v>
      </c>
      <c r="D21" s="331" t="s">
        <v>867</v>
      </c>
      <c r="E21" s="333" t="s">
        <v>276</v>
      </c>
      <c r="F21" s="334">
        <v>4</v>
      </c>
      <c r="G21" s="335">
        <v>956.98</v>
      </c>
      <c r="H21" s="335">
        <v>1172.01</v>
      </c>
      <c r="I21" s="335">
        <v>4688.04</v>
      </c>
      <c r="J21" s="336">
        <v>1.0326079295154184E-2</v>
      </c>
    </row>
    <row r="22" spans="1:10" s="318" customFormat="1" ht="46.5" x14ac:dyDescent="0.25">
      <c r="A22" s="331" t="s">
        <v>768</v>
      </c>
      <c r="B22" s="332" t="s">
        <v>868</v>
      </c>
      <c r="C22" s="331" t="s">
        <v>766</v>
      </c>
      <c r="D22" s="331" t="s">
        <v>869</v>
      </c>
      <c r="E22" s="333" t="s">
        <v>327</v>
      </c>
      <c r="F22" s="334">
        <v>700</v>
      </c>
      <c r="G22" s="335">
        <v>3.42</v>
      </c>
      <c r="H22" s="335">
        <v>4.18</v>
      </c>
      <c r="I22" s="335">
        <v>2926</v>
      </c>
      <c r="J22" s="336">
        <v>6.4449339207048456E-3</v>
      </c>
    </row>
    <row r="23" spans="1:10" s="318" customFormat="1" ht="23.25" x14ac:dyDescent="0.25">
      <c r="A23" s="331" t="s">
        <v>769</v>
      </c>
      <c r="B23" s="332" t="s">
        <v>870</v>
      </c>
      <c r="C23" s="331" t="s">
        <v>131</v>
      </c>
      <c r="D23" s="331" t="s">
        <v>274</v>
      </c>
      <c r="E23" s="333" t="s">
        <v>871</v>
      </c>
      <c r="F23" s="334">
        <v>4</v>
      </c>
      <c r="G23" s="335">
        <v>5267.88</v>
      </c>
      <c r="H23" s="335">
        <v>6451.57</v>
      </c>
      <c r="I23" s="335">
        <v>25806.28</v>
      </c>
      <c r="J23" s="336">
        <v>5.6842026431718061E-2</v>
      </c>
    </row>
    <row r="24" spans="1:10" s="318" customFormat="1" ht="23.25" x14ac:dyDescent="0.25">
      <c r="A24" s="331" t="s">
        <v>872</v>
      </c>
      <c r="B24" s="332" t="s">
        <v>873</v>
      </c>
      <c r="C24" s="331" t="s">
        <v>131</v>
      </c>
      <c r="D24" s="331" t="s">
        <v>209</v>
      </c>
      <c r="E24" s="333" t="s">
        <v>871</v>
      </c>
      <c r="F24" s="334">
        <v>4</v>
      </c>
      <c r="G24" s="335">
        <v>22410.04</v>
      </c>
      <c r="H24" s="335">
        <v>27445.57</v>
      </c>
      <c r="I24" s="335">
        <v>109782.28</v>
      </c>
      <c r="J24" s="336">
        <v>0.24181118942731278</v>
      </c>
    </row>
    <row r="25" spans="1:10" s="318" customFormat="1" ht="23.25" x14ac:dyDescent="0.25">
      <c r="A25" s="331" t="s">
        <v>874</v>
      </c>
      <c r="B25" s="332" t="s">
        <v>875</v>
      </c>
      <c r="C25" s="331" t="s">
        <v>131</v>
      </c>
      <c r="D25" s="331" t="s">
        <v>275</v>
      </c>
      <c r="E25" s="333" t="s">
        <v>135</v>
      </c>
      <c r="F25" s="334">
        <v>128</v>
      </c>
      <c r="G25" s="335">
        <v>18.71</v>
      </c>
      <c r="H25" s="335">
        <v>22.91</v>
      </c>
      <c r="I25" s="335">
        <v>2932.48</v>
      </c>
      <c r="J25" s="336">
        <v>6.4592070484581496E-3</v>
      </c>
    </row>
    <row r="26" spans="1:10" s="318" customFormat="1" ht="46.5" x14ac:dyDescent="0.25">
      <c r="A26" s="331" t="s">
        <v>876</v>
      </c>
      <c r="B26" s="332" t="s">
        <v>877</v>
      </c>
      <c r="C26" s="331" t="s">
        <v>128</v>
      </c>
      <c r="D26" s="331" t="s">
        <v>878</v>
      </c>
      <c r="E26" s="333" t="s">
        <v>135</v>
      </c>
      <c r="F26" s="334">
        <v>420</v>
      </c>
      <c r="G26" s="335">
        <v>22.66</v>
      </c>
      <c r="H26" s="335">
        <v>27.75</v>
      </c>
      <c r="I26" s="335">
        <v>11655</v>
      </c>
      <c r="J26" s="336">
        <v>2.567180616740088E-2</v>
      </c>
    </row>
    <row r="27" spans="1:10" s="318" customFormat="1" ht="46.5" x14ac:dyDescent="0.25">
      <c r="A27" s="331" t="s">
        <v>879</v>
      </c>
      <c r="B27" s="332" t="s">
        <v>880</v>
      </c>
      <c r="C27" s="331" t="s">
        <v>128</v>
      </c>
      <c r="D27" s="331" t="s">
        <v>881</v>
      </c>
      <c r="E27" s="333" t="s">
        <v>135</v>
      </c>
      <c r="F27" s="334">
        <v>420</v>
      </c>
      <c r="G27" s="335">
        <v>22.23</v>
      </c>
      <c r="H27" s="335">
        <v>27.22</v>
      </c>
      <c r="I27" s="335">
        <v>11432.4</v>
      </c>
      <c r="J27" s="336">
        <v>2.5181497797356827E-2</v>
      </c>
    </row>
    <row r="28" spans="1:10" s="318" customFormat="1" ht="23.25" x14ac:dyDescent="0.25">
      <c r="A28" s="331" t="s">
        <v>882</v>
      </c>
      <c r="B28" s="332" t="s">
        <v>883</v>
      </c>
      <c r="C28" s="331" t="s">
        <v>128</v>
      </c>
      <c r="D28" s="331" t="s">
        <v>884</v>
      </c>
      <c r="E28" s="333" t="s">
        <v>148</v>
      </c>
      <c r="F28" s="334">
        <v>5</v>
      </c>
      <c r="G28" s="335">
        <v>4.75</v>
      </c>
      <c r="H28" s="335">
        <v>5.81</v>
      </c>
      <c r="I28" s="335">
        <v>29.05</v>
      </c>
      <c r="J28" s="336">
        <v>6.3986784140969164E-5</v>
      </c>
    </row>
    <row r="29" spans="1:10" s="318" customFormat="1" ht="23.25" x14ac:dyDescent="0.25">
      <c r="A29" s="331" t="s">
        <v>885</v>
      </c>
      <c r="B29" s="332" t="s">
        <v>886</v>
      </c>
      <c r="C29" s="331" t="s">
        <v>128</v>
      </c>
      <c r="D29" s="331" t="s">
        <v>887</v>
      </c>
      <c r="E29" s="333" t="s">
        <v>148</v>
      </c>
      <c r="F29" s="334">
        <v>5</v>
      </c>
      <c r="G29" s="335">
        <v>3.32</v>
      </c>
      <c r="H29" s="335">
        <v>4.0599999999999996</v>
      </c>
      <c r="I29" s="335">
        <v>20.3</v>
      </c>
      <c r="J29" s="336">
        <v>4.4713656387665199E-5</v>
      </c>
    </row>
    <row r="30" spans="1:10" s="318" customFormat="1" ht="23.25" x14ac:dyDescent="0.25">
      <c r="A30" s="331" t="s">
        <v>888</v>
      </c>
      <c r="B30" s="332" t="s">
        <v>889</v>
      </c>
      <c r="C30" s="331" t="s">
        <v>128</v>
      </c>
      <c r="D30" s="331" t="s">
        <v>890</v>
      </c>
      <c r="E30" s="333" t="s">
        <v>148</v>
      </c>
      <c r="F30" s="334">
        <v>30</v>
      </c>
      <c r="G30" s="335">
        <v>2.86</v>
      </c>
      <c r="H30" s="335">
        <v>3.5</v>
      </c>
      <c r="I30" s="335">
        <v>105</v>
      </c>
      <c r="J30" s="336">
        <v>2.3127753303964758E-4</v>
      </c>
    </row>
    <row r="31" spans="1:10" s="318" customFormat="1" ht="23.25" x14ac:dyDescent="0.25">
      <c r="A31" s="320" t="s">
        <v>761</v>
      </c>
      <c r="B31" s="320"/>
      <c r="C31" s="320"/>
      <c r="D31" s="320" t="s">
        <v>816</v>
      </c>
      <c r="E31" s="320"/>
      <c r="F31" s="330"/>
      <c r="G31" s="357"/>
      <c r="H31" s="357"/>
      <c r="I31" s="321">
        <v>49069.64</v>
      </c>
      <c r="J31" s="322">
        <v>0.10808290748898679</v>
      </c>
    </row>
    <row r="32" spans="1:10" s="318" customFormat="1" ht="23.25" x14ac:dyDescent="0.25">
      <c r="A32" s="320" t="s">
        <v>770</v>
      </c>
      <c r="B32" s="320"/>
      <c r="C32" s="320"/>
      <c r="D32" s="320" t="s">
        <v>891</v>
      </c>
      <c r="E32" s="320"/>
      <c r="F32" s="330"/>
      <c r="G32" s="357"/>
      <c r="H32" s="357"/>
      <c r="I32" s="321">
        <v>2439.83</v>
      </c>
      <c r="J32" s="322">
        <v>5.3740748898678413E-3</v>
      </c>
    </row>
    <row r="33" spans="1:10" s="318" customFormat="1" ht="46.5" x14ac:dyDescent="0.25">
      <c r="A33" s="331" t="s">
        <v>892</v>
      </c>
      <c r="B33" s="332" t="s">
        <v>893</v>
      </c>
      <c r="C33" s="331" t="s">
        <v>766</v>
      </c>
      <c r="D33" s="331" t="s">
        <v>894</v>
      </c>
      <c r="E33" s="333" t="s">
        <v>138</v>
      </c>
      <c r="F33" s="334">
        <v>600.42999999999995</v>
      </c>
      <c r="G33" s="335">
        <v>1.08</v>
      </c>
      <c r="H33" s="335">
        <v>1.32</v>
      </c>
      <c r="I33" s="335">
        <v>792.56</v>
      </c>
      <c r="J33" s="336">
        <v>1.7457268722466961E-3</v>
      </c>
    </row>
    <row r="34" spans="1:10" s="318" customFormat="1" ht="69.75" x14ac:dyDescent="0.25">
      <c r="A34" s="331" t="s">
        <v>895</v>
      </c>
      <c r="B34" s="332" t="s">
        <v>896</v>
      </c>
      <c r="C34" s="331" t="s">
        <v>131</v>
      </c>
      <c r="D34" s="331" t="s">
        <v>897</v>
      </c>
      <c r="E34" s="333" t="s">
        <v>134</v>
      </c>
      <c r="F34" s="334">
        <v>90.064499999999995</v>
      </c>
      <c r="G34" s="335">
        <v>5.71</v>
      </c>
      <c r="H34" s="335">
        <v>6.99</v>
      </c>
      <c r="I34" s="335">
        <v>629.54999999999995</v>
      </c>
      <c r="J34" s="336">
        <v>1.3866740088105728E-3</v>
      </c>
    </row>
    <row r="35" spans="1:10" s="318" customFormat="1" ht="46.5" x14ac:dyDescent="0.25">
      <c r="A35" s="331" t="s">
        <v>898</v>
      </c>
      <c r="B35" s="332" t="s">
        <v>899</v>
      </c>
      <c r="C35" s="331" t="s">
        <v>131</v>
      </c>
      <c r="D35" s="331" t="s">
        <v>900</v>
      </c>
      <c r="E35" s="333" t="s">
        <v>901</v>
      </c>
      <c r="F35" s="334">
        <v>450.32249999999999</v>
      </c>
      <c r="G35" s="335">
        <v>1.85</v>
      </c>
      <c r="H35" s="335">
        <v>2.2599999999999998</v>
      </c>
      <c r="I35" s="335">
        <v>1017.72</v>
      </c>
      <c r="J35" s="336">
        <v>2.2416740088105729E-3</v>
      </c>
    </row>
    <row r="36" spans="1:10" s="318" customFormat="1" ht="23.25" x14ac:dyDescent="0.25">
      <c r="A36" s="320" t="s">
        <v>772</v>
      </c>
      <c r="B36" s="320"/>
      <c r="C36" s="320"/>
      <c r="D36" s="320" t="s">
        <v>902</v>
      </c>
      <c r="E36" s="320"/>
      <c r="F36" s="330"/>
      <c r="G36" s="357"/>
      <c r="H36" s="357"/>
      <c r="I36" s="321">
        <v>46629.81</v>
      </c>
      <c r="J36" s="322">
        <v>0.10270883259911895</v>
      </c>
    </row>
    <row r="37" spans="1:10" s="318" customFormat="1" ht="23.25" x14ac:dyDescent="0.25">
      <c r="A37" s="331" t="s">
        <v>903</v>
      </c>
      <c r="B37" s="332" t="s">
        <v>904</v>
      </c>
      <c r="C37" s="331" t="s">
        <v>128</v>
      </c>
      <c r="D37" s="331" t="s">
        <v>905</v>
      </c>
      <c r="E37" s="333" t="s">
        <v>134</v>
      </c>
      <c r="F37" s="334">
        <v>548.78</v>
      </c>
      <c r="G37" s="335">
        <v>46.31</v>
      </c>
      <c r="H37" s="335">
        <v>56.71</v>
      </c>
      <c r="I37" s="335">
        <v>31121.31</v>
      </c>
      <c r="J37" s="336">
        <v>6.8549140969162994E-2</v>
      </c>
    </row>
    <row r="38" spans="1:10" s="318" customFormat="1" ht="23.25" x14ac:dyDescent="0.25">
      <c r="A38" s="331" t="s">
        <v>906</v>
      </c>
      <c r="B38" s="332" t="s">
        <v>907</v>
      </c>
      <c r="C38" s="331" t="s">
        <v>766</v>
      </c>
      <c r="D38" s="331" t="s">
        <v>908</v>
      </c>
      <c r="E38" s="333" t="s">
        <v>134</v>
      </c>
      <c r="F38" s="334">
        <v>548.78</v>
      </c>
      <c r="G38" s="335">
        <v>0.16</v>
      </c>
      <c r="H38" s="335">
        <v>0.19</v>
      </c>
      <c r="I38" s="335">
        <v>104.26</v>
      </c>
      <c r="J38" s="336">
        <v>2.2964757709251102E-4</v>
      </c>
    </row>
    <row r="39" spans="1:10" s="318" customFormat="1" ht="46.5" x14ac:dyDescent="0.25">
      <c r="A39" s="331" t="s">
        <v>909</v>
      </c>
      <c r="B39" s="332" t="s">
        <v>910</v>
      </c>
      <c r="C39" s="331" t="s">
        <v>766</v>
      </c>
      <c r="D39" s="331" t="s">
        <v>911</v>
      </c>
      <c r="E39" s="333" t="s">
        <v>134</v>
      </c>
      <c r="F39" s="334">
        <v>548.78</v>
      </c>
      <c r="G39" s="335">
        <v>11.85</v>
      </c>
      <c r="H39" s="335">
        <v>14.51</v>
      </c>
      <c r="I39" s="335">
        <v>7962.79</v>
      </c>
      <c r="J39" s="336">
        <v>1.7539185022026432E-2</v>
      </c>
    </row>
    <row r="40" spans="1:10" s="318" customFormat="1" ht="46.5" x14ac:dyDescent="0.25">
      <c r="A40" s="331" t="s">
        <v>912</v>
      </c>
      <c r="B40" s="332" t="s">
        <v>899</v>
      </c>
      <c r="C40" s="331" t="s">
        <v>131</v>
      </c>
      <c r="D40" s="331" t="s">
        <v>900</v>
      </c>
      <c r="E40" s="333" t="s">
        <v>901</v>
      </c>
      <c r="F40" s="334">
        <v>3292.68</v>
      </c>
      <c r="G40" s="335">
        <v>1.85</v>
      </c>
      <c r="H40" s="335">
        <v>2.2599999999999998</v>
      </c>
      <c r="I40" s="335">
        <v>7441.45</v>
      </c>
      <c r="J40" s="336">
        <v>1.6390859030837004E-2</v>
      </c>
    </row>
    <row r="41" spans="1:10" s="318" customFormat="1" ht="23.25" x14ac:dyDescent="0.25">
      <c r="A41" s="320" t="s">
        <v>762</v>
      </c>
      <c r="B41" s="320"/>
      <c r="C41" s="320"/>
      <c r="D41" s="320" t="s">
        <v>817</v>
      </c>
      <c r="E41" s="320"/>
      <c r="F41" s="330"/>
      <c r="G41" s="357"/>
      <c r="H41" s="357"/>
      <c r="I41" s="321">
        <v>19887.63</v>
      </c>
      <c r="J41" s="322">
        <v>4.3805352422907486E-2</v>
      </c>
    </row>
    <row r="42" spans="1:10" s="318" customFormat="1" ht="23.25" x14ac:dyDescent="0.25">
      <c r="A42" s="320" t="s">
        <v>773</v>
      </c>
      <c r="B42" s="320"/>
      <c r="C42" s="320"/>
      <c r="D42" s="320" t="s">
        <v>913</v>
      </c>
      <c r="E42" s="320"/>
      <c r="F42" s="330"/>
      <c r="G42" s="357"/>
      <c r="H42" s="357"/>
      <c r="I42" s="321">
        <v>11030.26</v>
      </c>
      <c r="J42" s="322">
        <v>2.4295726872246695E-2</v>
      </c>
    </row>
    <row r="43" spans="1:10" s="318" customFormat="1" ht="46.5" x14ac:dyDescent="0.25">
      <c r="A43" s="331" t="s">
        <v>914</v>
      </c>
      <c r="B43" s="332" t="s">
        <v>915</v>
      </c>
      <c r="C43" s="331" t="s">
        <v>131</v>
      </c>
      <c r="D43" s="331" t="s">
        <v>916</v>
      </c>
      <c r="E43" s="333" t="s">
        <v>134</v>
      </c>
      <c r="F43" s="334">
        <v>9.8559999999999999</v>
      </c>
      <c r="G43" s="335">
        <v>82.84</v>
      </c>
      <c r="H43" s="335">
        <v>101.45</v>
      </c>
      <c r="I43" s="335">
        <v>999.89</v>
      </c>
      <c r="J43" s="336">
        <v>2.2024008810572686E-3</v>
      </c>
    </row>
    <row r="44" spans="1:10" s="318" customFormat="1" ht="46.5" x14ac:dyDescent="0.25">
      <c r="A44" s="331" t="s">
        <v>917</v>
      </c>
      <c r="B44" s="332" t="s">
        <v>910</v>
      </c>
      <c r="C44" s="331" t="s">
        <v>766</v>
      </c>
      <c r="D44" s="331" t="s">
        <v>911</v>
      </c>
      <c r="E44" s="333" t="s">
        <v>134</v>
      </c>
      <c r="F44" s="334">
        <v>2.8159999999999998</v>
      </c>
      <c r="G44" s="335">
        <v>11.85</v>
      </c>
      <c r="H44" s="335">
        <v>14.51</v>
      </c>
      <c r="I44" s="335">
        <v>40.86</v>
      </c>
      <c r="J44" s="336">
        <v>9.0000000000000006E-5</v>
      </c>
    </row>
    <row r="45" spans="1:10" s="318" customFormat="1" ht="46.5" x14ac:dyDescent="0.25">
      <c r="A45" s="331" t="s">
        <v>918</v>
      </c>
      <c r="B45" s="332" t="s">
        <v>919</v>
      </c>
      <c r="C45" s="331" t="s">
        <v>131</v>
      </c>
      <c r="D45" s="331" t="s">
        <v>920</v>
      </c>
      <c r="E45" s="333" t="s">
        <v>138</v>
      </c>
      <c r="F45" s="334">
        <v>15.895</v>
      </c>
      <c r="G45" s="335">
        <v>1.57</v>
      </c>
      <c r="H45" s="335">
        <v>1.92</v>
      </c>
      <c r="I45" s="335">
        <v>30.51</v>
      </c>
      <c r="J45" s="336">
        <v>6.7202643171806163E-5</v>
      </c>
    </row>
    <row r="46" spans="1:10" s="318" customFormat="1" ht="23.25" x14ac:dyDescent="0.25">
      <c r="A46" s="331" t="s">
        <v>921</v>
      </c>
      <c r="B46" s="332" t="s">
        <v>922</v>
      </c>
      <c r="C46" s="331" t="s">
        <v>766</v>
      </c>
      <c r="D46" s="331" t="s">
        <v>923</v>
      </c>
      <c r="E46" s="333" t="s">
        <v>134</v>
      </c>
      <c r="F46" s="334">
        <v>1.4079999999999999</v>
      </c>
      <c r="G46" s="335">
        <v>451.37</v>
      </c>
      <c r="H46" s="335">
        <v>552.79</v>
      </c>
      <c r="I46" s="335">
        <v>778.32</v>
      </c>
      <c r="J46" s="336">
        <v>1.7143612334801761E-3</v>
      </c>
    </row>
    <row r="47" spans="1:10" s="318" customFormat="1" ht="46.5" x14ac:dyDescent="0.25">
      <c r="A47" s="331" t="s">
        <v>924</v>
      </c>
      <c r="B47" s="332" t="s">
        <v>925</v>
      </c>
      <c r="C47" s="331" t="s">
        <v>766</v>
      </c>
      <c r="D47" s="331" t="s">
        <v>926</v>
      </c>
      <c r="E47" s="333" t="s">
        <v>138</v>
      </c>
      <c r="F47" s="334">
        <v>14.08</v>
      </c>
      <c r="G47" s="335">
        <v>21.86</v>
      </c>
      <c r="H47" s="335">
        <v>26.77</v>
      </c>
      <c r="I47" s="335">
        <v>376.92</v>
      </c>
      <c r="J47" s="336">
        <v>8.3022026431718067E-4</v>
      </c>
    </row>
    <row r="48" spans="1:10" s="318" customFormat="1" ht="46.5" x14ac:dyDescent="0.25">
      <c r="A48" s="331" t="s">
        <v>927</v>
      </c>
      <c r="B48" s="332" t="s">
        <v>928</v>
      </c>
      <c r="C48" s="331" t="s">
        <v>131</v>
      </c>
      <c r="D48" s="331" t="s">
        <v>929</v>
      </c>
      <c r="E48" s="333" t="s">
        <v>138</v>
      </c>
      <c r="F48" s="334">
        <v>31.68</v>
      </c>
      <c r="G48" s="335">
        <v>140.80000000000001</v>
      </c>
      <c r="H48" s="335">
        <v>172.43</v>
      </c>
      <c r="I48" s="335">
        <v>5462.58</v>
      </c>
      <c r="J48" s="336">
        <v>1.2032114537444934E-2</v>
      </c>
    </row>
    <row r="49" spans="1:10" s="318" customFormat="1" ht="46.5" x14ac:dyDescent="0.25">
      <c r="A49" s="331" t="s">
        <v>930</v>
      </c>
      <c r="B49" s="332" t="s">
        <v>931</v>
      </c>
      <c r="C49" s="331" t="s">
        <v>131</v>
      </c>
      <c r="D49" s="331" t="s">
        <v>932</v>
      </c>
      <c r="E49" s="333" t="s">
        <v>134</v>
      </c>
      <c r="F49" s="334">
        <v>4.7519999999999998</v>
      </c>
      <c r="G49" s="335">
        <v>548.39</v>
      </c>
      <c r="H49" s="335">
        <v>671.61</v>
      </c>
      <c r="I49" s="335">
        <v>3191.49</v>
      </c>
      <c r="J49" s="336">
        <v>7.0297136563876655E-3</v>
      </c>
    </row>
    <row r="50" spans="1:10" s="318" customFormat="1" ht="23.25" x14ac:dyDescent="0.25">
      <c r="A50" s="331" t="s">
        <v>933</v>
      </c>
      <c r="B50" s="332" t="s">
        <v>934</v>
      </c>
      <c r="C50" s="331" t="s">
        <v>839</v>
      </c>
      <c r="D50" s="331" t="s">
        <v>935</v>
      </c>
      <c r="E50" s="333" t="s">
        <v>134</v>
      </c>
      <c r="F50" s="334">
        <v>4.0655999999999999</v>
      </c>
      <c r="G50" s="335">
        <v>30.07</v>
      </c>
      <c r="H50" s="335">
        <v>36.82</v>
      </c>
      <c r="I50" s="335">
        <v>149.69</v>
      </c>
      <c r="J50" s="336">
        <v>3.2971365638766517E-4</v>
      </c>
    </row>
    <row r="51" spans="1:10" s="318" customFormat="1" ht="23.25" x14ac:dyDescent="0.25">
      <c r="A51" s="320" t="s">
        <v>776</v>
      </c>
      <c r="B51" s="320"/>
      <c r="C51" s="320"/>
      <c r="D51" s="320" t="s">
        <v>936</v>
      </c>
      <c r="E51" s="320"/>
      <c r="F51" s="330"/>
      <c r="G51" s="357"/>
      <c r="H51" s="357"/>
      <c r="I51" s="321">
        <v>8140.29</v>
      </c>
      <c r="J51" s="322">
        <v>1.7930154185022026E-2</v>
      </c>
    </row>
    <row r="52" spans="1:10" s="318" customFormat="1" ht="46.5" x14ac:dyDescent="0.25">
      <c r="A52" s="331" t="s">
        <v>937</v>
      </c>
      <c r="B52" s="332" t="s">
        <v>938</v>
      </c>
      <c r="C52" s="331" t="s">
        <v>131</v>
      </c>
      <c r="D52" s="331" t="s">
        <v>939</v>
      </c>
      <c r="E52" s="333" t="s">
        <v>134</v>
      </c>
      <c r="F52" s="334">
        <v>4.1093999999999999</v>
      </c>
      <c r="G52" s="335">
        <v>179.3</v>
      </c>
      <c r="H52" s="335">
        <v>219.58</v>
      </c>
      <c r="I52" s="335">
        <v>902.34</v>
      </c>
      <c r="J52" s="336">
        <v>1.987533039647577E-3</v>
      </c>
    </row>
    <row r="53" spans="1:10" s="318" customFormat="1" ht="46.5" x14ac:dyDescent="0.25">
      <c r="A53" s="331" t="s">
        <v>940</v>
      </c>
      <c r="B53" s="332" t="s">
        <v>910</v>
      </c>
      <c r="C53" s="331" t="s">
        <v>766</v>
      </c>
      <c r="D53" s="331" t="s">
        <v>911</v>
      </c>
      <c r="E53" s="333" t="s">
        <v>134</v>
      </c>
      <c r="F53" s="334">
        <v>0.45660000000000001</v>
      </c>
      <c r="G53" s="335">
        <v>11.85</v>
      </c>
      <c r="H53" s="335">
        <v>14.51</v>
      </c>
      <c r="I53" s="335">
        <v>6.62</v>
      </c>
      <c r="J53" s="336">
        <v>1.4581497797356827E-5</v>
      </c>
    </row>
    <row r="54" spans="1:10" s="318" customFormat="1" ht="23.25" x14ac:dyDescent="0.25">
      <c r="A54" s="331" t="s">
        <v>941</v>
      </c>
      <c r="B54" s="332" t="s">
        <v>922</v>
      </c>
      <c r="C54" s="331" t="s">
        <v>766</v>
      </c>
      <c r="D54" s="331" t="s">
        <v>923</v>
      </c>
      <c r="E54" s="333" t="s">
        <v>134</v>
      </c>
      <c r="F54" s="334">
        <v>0.45660000000000001</v>
      </c>
      <c r="G54" s="335">
        <v>451.37</v>
      </c>
      <c r="H54" s="335">
        <v>552.79</v>
      </c>
      <c r="I54" s="335">
        <v>252.4</v>
      </c>
      <c r="J54" s="336">
        <v>5.5594713656387663E-4</v>
      </c>
    </row>
    <row r="55" spans="1:10" s="318" customFormat="1" ht="69.75" x14ac:dyDescent="0.25">
      <c r="A55" s="331" t="s">
        <v>942</v>
      </c>
      <c r="B55" s="332" t="s">
        <v>943</v>
      </c>
      <c r="C55" s="331" t="s">
        <v>131</v>
      </c>
      <c r="D55" s="331" t="s">
        <v>944</v>
      </c>
      <c r="E55" s="333" t="s">
        <v>138</v>
      </c>
      <c r="F55" s="334">
        <v>13.698</v>
      </c>
      <c r="G55" s="335">
        <v>104.89</v>
      </c>
      <c r="H55" s="335">
        <v>128.44999999999999</v>
      </c>
      <c r="I55" s="335">
        <v>1759.5</v>
      </c>
      <c r="J55" s="336">
        <v>3.8755506607929513E-3</v>
      </c>
    </row>
    <row r="56" spans="1:10" s="318" customFormat="1" ht="69.75" x14ac:dyDescent="0.25">
      <c r="A56" s="331" t="s">
        <v>945</v>
      </c>
      <c r="B56" s="332" t="s">
        <v>946</v>
      </c>
      <c r="C56" s="331" t="s">
        <v>131</v>
      </c>
      <c r="D56" s="331" t="s">
        <v>947</v>
      </c>
      <c r="E56" s="333" t="s">
        <v>138</v>
      </c>
      <c r="F56" s="334">
        <v>27.396000000000001</v>
      </c>
      <c r="G56" s="335">
        <v>5.33</v>
      </c>
      <c r="H56" s="335">
        <v>6.52</v>
      </c>
      <c r="I56" s="335">
        <v>178.62</v>
      </c>
      <c r="J56" s="336">
        <v>3.9343612334801761E-4</v>
      </c>
    </row>
    <row r="57" spans="1:10" s="318" customFormat="1" ht="23.25" x14ac:dyDescent="0.25">
      <c r="A57" s="331" t="s">
        <v>948</v>
      </c>
      <c r="B57" s="332" t="s">
        <v>949</v>
      </c>
      <c r="C57" s="331" t="s">
        <v>766</v>
      </c>
      <c r="D57" s="331" t="s">
        <v>950</v>
      </c>
      <c r="E57" s="333" t="s">
        <v>138</v>
      </c>
      <c r="F57" s="334">
        <v>27.396000000000001</v>
      </c>
      <c r="G57" s="335">
        <v>29.88</v>
      </c>
      <c r="H57" s="335">
        <v>36.590000000000003</v>
      </c>
      <c r="I57" s="335">
        <v>1002.41</v>
      </c>
      <c r="J57" s="336">
        <v>2.2079515418502202E-3</v>
      </c>
    </row>
    <row r="58" spans="1:10" s="318" customFormat="1" ht="23.25" x14ac:dyDescent="0.25">
      <c r="A58" s="331" t="s">
        <v>951</v>
      </c>
      <c r="B58" s="332" t="s">
        <v>952</v>
      </c>
      <c r="C58" s="331" t="s">
        <v>766</v>
      </c>
      <c r="D58" s="331" t="s">
        <v>953</v>
      </c>
      <c r="E58" s="333" t="s">
        <v>134</v>
      </c>
      <c r="F58" s="334">
        <v>4.6425000000000001</v>
      </c>
      <c r="G58" s="335">
        <v>106.29</v>
      </c>
      <c r="H58" s="335">
        <v>130.16999999999999</v>
      </c>
      <c r="I58" s="335">
        <v>604.30999999999995</v>
      </c>
      <c r="J58" s="336">
        <v>1.3310792951541849E-3</v>
      </c>
    </row>
    <row r="59" spans="1:10" s="318" customFormat="1" ht="46.5" x14ac:dyDescent="0.25">
      <c r="A59" s="331" t="s">
        <v>954</v>
      </c>
      <c r="B59" s="332" t="s">
        <v>955</v>
      </c>
      <c r="C59" s="331" t="s">
        <v>131</v>
      </c>
      <c r="D59" s="331" t="s">
        <v>956</v>
      </c>
      <c r="E59" s="333" t="s">
        <v>138</v>
      </c>
      <c r="F59" s="334">
        <v>92.85</v>
      </c>
      <c r="G59" s="335">
        <v>2.86</v>
      </c>
      <c r="H59" s="335">
        <v>3.5</v>
      </c>
      <c r="I59" s="335">
        <v>324.97000000000003</v>
      </c>
      <c r="J59" s="336">
        <v>7.1579295154185023E-4</v>
      </c>
    </row>
    <row r="60" spans="1:10" s="318" customFormat="1" ht="46.5" x14ac:dyDescent="0.25">
      <c r="A60" s="331" t="s">
        <v>957</v>
      </c>
      <c r="B60" s="332" t="s">
        <v>919</v>
      </c>
      <c r="C60" s="331" t="s">
        <v>131</v>
      </c>
      <c r="D60" s="331" t="s">
        <v>920</v>
      </c>
      <c r="E60" s="333" t="s">
        <v>138</v>
      </c>
      <c r="F60" s="334">
        <v>92.85</v>
      </c>
      <c r="G60" s="335">
        <v>1.57</v>
      </c>
      <c r="H60" s="335">
        <v>1.92</v>
      </c>
      <c r="I60" s="335">
        <v>178.27</v>
      </c>
      <c r="J60" s="336">
        <v>3.9266519823788547E-4</v>
      </c>
    </row>
    <row r="61" spans="1:10" s="318" customFormat="1" ht="23.25" x14ac:dyDescent="0.25">
      <c r="A61" s="331" t="s">
        <v>958</v>
      </c>
      <c r="B61" s="332" t="s">
        <v>959</v>
      </c>
      <c r="C61" s="331" t="s">
        <v>766</v>
      </c>
      <c r="D61" s="331" t="s">
        <v>960</v>
      </c>
      <c r="E61" s="333" t="s">
        <v>771</v>
      </c>
      <c r="F61" s="334">
        <v>371.28</v>
      </c>
      <c r="G61" s="335">
        <v>0.62</v>
      </c>
      <c r="H61" s="335">
        <v>0.75</v>
      </c>
      <c r="I61" s="335">
        <v>278.45999999999998</v>
      </c>
      <c r="J61" s="336">
        <v>6.1334801762114542E-4</v>
      </c>
    </row>
    <row r="62" spans="1:10" s="318" customFormat="1" ht="46.5" x14ac:dyDescent="0.25">
      <c r="A62" s="331" t="s">
        <v>961</v>
      </c>
      <c r="B62" s="332" t="s">
        <v>962</v>
      </c>
      <c r="C62" s="331" t="s">
        <v>131</v>
      </c>
      <c r="D62" s="331" t="s">
        <v>963</v>
      </c>
      <c r="E62" s="333" t="s">
        <v>134</v>
      </c>
      <c r="F62" s="334">
        <v>4.6425000000000001</v>
      </c>
      <c r="G62" s="335">
        <v>466.51</v>
      </c>
      <c r="H62" s="335">
        <v>571.33000000000004</v>
      </c>
      <c r="I62" s="335">
        <v>2652.39</v>
      </c>
      <c r="J62" s="336">
        <v>5.8422687224669607E-3</v>
      </c>
    </row>
    <row r="63" spans="1:10" s="318" customFormat="1" ht="23.25" x14ac:dyDescent="0.25">
      <c r="A63" s="320" t="s">
        <v>964</v>
      </c>
      <c r="B63" s="320"/>
      <c r="C63" s="320"/>
      <c r="D63" s="320" t="s">
        <v>965</v>
      </c>
      <c r="E63" s="320"/>
      <c r="F63" s="330"/>
      <c r="G63" s="357"/>
      <c r="H63" s="357"/>
      <c r="I63" s="321">
        <v>717.08</v>
      </c>
      <c r="J63" s="322">
        <v>1.5794713656387665E-3</v>
      </c>
    </row>
    <row r="64" spans="1:10" s="318" customFormat="1" ht="46.5" x14ac:dyDescent="0.25">
      <c r="A64" s="331" t="s">
        <v>966</v>
      </c>
      <c r="B64" s="332" t="s">
        <v>967</v>
      </c>
      <c r="C64" s="331" t="s">
        <v>766</v>
      </c>
      <c r="D64" s="331" t="s">
        <v>968</v>
      </c>
      <c r="E64" s="333" t="s">
        <v>138</v>
      </c>
      <c r="F64" s="334">
        <v>3.7425000000000002</v>
      </c>
      <c r="G64" s="335">
        <v>109.77</v>
      </c>
      <c r="H64" s="335">
        <v>134.43</v>
      </c>
      <c r="I64" s="335">
        <v>503.1</v>
      </c>
      <c r="J64" s="336">
        <v>1.1081497797356828E-3</v>
      </c>
    </row>
    <row r="65" spans="1:10" s="318" customFormat="1" ht="46.5" x14ac:dyDescent="0.25">
      <c r="A65" s="331" t="s">
        <v>969</v>
      </c>
      <c r="B65" s="332" t="s">
        <v>970</v>
      </c>
      <c r="C65" s="331" t="s">
        <v>766</v>
      </c>
      <c r="D65" s="331" t="s">
        <v>971</v>
      </c>
      <c r="E65" s="333" t="s">
        <v>138</v>
      </c>
      <c r="F65" s="334">
        <v>7.4850000000000003</v>
      </c>
      <c r="G65" s="335">
        <v>6.95</v>
      </c>
      <c r="H65" s="335">
        <v>8.51</v>
      </c>
      <c r="I65" s="335">
        <v>63.69</v>
      </c>
      <c r="J65" s="336">
        <v>1.4028634361233481E-4</v>
      </c>
    </row>
    <row r="66" spans="1:10" s="318" customFormat="1" ht="46.5" x14ac:dyDescent="0.25">
      <c r="A66" s="331" t="s">
        <v>972</v>
      </c>
      <c r="B66" s="332" t="s">
        <v>973</v>
      </c>
      <c r="C66" s="331" t="s">
        <v>766</v>
      </c>
      <c r="D66" s="331" t="s">
        <v>974</v>
      </c>
      <c r="E66" s="333" t="s">
        <v>138</v>
      </c>
      <c r="F66" s="334">
        <v>7.4850000000000003</v>
      </c>
      <c r="G66" s="335">
        <v>16.399999999999999</v>
      </c>
      <c r="H66" s="335">
        <v>20.079999999999998</v>
      </c>
      <c r="I66" s="335">
        <v>150.29</v>
      </c>
      <c r="J66" s="336">
        <v>3.3103524229074891E-4</v>
      </c>
    </row>
    <row r="67" spans="1:10" s="318" customFormat="1" ht="23.25" x14ac:dyDescent="0.25">
      <c r="A67" s="320" t="s">
        <v>764</v>
      </c>
      <c r="B67" s="320"/>
      <c r="C67" s="320"/>
      <c r="D67" s="320" t="s">
        <v>818</v>
      </c>
      <c r="E67" s="320"/>
      <c r="F67" s="330"/>
      <c r="G67" s="357"/>
      <c r="H67" s="357"/>
      <c r="I67" s="321">
        <v>86073.68</v>
      </c>
      <c r="J67" s="322">
        <v>0.18958960352422907</v>
      </c>
    </row>
    <row r="68" spans="1:10" s="318" customFormat="1" ht="23.25" x14ac:dyDescent="0.25">
      <c r="A68" s="320" t="s">
        <v>777</v>
      </c>
      <c r="B68" s="320"/>
      <c r="C68" s="320"/>
      <c r="D68" s="320" t="s">
        <v>975</v>
      </c>
      <c r="E68" s="320"/>
      <c r="F68" s="330"/>
      <c r="G68" s="357"/>
      <c r="H68" s="357"/>
      <c r="I68" s="321">
        <v>37285.379999999997</v>
      </c>
      <c r="J68" s="322">
        <v>8.2126387665198239E-2</v>
      </c>
    </row>
    <row r="69" spans="1:10" s="318" customFormat="1" ht="46.5" x14ac:dyDescent="0.25">
      <c r="A69" s="331" t="s">
        <v>778</v>
      </c>
      <c r="B69" s="332" t="s">
        <v>976</v>
      </c>
      <c r="C69" s="331" t="s">
        <v>131</v>
      </c>
      <c r="D69" s="331" t="s">
        <v>977</v>
      </c>
      <c r="E69" s="333" t="s">
        <v>134</v>
      </c>
      <c r="F69" s="334">
        <v>29.95</v>
      </c>
      <c r="G69" s="335">
        <v>91.14</v>
      </c>
      <c r="H69" s="335">
        <v>111.61</v>
      </c>
      <c r="I69" s="335">
        <v>3342.71</v>
      </c>
      <c r="J69" s="336">
        <v>7.3627973568281936E-3</v>
      </c>
    </row>
    <row r="70" spans="1:10" s="318" customFormat="1" ht="46.5" x14ac:dyDescent="0.25">
      <c r="A70" s="331" t="s">
        <v>779</v>
      </c>
      <c r="B70" s="332" t="s">
        <v>978</v>
      </c>
      <c r="C70" s="331" t="s">
        <v>128</v>
      </c>
      <c r="D70" s="331" t="s">
        <v>979</v>
      </c>
      <c r="E70" s="333" t="s">
        <v>807</v>
      </c>
      <c r="F70" s="334">
        <v>40.299999999999997</v>
      </c>
      <c r="G70" s="335">
        <v>23.43</v>
      </c>
      <c r="H70" s="335">
        <v>28.69</v>
      </c>
      <c r="I70" s="335">
        <v>1156.2</v>
      </c>
      <c r="J70" s="336">
        <v>2.5466960352422906E-3</v>
      </c>
    </row>
    <row r="71" spans="1:10" s="318" customFormat="1" ht="46.5" x14ac:dyDescent="0.25">
      <c r="A71" s="331" t="s">
        <v>780</v>
      </c>
      <c r="B71" s="332" t="s">
        <v>910</v>
      </c>
      <c r="C71" s="331" t="s">
        <v>766</v>
      </c>
      <c r="D71" s="331" t="s">
        <v>911</v>
      </c>
      <c r="E71" s="333" t="s">
        <v>134</v>
      </c>
      <c r="F71" s="334">
        <v>1.1499999999999999</v>
      </c>
      <c r="G71" s="335">
        <v>11.85</v>
      </c>
      <c r="H71" s="335">
        <v>14.51</v>
      </c>
      <c r="I71" s="335">
        <v>16.68</v>
      </c>
      <c r="J71" s="336">
        <v>3.6740088105726874E-5</v>
      </c>
    </row>
    <row r="72" spans="1:10" s="318" customFormat="1" ht="23.25" x14ac:dyDescent="0.25">
      <c r="A72" s="331" t="s">
        <v>783</v>
      </c>
      <c r="B72" s="332" t="s">
        <v>922</v>
      </c>
      <c r="C72" s="331" t="s">
        <v>766</v>
      </c>
      <c r="D72" s="331" t="s">
        <v>923</v>
      </c>
      <c r="E72" s="333" t="s">
        <v>134</v>
      </c>
      <c r="F72" s="334">
        <v>1.49</v>
      </c>
      <c r="G72" s="335">
        <v>451.37</v>
      </c>
      <c r="H72" s="335">
        <v>552.79</v>
      </c>
      <c r="I72" s="335">
        <v>823.65</v>
      </c>
      <c r="J72" s="336">
        <v>1.8142070484581498E-3</v>
      </c>
    </row>
    <row r="73" spans="1:10" s="318" customFormat="1" ht="46.5" x14ac:dyDescent="0.25">
      <c r="A73" s="331" t="s">
        <v>784</v>
      </c>
      <c r="B73" s="332" t="s">
        <v>980</v>
      </c>
      <c r="C73" s="331" t="s">
        <v>131</v>
      </c>
      <c r="D73" s="331" t="s">
        <v>981</v>
      </c>
      <c r="E73" s="333" t="s">
        <v>138</v>
      </c>
      <c r="F73" s="334">
        <v>94.65</v>
      </c>
      <c r="G73" s="335">
        <v>98.63</v>
      </c>
      <c r="H73" s="335">
        <v>120.79</v>
      </c>
      <c r="I73" s="335">
        <v>11432.77</v>
      </c>
      <c r="J73" s="336">
        <v>2.5182312775330395E-2</v>
      </c>
    </row>
    <row r="74" spans="1:10" s="318" customFormat="1" ht="23.25" x14ac:dyDescent="0.25">
      <c r="A74" s="331" t="s">
        <v>982</v>
      </c>
      <c r="B74" s="332" t="s">
        <v>983</v>
      </c>
      <c r="C74" s="331" t="s">
        <v>131</v>
      </c>
      <c r="D74" s="331" t="s">
        <v>984</v>
      </c>
      <c r="E74" s="333" t="s">
        <v>134</v>
      </c>
      <c r="F74" s="334">
        <v>3.22</v>
      </c>
      <c r="G74" s="335">
        <v>669.8</v>
      </c>
      <c r="H74" s="335">
        <v>820.3</v>
      </c>
      <c r="I74" s="335">
        <v>2641.36</v>
      </c>
      <c r="J74" s="336">
        <v>5.8179735682819386E-3</v>
      </c>
    </row>
    <row r="75" spans="1:10" s="318" customFormat="1" ht="46.5" x14ac:dyDescent="0.25">
      <c r="A75" s="331" t="s">
        <v>985</v>
      </c>
      <c r="B75" s="332" t="s">
        <v>986</v>
      </c>
      <c r="C75" s="331" t="s">
        <v>131</v>
      </c>
      <c r="D75" s="331" t="s">
        <v>987</v>
      </c>
      <c r="E75" s="333" t="s">
        <v>140</v>
      </c>
      <c r="F75" s="334">
        <v>52.63</v>
      </c>
      <c r="G75" s="335">
        <v>9.31</v>
      </c>
      <c r="H75" s="335">
        <v>11.4</v>
      </c>
      <c r="I75" s="335">
        <v>599.98</v>
      </c>
      <c r="J75" s="336">
        <v>1.3215418502202643E-3</v>
      </c>
    </row>
    <row r="76" spans="1:10" s="318" customFormat="1" ht="46.5" x14ac:dyDescent="0.25">
      <c r="A76" s="331" t="s">
        <v>988</v>
      </c>
      <c r="B76" s="332" t="s">
        <v>989</v>
      </c>
      <c r="C76" s="331" t="s">
        <v>131</v>
      </c>
      <c r="D76" s="331" t="s">
        <v>990</v>
      </c>
      <c r="E76" s="333" t="s">
        <v>140</v>
      </c>
      <c r="F76" s="334">
        <v>241.416</v>
      </c>
      <c r="G76" s="335">
        <v>9</v>
      </c>
      <c r="H76" s="335">
        <v>11.02</v>
      </c>
      <c r="I76" s="335">
        <v>2660.4</v>
      </c>
      <c r="J76" s="336">
        <v>5.8599118942731275E-3</v>
      </c>
    </row>
    <row r="77" spans="1:10" s="318" customFormat="1" ht="46.5" x14ac:dyDescent="0.25">
      <c r="A77" s="331" t="s">
        <v>991</v>
      </c>
      <c r="B77" s="332" t="s">
        <v>992</v>
      </c>
      <c r="C77" s="331" t="s">
        <v>131</v>
      </c>
      <c r="D77" s="331" t="s">
        <v>993</v>
      </c>
      <c r="E77" s="333" t="s">
        <v>140</v>
      </c>
      <c r="F77" s="334">
        <v>17.741499999999998</v>
      </c>
      <c r="G77" s="335">
        <v>11.5</v>
      </c>
      <c r="H77" s="335">
        <v>14.08</v>
      </c>
      <c r="I77" s="335">
        <v>249.8</v>
      </c>
      <c r="J77" s="336">
        <v>5.5022026431718058E-4</v>
      </c>
    </row>
    <row r="78" spans="1:10" s="318" customFormat="1" ht="23.25" x14ac:dyDescent="0.25">
      <c r="A78" s="331" t="s">
        <v>994</v>
      </c>
      <c r="B78" s="332" t="s">
        <v>995</v>
      </c>
      <c r="C78" s="331" t="s">
        <v>766</v>
      </c>
      <c r="D78" s="331" t="s">
        <v>996</v>
      </c>
      <c r="E78" s="333" t="s">
        <v>138</v>
      </c>
      <c r="F78" s="334">
        <v>113.48</v>
      </c>
      <c r="G78" s="335">
        <v>15.2</v>
      </c>
      <c r="H78" s="335">
        <v>18.61</v>
      </c>
      <c r="I78" s="335">
        <v>2111.86</v>
      </c>
      <c r="J78" s="336">
        <v>4.6516740088105727E-3</v>
      </c>
    </row>
    <row r="79" spans="1:10" s="318" customFormat="1" ht="46.5" x14ac:dyDescent="0.25">
      <c r="A79" s="331" t="s">
        <v>997</v>
      </c>
      <c r="B79" s="332" t="s">
        <v>998</v>
      </c>
      <c r="C79" s="331" t="s">
        <v>131</v>
      </c>
      <c r="D79" s="331" t="s">
        <v>999</v>
      </c>
      <c r="E79" s="333" t="s">
        <v>138</v>
      </c>
      <c r="F79" s="334">
        <v>38.630000000000003</v>
      </c>
      <c r="G79" s="335">
        <v>74.930000000000007</v>
      </c>
      <c r="H79" s="335">
        <v>91.76</v>
      </c>
      <c r="I79" s="335">
        <v>3544.68</v>
      </c>
      <c r="J79" s="336">
        <v>7.8076651982378854E-3</v>
      </c>
    </row>
    <row r="80" spans="1:10" s="318" customFormat="1" ht="23.25" x14ac:dyDescent="0.25">
      <c r="A80" s="331" t="s">
        <v>1000</v>
      </c>
      <c r="B80" s="332" t="s">
        <v>934</v>
      </c>
      <c r="C80" s="331" t="s">
        <v>839</v>
      </c>
      <c r="D80" s="331" t="s">
        <v>935</v>
      </c>
      <c r="E80" s="333" t="s">
        <v>134</v>
      </c>
      <c r="F80" s="334">
        <v>18.72</v>
      </c>
      <c r="G80" s="335">
        <v>30.07</v>
      </c>
      <c r="H80" s="335">
        <v>36.82</v>
      </c>
      <c r="I80" s="335">
        <v>689.27</v>
      </c>
      <c r="J80" s="336">
        <v>1.518215859030837E-3</v>
      </c>
    </row>
    <row r="81" spans="1:10" s="318" customFormat="1" ht="23.25" x14ac:dyDescent="0.25">
      <c r="A81" s="331" t="s">
        <v>1001</v>
      </c>
      <c r="B81" s="332" t="s">
        <v>1002</v>
      </c>
      <c r="C81" s="331" t="s">
        <v>766</v>
      </c>
      <c r="D81" s="331" t="s">
        <v>1003</v>
      </c>
      <c r="E81" s="333" t="s">
        <v>134</v>
      </c>
      <c r="F81" s="334">
        <v>5.41</v>
      </c>
      <c r="G81" s="335">
        <v>365.64</v>
      </c>
      <c r="H81" s="335">
        <v>447.79</v>
      </c>
      <c r="I81" s="335">
        <v>2422.54</v>
      </c>
      <c r="J81" s="336">
        <v>5.3359911894273124E-3</v>
      </c>
    </row>
    <row r="82" spans="1:10" s="318" customFormat="1" ht="23.25" x14ac:dyDescent="0.25">
      <c r="A82" s="331" t="s">
        <v>1004</v>
      </c>
      <c r="B82" s="332" t="s">
        <v>1005</v>
      </c>
      <c r="C82" s="331" t="s">
        <v>766</v>
      </c>
      <c r="D82" s="331" t="s">
        <v>1006</v>
      </c>
      <c r="E82" s="333" t="s">
        <v>134</v>
      </c>
      <c r="F82" s="334">
        <v>8.9</v>
      </c>
      <c r="G82" s="335">
        <v>33.049999999999997</v>
      </c>
      <c r="H82" s="335">
        <v>40.47</v>
      </c>
      <c r="I82" s="335">
        <v>360.18</v>
      </c>
      <c r="J82" s="336">
        <v>7.9334801762114535E-4</v>
      </c>
    </row>
    <row r="83" spans="1:10" s="318" customFormat="1" ht="23.25" x14ac:dyDescent="0.25">
      <c r="A83" s="331" t="s">
        <v>1007</v>
      </c>
      <c r="B83" s="332" t="s">
        <v>1008</v>
      </c>
      <c r="C83" s="331" t="s">
        <v>766</v>
      </c>
      <c r="D83" s="331" t="s">
        <v>1009</v>
      </c>
      <c r="E83" s="333" t="s">
        <v>138</v>
      </c>
      <c r="F83" s="334">
        <v>178</v>
      </c>
      <c r="G83" s="335">
        <v>11.17</v>
      </c>
      <c r="H83" s="335">
        <v>13.67</v>
      </c>
      <c r="I83" s="335">
        <v>2433.2600000000002</v>
      </c>
      <c r="J83" s="336">
        <v>5.3596035242290752E-3</v>
      </c>
    </row>
    <row r="84" spans="1:10" s="318" customFormat="1" ht="69.75" x14ac:dyDescent="0.25">
      <c r="A84" s="331" t="s">
        <v>1010</v>
      </c>
      <c r="B84" s="332" t="s">
        <v>946</v>
      </c>
      <c r="C84" s="331" t="s">
        <v>131</v>
      </c>
      <c r="D84" s="331" t="s">
        <v>947</v>
      </c>
      <c r="E84" s="333" t="s">
        <v>138</v>
      </c>
      <c r="F84" s="334">
        <v>61.698999999999998</v>
      </c>
      <c r="G84" s="335">
        <v>5.33</v>
      </c>
      <c r="H84" s="335">
        <v>6.52</v>
      </c>
      <c r="I84" s="335">
        <v>402.27</v>
      </c>
      <c r="J84" s="336">
        <v>8.8605726872246701E-4</v>
      </c>
    </row>
    <row r="85" spans="1:10" s="318" customFormat="1" ht="46.5" x14ac:dyDescent="0.25">
      <c r="A85" s="331" t="s">
        <v>1011</v>
      </c>
      <c r="B85" s="332" t="s">
        <v>1012</v>
      </c>
      <c r="C85" s="331" t="s">
        <v>766</v>
      </c>
      <c r="D85" s="331" t="s">
        <v>1013</v>
      </c>
      <c r="E85" s="333" t="s">
        <v>138</v>
      </c>
      <c r="F85" s="334">
        <v>61.698999999999998</v>
      </c>
      <c r="G85" s="335">
        <v>27.42</v>
      </c>
      <c r="H85" s="335">
        <v>33.58</v>
      </c>
      <c r="I85" s="335">
        <v>2071.85</v>
      </c>
      <c r="J85" s="336">
        <v>4.563546255506608E-3</v>
      </c>
    </row>
    <row r="86" spans="1:10" s="318" customFormat="1" ht="23.25" x14ac:dyDescent="0.25">
      <c r="A86" s="331" t="s">
        <v>1014</v>
      </c>
      <c r="B86" s="332" t="s">
        <v>1015</v>
      </c>
      <c r="C86" s="331" t="s">
        <v>131</v>
      </c>
      <c r="D86" s="331" t="s">
        <v>1016</v>
      </c>
      <c r="E86" s="333" t="s">
        <v>148</v>
      </c>
      <c r="F86" s="334">
        <v>16</v>
      </c>
      <c r="G86" s="335">
        <v>16.64</v>
      </c>
      <c r="H86" s="335">
        <v>20.37</v>
      </c>
      <c r="I86" s="335">
        <v>325.92</v>
      </c>
      <c r="J86" s="336">
        <v>7.1788546255506611E-4</v>
      </c>
    </row>
    <row r="87" spans="1:10" s="318" customFormat="1" ht="23.25" x14ac:dyDescent="0.25">
      <c r="A87" s="320" t="s">
        <v>785</v>
      </c>
      <c r="B87" s="320"/>
      <c r="C87" s="320"/>
      <c r="D87" s="320" t="s">
        <v>1017</v>
      </c>
      <c r="E87" s="320"/>
      <c r="F87" s="330"/>
      <c r="G87" s="357"/>
      <c r="H87" s="357"/>
      <c r="I87" s="321">
        <v>42800.67</v>
      </c>
      <c r="J87" s="322">
        <v>9.4274603524229075E-2</v>
      </c>
    </row>
    <row r="88" spans="1:10" s="318" customFormat="1" ht="69.75" x14ac:dyDescent="0.25">
      <c r="A88" s="331" t="s">
        <v>786</v>
      </c>
      <c r="B88" s="332" t="s">
        <v>1018</v>
      </c>
      <c r="C88" s="331" t="s">
        <v>131</v>
      </c>
      <c r="D88" s="331" t="s">
        <v>1019</v>
      </c>
      <c r="E88" s="333" t="s">
        <v>138</v>
      </c>
      <c r="F88" s="334">
        <v>121.98</v>
      </c>
      <c r="G88" s="335">
        <v>91.13</v>
      </c>
      <c r="H88" s="335">
        <v>111.6</v>
      </c>
      <c r="I88" s="335">
        <v>13612.96</v>
      </c>
      <c r="J88" s="336">
        <v>2.9984493392070485E-2</v>
      </c>
    </row>
    <row r="89" spans="1:10" s="318" customFormat="1" ht="69.75" x14ac:dyDescent="0.25">
      <c r="A89" s="331" t="s">
        <v>787</v>
      </c>
      <c r="B89" s="332" t="s">
        <v>1020</v>
      </c>
      <c r="C89" s="331" t="s">
        <v>131</v>
      </c>
      <c r="D89" s="331" t="s">
        <v>1021</v>
      </c>
      <c r="E89" s="333" t="s">
        <v>138</v>
      </c>
      <c r="F89" s="334">
        <v>21</v>
      </c>
      <c r="G89" s="335">
        <v>60.15</v>
      </c>
      <c r="H89" s="335">
        <v>73.66</v>
      </c>
      <c r="I89" s="335">
        <v>1546.86</v>
      </c>
      <c r="J89" s="336">
        <v>3.4071806167400879E-3</v>
      </c>
    </row>
    <row r="90" spans="1:10" s="318" customFormat="1" ht="46.5" x14ac:dyDescent="0.25">
      <c r="A90" s="331" t="s">
        <v>788</v>
      </c>
      <c r="B90" s="332" t="s">
        <v>1022</v>
      </c>
      <c r="C90" s="331" t="s">
        <v>131</v>
      </c>
      <c r="D90" s="331" t="s">
        <v>1023</v>
      </c>
      <c r="E90" s="333" t="s">
        <v>140</v>
      </c>
      <c r="F90" s="334">
        <v>46.55</v>
      </c>
      <c r="G90" s="335">
        <v>9.19</v>
      </c>
      <c r="H90" s="335">
        <v>11.25</v>
      </c>
      <c r="I90" s="335">
        <v>523.67999999999995</v>
      </c>
      <c r="J90" s="336">
        <v>1.1534801762114538E-3</v>
      </c>
    </row>
    <row r="91" spans="1:10" s="318" customFormat="1" ht="46.5" x14ac:dyDescent="0.25">
      <c r="A91" s="331" t="s">
        <v>789</v>
      </c>
      <c r="B91" s="332" t="s">
        <v>1024</v>
      </c>
      <c r="C91" s="331" t="s">
        <v>131</v>
      </c>
      <c r="D91" s="331" t="s">
        <v>1025</v>
      </c>
      <c r="E91" s="333" t="s">
        <v>140</v>
      </c>
      <c r="F91" s="334">
        <v>217.09</v>
      </c>
      <c r="G91" s="335">
        <v>7.33</v>
      </c>
      <c r="H91" s="335">
        <v>8.9700000000000006</v>
      </c>
      <c r="I91" s="335">
        <v>1947.29</v>
      </c>
      <c r="J91" s="336">
        <v>4.2891850220264319E-3</v>
      </c>
    </row>
    <row r="92" spans="1:10" s="318" customFormat="1" ht="46.5" x14ac:dyDescent="0.25">
      <c r="A92" s="331" t="s">
        <v>790</v>
      </c>
      <c r="B92" s="332" t="s">
        <v>1026</v>
      </c>
      <c r="C92" s="331" t="s">
        <v>128</v>
      </c>
      <c r="D92" s="331" t="s">
        <v>1027</v>
      </c>
      <c r="E92" s="333" t="s">
        <v>138</v>
      </c>
      <c r="F92" s="334">
        <v>23.04</v>
      </c>
      <c r="G92" s="335">
        <v>74.930000000000007</v>
      </c>
      <c r="H92" s="335">
        <v>91.76</v>
      </c>
      <c r="I92" s="335">
        <v>2114.15</v>
      </c>
      <c r="J92" s="336">
        <v>4.6567180616740086E-3</v>
      </c>
    </row>
    <row r="93" spans="1:10" s="318" customFormat="1" ht="23.25" x14ac:dyDescent="0.25">
      <c r="A93" s="331" t="s">
        <v>791</v>
      </c>
      <c r="B93" s="332" t="s">
        <v>1002</v>
      </c>
      <c r="C93" s="331" t="s">
        <v>766</v>
      </c>
      <c r="D93" s="331" t="s">
        <v>1003</v>
      </c>
      <c r="E93" s="333" t="s">
        <v>134</v>
      </c>
      <c r="F93" s="334">
        <v>2.33</v>
      </c>
      <c r="G93" s="335">
        <v>365.64</v>
      </c>
      <c r="H93" s="335">
        <v>447.79</v>
      </c>
      <c r="I93" s="335">
        <v>1043.3499999999999</v>
      </c>
      <c r="J93" s="336">
        <v>2.2981277533039648E-3</v>
      </c>
    </row>
    <row r="94" spans="1:10" s="318" customFormat="1" ht="69.75" x14ac:dyDescent="0.25">
      <c r="A94" s="331" t="s">
        <v>792</v>
      </c>
      <c r="B94" s="332" t="s">
        <v>946</v>
      </c>
      <c r="C94" s="331" t="s">
        <v>131</v>
      </c>
      <c r="D94" s="331" t="s">
        <v>947</v>
      </c>
      <c r="E94" s="333" t="s">
        <v>138</v>
      </c>
      <c r="F94" s="334">
        <v>290.5</v>
      </c>
      <c r="G94" s="335">
        <v>5.33</v>
      </c>
      <c r="H94" s="335">
        <v>6.52</v>
      </c>
      <c r="I94" s="335">
        <v>1894.06</v>
      </c>
      <c r="J94" s="336">
        <v>4.1719383259911898E-3</v>
      </c>
    </row>
    <row r="95" spans="1:10" s="318" customFormat="1" ht="46.5" x14ac:dyDescent="0.25">
      <c r="A95" s="331" t="s">
        <v>795</v>
      </c>
      <c r="B95" s="332" t="s">
        <v>1012</v>
      </c>
      <c r="C95" s="331" t="s">
        <v>766</v>
      </c>
      <c r="D95" s="331" t="s">
        <v>1013</v>
      </c>
      <c r="E95" s="333" t="s">
        <v>138</v>
      </c>
      <c r="F95" s="334">
        <v>290.5</v>
      </c>
      <c r="G95" s="335">
        <v>27.42</v>
      </c>
      <c r="H95" s="335">
        <v>33.58</v>
      </c>
      <c r="I95" s="335">
        <v>9754.99</v>
      </c>
      <c r="J95" s="336">
        <v>2.1486762114537445E-2</v>
      </c>
    </row>
    <row r="96" spans="1:10" s="318" customFormat="1" ht="46.5" x14ac:dyDescent="0.25">
      <c r="A96" s="331" t="s">
        <v>1028</v>
      </c>
      <c r="B96" s="332" t="s">
        <v>1029</v>
      </c>
      <c r="C96" s="331" t="s">
        <v>128</v>
      </c>
      <c r="D96" s="331" t="s">
        <v>1030</v>
      </c>
      <c r="E96" s="333" t="s">
        <v>807</v>
      </c>
      <c r="F96" s="334">
        <v>58.1</v>
      </c>
      <c r="G96" s="335">
        <v>30.64</v>
      </c>
      <c r="H96" s="335">
        <v>37.520000000000003</v>
      </c>
      <c r="I96" s="335">
        <v>2179.91</v>
      </c>
      <c r="J96" s="336">
        <v>4.8015638766519828E-3</v>
      </c>
    </row>
    <row r="97" spans="1:10" s="318" customFormat="1" ht="23.25" x14ac:dyDescent="0.25">
      <c r="A97" s="331" t="s">
        <v>1031</v>
      </c>
      <c r="B97" s="332" t="s">
        <v>1032</v>
      </c>
      <c r="C97" s="331" t="s">
        <v>766</v>
      </c>
      <c r="D97" s="331" t="s">
        <v>1033</v>
      </c>
      <c r="E97" s="333" t="s">
        <v>1034</v>
      </c>
      <c r="F97" s="334">
        <v>360</v>
      </c>
      <c r="G97" s="335">
        <v>0.31</v>
      </c>
      <c r="H97" s="335">
        <v>0.37</v>
      </c>
      <c r="I97" s="335">
        <v>133.19999999999999</v>
      </c>
      <c r="J97" s="336">
        <v>2.9339207048458151E-4</v>
      </c>
    </row>
    <row r="98" spans="1:10" s="318" customFormat="1" ht="23.25" x14ac:dyDescent="0.25">
      <c r="A98" s="331" t="s">
        <v>1035</v>
      </c>
      <c r="B98" s="332" t="s">
        <v>1036</v>
      </c>
      <c r="C98" s="331" t="s">
        <v>766</v>
      </c>
      <c r="D98" s="331" t="s">
        <v>1037</v>
      </c>
      <c r="E98" s="333" t="s">
        <v>1038</v>
      </c>
      <c r="F98" s="334">
        <v>144</v>
      </c>
      <c r="G98" s="335">
        <v>4.08</v>
      </c>
      <c r="H98" s="335">
        <v>4.99</v>
      </c>
      <c r="I98" s="335">
        <v>718.56</v>
      </c>
      <c r="J98" s="336">
        <v>1.5827312775330397E-3</v>
      </c>
    </row>
    <row r="99" spans="1:10" s="318" customFormat="1" ht="23.25" x14ac:dyDescent="0.25">
      <c r="A99" s="320" t="s">
        <v>1039</v>
      </c>
      <c r="B99" s="320"/>
      <c r="C99" s="320"/>
      <c r="D99" s="320" t="s">
        <v>1040</v>
      </c>
      <c r="E99" s="320"/>
      <c r="F99" s="330"/>
      <c r="G99" s="357"/>
      <c r="H99" s="357"/>
      <c r="I99" s="321">
        <v>7331.66</v>
      </c>
      <c r="J99" s="322">
        <v>1.6149030837004405E-2</v>
      </c>
    </row>
    <row r="100" spans="1:10" s="318" customFormat="1" ht="46.5" x14ac:dyDescent="0.25">
      <c r="A100" s="331" t="s">
        <v>1041</v>
      </c>
      <c r="B100" s="332" t="s">
        <v>1042</v>
      </c>
      <c r="C100" s="331" t="s">
        <v>131</v>
      </c>
      <c r="D100" s="331" t="s">
        <v>1043</v>
      </c>
      <c r="E100" s="333" t="s">
        <v>139</v>
      </c>
      <c r="F100" s="334">
        <v>37.409999999999997</v>
      </c>
      <c r="G100" s="335">
        <v>100.85</v>
      </c>
      <c r="H100" s="335">
        <v>123.51</v>
      </c>
      <c r="I100" s="335">
        <v>4620.5</v>
      </c>
      <c r="J100" s="336">
        <v>1.0177312775330396E-2</v>
      </c>
    </row>
    <row r="101" spans="1:10" s="318" customFormat="1" ht="69.75" x14ac:dyDescent="0.25">
      <c r="A101" s="331" t="s">
        <v>1044</v>
      </c>
      <c r="B101" s="332" t="s">
        <v>1018</v>
      </c>
      <c r="C101" s="331" t="s">
        <v>131</v>
      </c>
      <c r="D101" s="331" t="s">
        <v>1019</v>
      </c>
      <c r="E101" s="333" t="s">
        <v>138</v>
      </c>
      <c r="F101" s="334">
        <v>14.964</v>
      </c>
      <c r="G101" s="335">
        <v>91.13</v>
      </c>
      <c r="H101" s="335">
        <v>111.6</v>
      </c>
      <c r="I101" s="335">
        <v>1669.98</v>
      </c>
      <c r="J101" s="336">
        <v>3.6783700440528636E-3</v>
      </c>
    </row>
    <row r="102" spans="1:10" s="318" customFormat="1" ht="69.75" x14ac:dyDescent="0.25">
      <c r="A102" s="331" t="s">
        <v>1045</v>
      </c>
      <c r="B102" s="332" t="s">
        <v>946</v>
      </c>
      <c r="C102" s="331" t="s">
        <v>131</v>
      </c>
      <c r="D102" s="331" t="s">
        <v>947</v>
      </c>
      <c r="E102" s="333" t="s">
        <v>138</v>
      </c>
      <c r="F102" s="334">
        <v>14.964</v>
      </c>
      <c r="G102" s="335">
        <v>5.33</v>
      </c>
      <c r="H102" s="335">
        <v>6.52</v>
      </c>
      <c r="I102" s="335">
        <v>97.56</v>
      </c>
      <c r="J102" s="336">
        <v>2.1488986784140969E-4</v>
      </c>
    </row>
    <row r="103" spans="1:10" s="318" customFormat="1" ht="46.5" x14ac:dyDescent="0.25">
      <c r="A103" s="331" t="s">
        <v>1046</v>
      </c>
      <c r="B103" s="332" t="s">
        <v>1012</v>
      </c>
      <c r="C103" s="331" t="s">
        <v>766</v>
      </c>
      <c r="D103" s="331" t="s">
        <v>1013</v>
      </c>
      <c r="E103" s="333" t="s">
        <v>138</v>
      </c>
      <c r="F103" s="334">
        <v>14.964</v>
      </c>
      <c r="G103" s="335">
        <v>27.42</v>
      </c>
      <c r="H103" s="335">
        <v>33.58</v>
      </c>
      <c r="I103" s="335">
        <v>502.49</v>
      </c>
      <c r="J103" s="336">
        <v>1.106806167400881E-3</v>
      </c>
    </row>
    <row r="104" spans="1:10" s="318" customFormat="1" ht="23.25" x14ac:dyDescent="0.25">
      <c r="A104" s="331" t="s">
        <v>1047</v>
      </c>
      <c r="B104" s="332" t="s">
        <v>1048</v>
      </c>
      <c r="C104" s="331" t="s">
        <v>131</v>
      </c>
      <c r="D104" s="331" t="s">
        <v>1049</v>
      </c>
      <c r="E104" s="333" t="s">
        <v>138</v>
      </c>
      <c r="F104" s="334">
        <v>29.928000000000001</v>
      </c>
      <c r="G104" s="335">
        <v>2.84</v>
      </c>
      <c r="H104" s="335">
        <v>3.47</v>
      </c>
      <c r="I104" s="335">
        <v>103.85</v>
      </c>
      <c r="J104" s="336">
        <v>2.2874449339207049E-4</v>
      </c>
    </row>
    <row r="105" spans="1:10" s="318" customFormat="1" ht="46.5" x14ac:dyDescent="0.25">
      <c r="A105" s="331" t="s">
        <v>1050</v>
      </c>
      <c r="B105" s="332" t="s">
        <v>1051</v>
      </c>
      <c r="C105" s="331" t="s">
        <v>131</v>
      </c>
      <c r="D105" s="331" t="s">
        <v>1052</v>
      </c>
      <c r="E105" s="333" t="s">
        <v>138</v>
      </c>
      <c r="F105" s="334">
        <v>29.928000000000001</v>
      </c>
      <c r="G105" s="335">
        <v>9.2100000000000009</v>
      </c>
      <c r="H105" s="335">
        <v>11.27</v>
      </c>
      <c r="I105" s="335">
        <v>337.28</v>
      </c>
      <c r="J105" s="336">
        <v>7.4290748898678412E-4</v>
      </c>
    </row>
    <row r="106" spans="1:10" s="318" customFormat="1" ht="23.25" x14ac:dyDescent="0.25">
      <c r="A106" s="320" t="s">
        <v>796</v>
      </c>
      <c r="B106" s="320"/>
      <c r="C106" s="320"/>
      <c r="D106" s="320" t="s">
        <v>1053</v>
      </c>
      <c r="E106" s="320"/>
      <c r="F106" s="330"/>
      <c r="G106" s="357"/>
      <c r="H106" s="357"/>
      <c r="I106" s="321">
        <v>5987.63</v>
      </c>
      <c r="J106" s="322">
        <v>1.3188612334801762E-2</v>
      </c>
    </row>
    <row r="107" spans="1:10" s="318" customFormat="1" ht="46.5" x14ac:dyDescent="0.25">
      <c r="A107" s="331" t="s">
        <v>797</v>
      </c>
      <c r="B107" s="332" t="s">
        <v>976</v>
      </c>
      <c r="C107" s="331" t="s">
        <v>131</v>
      </c>
      <c r="D107" s="331" t="s">
        <v>977</v>
      </c>
      <c r="E107" s="333" t="s">
        <v>134</v>
      </c>
      <c r="F107" s="334">
        <v>4.4800000000000004</v>
      </c>
      <c r="G107" s="335">
        <v>91.14</v>
      </c>
      <c r="H107" s="335">
        <v>111.61</v>
      </c>
      <c r="I107" s="335">
        <v>500.01</v>
      </c>
      <c r="J107" s="336">
        <v>1.1013436123348019E-3</v>
      </c>
    </row>
    <row r="108" spans="1:10" s="318" customFormat="1" ht="23.25" x14ac:dyDescent="0.25">
      <c r="A108" s="331" t="s">
        <v>798</v>
      </c>
      <c r="B108" s="332" t="s">
        <v>934</v>
      </c>
      <c r="C108" s="331" t="s">
        <v>839</v>
      </c>
      <c r="D108" s="331" t="s">
        <v>935</v>
      </c>
      <c r="E108" s="333" t="s">
        <v>134</v>
      </c>
      <c r="F108" s="334">
        <v>2.8</v>
      </c>
      <c r="G108" s="335">
        <v>30.07</v>
      </c>
      <c r="H108" s="335">
        <v>36.82</v>
      </c>
      <c r="I108" s="335">
        <v>103.09</v>
      </c>
      <c r="J108" s="336">
        <v>2.2707048458149779E-4</v>
      </c>
    </row>
    <row r="109" spans="1:10" s="318" customFormat="1" ht="46.5" x14ac:dyDescent="0.25">
      <c r="A109" s="331" t="s">
        <v>799</v>
      </c>
      <c r="B109" s="332" t="s">
        <v>978</v>
      </c>
      <c r="C109" s="331" t="s">
        <v>128</v>
      </c>
      <c r="D109" s="331" t="s">
        <v>979</v>
      </c>
      <c r="E109" s="333" t="s">
        <v>807</v>
      </c>
      <c r="F109" s="334">
        <v>8</v>
      </c>
      <c r="G109" s="335">
        <v>23.43</v>
      </c>
      <c r="H109" s="335">
        <v>28.69</v>
      </c>
      <c r="I109" s="335">
        <v>229.52</v>
      </c>
      <c r="J109" s="336">
        <v>5.0555066079295151E-4</v>
      </c>
    </row>
    <row r="110" spans="1:10" s="318" customFormat="1" ht="46.5" x14ac:dyDescent="0.25">
      <c r="A110" s="331" t="s">
        <v>802</v>
      </c>
      <c r="B110" s="332" t="s">
        <v>910</v>
      </c>
      <c r="C110" s="331" t="s">
        <v>766</v>
      </c>
      <c r="D110" s="331" t="s">
        <v>911</v>
      </c>
      <c r="E110" s="333" t="s">
        <v>134</v>
      </c>
      <c r="F110" s="334">
        <v>0.28000000000000003</v>
      </c>
      <c r="G110" s="335">
        <v>11.85</v>
      </c>
      <c r="H110" s="335">
        <v>14.51</v>
      </c>
      <c r="I110" s="335">
        <v>4.0599999999999996</v>
      </c>
      <c r="J110" s="336">
        <v>8.9427312775330402E-6</v>
      </c>
    </row>
    <row r="111" spans="1:10" s="318" customFormat="1" ht="23.25" x14ac:dyDescent="0.25">
      <c r="A111" s="331" t="s">
        <v>803</v>
      </c>
      <c r="B111" s="332" t="s">
        <v>922</v>
      </c>
      <c r="C111" s="331" t="s">
        <v>766</v>
      </c>
      <c r="D111" s="331" t="s">
        <v>923</v>
      </c>
      <c r="E111" s="333" t="s">
        <v>134</v>
      </c>
      <c r="F111" s="334">
        <v>0.28000000000000003</v>
      </c>
      <c r="G111" s="335">
        <v>451.37</v>
      </c>
      <c r="H111" s="335">
        <v>552.79</v>
      </c>
      <c r="I111" s="335">
        <v>154.78</v>
      </c>
      <c r="J111" s="336">
        <v>3.4092511013215861E-4</v>
      </c>
    </row>
    <row r="112" spans="1:10" s="318" customFormat="1" ht="69.75" x14ac:dyDescent="0.25">
      <c r="A112" s="331" t="s">
        <v>804</v>
      </c>
      <c r="B112" s="332" t="s">
        <v>943</v>
      </c>
      <c r="C112" s="331" t="s">
        <v>131</v>
      </c>
      <c r="D112" s="331" t="s">
        <v>944</v>
      </c>
      <c r="E112" s="333" t="s">
        <v>138</v>
      </c>
      <c r="F112" s="334">
        <v>11.2</v>
      </c>
      <c r="G112" s="335">
        <v>104.89</v>
      </c>
      <c r="H112" s="335">
        <v>128.44999999999999</v>
      </c>
      <c r="I112" s="335">
        <v>1438.64</v>
      </c>
      <c r="J112" s="336">
        <v>3.1688105726872247E-3</v>
      </c>
    </row>
    <row r="113" spans="1:10" s="318" customFormat="1" ht="46.5" x14ac:dyDescent="0.25">
      <c r="A113" s="331" t="s">
        <v>805</v>
      </c>
      <c r="B113" s="332" t="s">
        <v>992</v>
      </c>
      <c r="C113" s="331" t="s">
        <v>131</v>
      </c>
      <c r="D113" s="331" t="s">
        <v>993</v>
      </c>
      <c r="E113" s="333" t="s">
        <v>140</v>
      </c>
      <c r="F113" s="334">
        <v>4.74</v>
      </c>
      <c r="G113" s="335">
        <v>11.5</v>
      </c>
      <c r="H113" s="335">
        <v>14.08</v>
      </c>
      <c r="I113" s="335">
        <v>66.73</v>
      </c>
      <c r="J113" s="336">
        <v>1.4698237885462555E-4</v>
      </c>
    </row>
    <row r="114" spans="1:10" s="318" customFormat="1" ht="46.5" x14ac:dyDescent="0.25">
      <c r="A114" s="331" t="s">
        <v>1054</v>
      </c>
      <c r="B114" s="332" t="s">
        <v>989</v>
      </c>
      <c r="C114" s="331" t="s">
        <v>131</v>
      </c>
      <c r="D114" s="331" t="s">
        <v>990</v>
      </c>
      <c r="E114" s="333" t="s">
        <v>140</v>
      </c>
      <c r="F114" s="334">
        <v>88.48</v>
      </c>
      <c r="G114" s="335">
        <v>9</v>
      </c>
      <c r="H114" s="335">
        <v>11.02</v>
      </c>
      <c r="I114" s="335">
        <v>975.04</v>
      </c>
      <c r="J114" s="336">
        <v>2.1476651982378853E-3</v>
      </c>
    </row>
    <row r="115" spans="1:10" s="318" customFormat="1" ht="46.5" x14ac:dyDescent="0.25">
      <c r="A115" s="331" t="s">
        <v>1055</v>
      </c>
      <c r="B115" s="332" t="s">
        <v>998</v>
      </c>
      <c r="C115" s="331" t="s">
        <v>131</v>
      </c>
      <c r="D115" s="331" t="s">
        <v>999</v>
      </c>
      <c r="E115" s="333" t="s">
        <v>138</v>
      </c>
      <c r="F115" s="334">
        <v>5.6</v>
      </c>
      <c r="G115" s="335">
        <v>74.930000000000007</v>
      </c>
      <c r="H115" s="335">
        <v>91.76</v>
      </c>
      <c r="I115" s="335">
        <v>513.85</v>
      </c>
      <c r="J115" s="336">
        <v>1.1318281938325991E-3</v>
      </c>
    </row>
    <row r="116" spans="1:10" s="318" customFormat="1" ht="46.5" x14ac:dyDescent="0.25">
      <c r="A116" s="331" t="s">
        <v>1056</v>
      </c>
      <c r="B116" s="332" t="s">
        <v>1022</v>
      </c>
      <c r="C116" s="331" t="s">
        <v>131</v>
      </c>
      <c r="D116" s="331" t="s">
        <v>1023</v>
      </c>
      <c r="E116" s="333" t="s">
        <v>140</v>
      </c>
      <c r="F116" s="334">
        <v>2.98</v>
      </c>
      <c r="G116" s="335">
        <v>9.19</v>
      </c>
      <c r="H116" s="335">
        <v>11.25</v>
      </c>
      <c r="I116" s="335">
        <v>33.520000000000003</v>
      </c>
      <c r="J116" s="336">
        <v>7.3832599118942737E-5</v>
      </c>
    </row>
    <row r="117" spans="1:10" s="318" customFormat="1" ht="46.5" x14ac:dyDescent="0.25">
      <c r="A117" s="331" t="s">
        <v>1057</v>
      </c>
      <c r="B117" s="332" t="s">
        <v>1024</v>
      </c>
      <c r="C117" s="331" t="s">
        <v>131</v>
      </c>
      <c r="D117" s="331" t="s">
        <v>1025</v>
      </c>
      <c r="E117" s="333" t="s">
        <v>140</v>
      </c>
      <c r="F117" s="334">
        <v>13.9</v>
      </c>
      <c r="G117" s="335">
        <v>7.33</v>
      </c>
      <c r="H117" s="335">
        <v>8.9700000000000006</v>
      </c>
      <c r="I117" s="335">
        <v>124.68</v>
      </c>
      <c r="J117" s="336">
        <v>2.7462555066079297E-4</v>
      </c>
    </row>
    <row r="118" spans="1:10" s="318" customFormat="1" ht="69.75" x14ac:dyDescent="0.25">
      <c r="A118" s="331" t="s">
        <v>1058</v>
      </c>
      <c r="B118" s="332" t="s">
        <v>1020</v>
      </c>
      <c r="C118" s="331" t="s">
        <v>131</v>
      </c>
      <c r="D118" s="331" t="s">
        <v>1021</v>
      </c>
      <c r="E118" s="333" t="s">
        <v>138</v>
      </c>
      <c r="F118" s="334">
        <v>3.52</v>
      </c>
      <c r="G118" s="335">
        <v>60.15</v>
      </c>
      <c r="H118" s="335">
        <v>73.66</v>
      </c>
      <c r="I118" s="335">
        <v>259.27999999999997</v>
      </c>
      <c r="J118" s="336">
        <v>5.7110132158590305E-4</v>
      </c>
    </row>
    <row r="119" spans="1:10" s="318" customFormat="1" ht="23.25" x14ac:dyDescent="0.25">
      <c r="A119" s="331" t="s">
        <v>1059</v>
      </c>
      <c r="B119" s="332" t="s">
        <v>1002</v>
      </c>
      <c r="C119" s="331" t="s">
        <v>766</v>
      </c>
      <c r="D119" s="331" t="s">
        <v>1003</v>
      </c>
      <c r="E119" s="333" t="s">
        <v>134</v>
      </c>
      <c r="F119" s="334">
        <v>0.31</v>
      </c>
      <c r="G119" s="335">
        <v>365.64</v>
      </c>
      <c r="H119" s="335">
        <v>447.79</v>
      </c>
      <c r="I119" s="335">
        <v>138.81</v>
      </c>
      <c r="J119" s="336">
        <v>3.0574889867841408E-4</v>
      </c>
    </row>
    <row r="120" spans="1:10" s="318" customFormat="1" ht="69.75" x14ac:dyDescent="0.25">
      <c r="A120" s="331" t="s">
        <v>1060</v>
      </c>
      <c r="B120" s="332" t="s">
        <v>1018</v>
      </c>
      <c r="C120" s="331" t="s">
        <v>131</v>
      </c>
      <c r="D120" s="331" t="s">
        <v>1019</v>
      </c>
      <c r="E120" s="333" t="s">
        <v>138</v>
      </c>
      <c r="F120" s="334">
        <v>3.84</v>
      </c>
      <c r="G120" s="335">
        <v>91.13</v>
      </c>
      <c r="H120" s="335">
        <v>111.6</v>
      </c>
      <c r="I120" s="335">
        <v>428.54</v>
      </c>
      <c r="J120" s="336">
        <v>9.4392070484581496E-4</v>
      </c>
    </row>
    <row r="121" spans="1:10" s="318" customFormat="1" ht="23.25" x14ac:dyDescent="0.25">
      <c r="A121" s="331" t="s">
        <v>1061</v>
      </c>
      <c r="B121" s="332" t="s">
        <v>995</v>
      </c>
      <c r="C121" s="331" t="s">
        <v>766</v>
      </c>
      <c r="D121" s="331" t="s">
        <v>996</v>
      </c>
      <c r="E121" s="333" t="s">
        <v>138</v>
      </c>
      <c r="F121" s="334">
        <v>22.4</v>
      </c>
      <c r="G121" s="335">
        <v>15.2</v>
      </c>
      <c r="H121" s="335">
        <v>18.61</v>
      </c>
      <c r="I121" s="335">
        <v>416.86</v>
      </c>
      <c r="J121" s="336">
        <v>9.1819383259911897E-4</v>
      </c>
    </row>
    <row r="122" spans="1:10" s="318" customFormat="1" ht="69.75" x14ac:dyDescent="0.25">
      <c r="A122" s="331" t="s">
        <v>1062</v>
      </c>
      <c r="B122" s="332" t="s">
        <v>946</v>
      </c>
      <c r="C122" s="331" t="s">
        <v>131</v>
      </c>
      <c r="D122" s="331" t="s">
        <v>947</v>
      </c>
      <c r="E122" s="333" t="s">
        <v>138</v>
      </c>
      <c r="F122" s="334">
        <v>11.2</v>
      </c>
      <c r="G122" s="335">
        <v>5.33</v>
      </c>
      <c r="H122" s="335">
        <v>6.52</v>
      </c>
      <c r="I122" s="335">
        <v>73.02</v>
      </c>
      <c r="J122" s="336">
        <v>1.6083700440528635E-4</v>
      </c>
    </row>
    <row r="123" spans="1:10" s="318" customFormat="1" ht="46.5" x14ac:dyDescent="0.25">
      <c r="A123" s="331" t="s">
        <v>1063</v>
      </c>
      <c r="B123" s="332" t="s">
        <v>1012</v>
      </c>
      <c r="C123" s="331" t="s">
        <v>766</v>
      </c>
      <c r="D123" s="331" t="s">
        <v>1013</v>
      </c>
      <c r="E123" s="333" t="s">
        <v>138</v>
      </c>
      <c r="F123" s="334">
        <v>15.7</v>
      </c>
      <c r="G123" s="335">
        <v>27.42</v>
      </c>
      <c r="H123" s="335">
        <v>33.58</v>
      </c>
      <c r="I123" s="335">
        <v>527.20000000000005</v>
      </c>
      <c r="J123" s="336">
        <v>1.1612334801762115E-3</v>
      </c>
    </row>
    <row r="124" spans="1:10" s="318" customFormat="1" ht="23.25" x14ac:dyDescent="0.25">
      <c r="A124" s="320" t="s">
        <v>765</v>
      </c>
      <c r="B124" s="320"/>
      <c r="C124" s="320"/>
      <c r="D124" s="320" t="s">
        <v>819</v>
      </c>
      <c r="E124" s="320"/>
      <c r="F124" s="330"/>
      <c r="G124" s="357"/>
      <c r="H124" s="357"/>
      <c r="I124" s="321">
        <v>14257.13</v>
      </c>
      <c r="J124" s="322">
        <v>3.1403370044052865E-2</v>
      </c>
    </row>
    <row r="125" spans="1:10" s="318" customFormat="1" ht="23.25" x14ac:dyDescent="0.25">
      <c r="A125" s="320" t="s">
        <v>806</v>
      </c>
      <c r="B125" s="320"/>
      <c r="C125" s="320"/>
      <c r="D125" s="320" t="s">
        <v>1064</v>
      </c>
      <c r="E125" s="320"/>
      <c r="F125" s="330"/>
      <c r="G125" s="357"/>
      <c r="H125" s="357"/>
      <c r="I125" s="321">
        <v>1287.8399999999999</v>
      </c>
      <c r="J125" s="322">
        <v>2.8366519823788548E-3</v>
      </c>
    </row>
    <row r="126" spans="1:10" s="318" customFormat="1" ht="23.25" x14ac:dyDescent="0.25">
      <c r="A126" s="331" t="s">
        <v>1065</v>
      </c>
      <c r="B126" s="332" t="s">
        <v>1066</v>
      </c>
      <c r="C126" s="331" t="s">
        <v>131</v>
      </c>
      <c r="D126" s="331" t="s">
        <v>1067</v>
      </c>
      <c r="E126" s="333" t="s">
        <v>134</v>
      </c>
      <c r="F126" s="334">
        <v>2.9952000000000001</v>
      </c>
      <c r="G126" s="335">
        <v>74.959999999999994</v>
      </c>
      <c r="H126" s="335">
        <v>91.8</v>
      </c>
      <c r="I126" s="335">
        <v>274.95</v>
      </c>
      <c r="J126" s="336">
        <v>6.0561674008810572E-4</v>
      </c>
    </row>
    <row r="127" spans="1:10" s="318" customFormat="1" ht="46.5" x14ac:dyDescent="0.25">
      <c r="A127" s="331" t="s">
        <v>1068</v>
      </c>
      <c r="B127" s="332" t="s">
        <v>910</v>
      </c>
      <c r="C127" s="331" t="s">
        <v>766</v>
      </c>
      <c r="D127" s="331" t="s">
        <v>911</v>
      </c>
      <c r="E127" s="333" t="s">
        <v>134</v>
      </c>
      <c r="F127" s="334">
        <v>2.9952000000000001</v>
      </c>
      <c r="G127" s="335">
        <v>11.85</v>
      </c>
      <c r="H127" s="335">
        <v>14.51</v>
      </c>
      <c r="I127" s="335">
        <v>43.46</v>
      </c>
      <c r="J127" s="336">
        <v>9.5726872246696039E-5</v>
      </c>
    </row>
    <row r="128" spans="1:10" s="318" customFormat="1" ht="23.25" x14ac:dyDescent="0.25">
      <c r="A128" s="331" t="s">
        <v>1069</v>
      </c>
      <c r="B128" s="332" t="s">
        <v>934</v>
      </c>
      <c r="C128" s="331" t="s">
        <v>839</v>
      </c>
      <c r="D128" s="331" t="s">
        <v>935</v>
      </c>
      <c r="E128" s="333" t="s">
        <v>134</v>
      </c>
      <c r="F128" s="334">
        <v>1.4976</v>
      </c>
      <c r="G128" s="335">
        <v>30.07</v>
      </c>
      <c r="H128" s="335">
        <v>36.82</v>
      </c>
      <c r="I128" s="335">
        <v>55.14</v>
      </c>
      <c r="J128" s="336">
        <v>1.2145374449339207E-4</v>
      </c>
    </row>
    <row r="129" spans="1:10" s="318" customFormat="1" ht="46.5" x14ac:dyDescent="0.25">
      <c r="A129" s="331" t="s">
        <v>1070</v>
      </c>
      <c r="B129" s="332" t="s">
        <v>1071</v>
      </c>
      <c r="C129" s="331" t="s">
        <v>131</v>
      </c>
      <c r="D129" s="331" t="s">
        <v>1072</v>
      </c>
      <c r="E129" s="333" t="s">
        <v>139</v>
      </c>
      <c r="F129" s="334">
        <v>21</v>
      </c>
      <c r="G129" s="335">
        <v>27.84</v>
      </c>
      <c r="H129" s="335">
        <v>34.090000000000003</v>
      </c>
      <c r="I129" s="335">
        <v>715.89</v>
      </c>
      <c r="J129" s="336">
        <v>1.5768502202643173E-3</v>
      </c>
    </row>
    <row r="130" spans="1:10" s="318" customFormat="1" ht="23.25" x14ac:dyDescent="0.25">
      <c r="A130" s="331" t="s">
        <v>1073</v>
      </c>
      <c r="B130" s="332" t="s">
        <v>1074</v>
      </c>
      <c r="C130" s="331" t="s">
        <v>128</v>
      </c>
      <c r="D130" s="331" t="s">
        <v>1075</v>
      </c>
      <c r="E130" s="333" t="s">
        <v>148</v>
      </c>
      <c r="F130" s="334">
        <v>8</v>
      </c>
      <c r="G130" s="335">
        <v>20.25</v>
      </c>
      <c r="H130" s="335">
        <v>24.8</v>
      </c>
      <c r="I130" s="335">
        <v>198.4</v>
      </c>
      <c r="J130" s="336">
        <v>4.3700440528634361E-4</v>
      </c>
    </row>
    <row r="131" spans="1:10" s="318" customFormat="1" ht="23.25" x14ac:dyDescent="0.25">
      <c r="A131" s="320" t="s">
        <v>1076</v>
      </c>
      <c r="B131" s="320"/>
      <c r="C131" s="320"/>
      <c r="D131" s="320" t="s">
        <v>1077</v>
      </c>
      <c r="E131" s="320"/>
      <c r="F131" s="330"/>
      <c r="G131" s="357"/>
      <c r="H131" s="357"/>
      <c r="I131" s="321">
        <v>6446.29</v>
      </c>
      <c r="J131" s="322">
        <v>1.4198876651982379E-2</v>
      </c>
    </row>
    <row r="132" spans="1:10" s="318" customFormat="1" ht="23.25" x14ac:dyDescent="0.25">
      <c r="A132" s="331" t="s">
        <v>1078</v>
      </c>
      <c r="B132" s="332" t="s">
        <v>1079</v>
      </c>
      <c r="C132" s="331" t="s">
        <v>766</v>
      </c>
      <c r="D132" s="331" t="s">
        <v>1080</v>
      </c>
      <c r="E132" s="333" t="s">
        <v>138</v>
      </c>
      <c r="F132" s="334">
        <v>15.234</v>
      </c>
      <c r="G132" s="335">
        <v>6.68</v>
      </c>
      <c r="H132" s="335">
        <v>8.18</v>
      </c>
      <c r="I132" s="335">
        <v>124.61</v>
      </c>
      <c r="J132" s="336">
        <v>2.7447136563876653E-4</v>
      </c>
    </row>
    <row r="133" spans="1:10" s="318" customFormat="1" ht="46.5" x14ac:dyDescent="0.25">
      <c r="A133" s="331" t="s">
        <v>1081</v>
      </c>
      <c r="B133" s="332" t="s">
        <v>919</v>
      </c>
      <c r="C133" s="331" t="s">
        <v>131</v>
      </c>
      <c r="D133" s="331" t="s">
        <v>920</v>
      </c>
      <c r="E133" s="333" t="s">
        <v>138</v>
      </c>
      <c r="F133" s="334">
        <v>77</v>
      </c>
      <c r="G133" s="335">
        <v>1.57</v>
      </c>
      <c r="H133" s="335">
        <v>1.92</v>
      </c>
      <c r="I133" s="335">
        <v>147.84</v>
      </c>
      <c r="J133" s="336">
        <v>3.256387665198238E-4</v>
      </c>
    </row>
    <row r="134" spans="1:10" s="318" customFormat="1" ht="46.5" x14ac:dyDescent="0.25">
      <c r="A134" s="331" t="s">
        <v>1082</v>
      </c>
      <c r="B134" s="332" t="s">
        <v>1083</v>
      </c>
      <c r="C134" s="331" t="s">
        <v>128</v>
      </c>
      <c r="D134" s="331" t="s">
        <v>1084</v>
      </c>
      <c r="E134" s="333" t="s">
        <v>807</v>
      </c>
      <c r="F134" s="334">
        <v>130</v>
      </c>
      <c r="G134" s="335">
        <v>4.76</v>
      </c>
      <c r="H134" s="335">
        <v>5.82</v>
      </c>
      <c r="I134" s="335">
        <v>756.6</v>
      </c>
      <c r="J134" s="336">
        <v>1.6665198237885463E-3</v>
      </c>
    </row>
    <row r="135" spans="1:10" s="318" customFormat="1" ht="23.25" x14ac:dyDescent="0.25">
      <c r="A135" s="331" t="s">
        <v>1085</v>
      </c>
      <c r="B135" s="332" t="s">
        <v>959</v>
      </c>
      <c r="C135" s="331" t="s">
        <v>766</v>
      </c>
      <c r="D135" s="331" t="s">
        <v>960</v>
      </c>
      <c r="E135" s="333" t="s">
        <v>771</v>
      </c>
      <c r="F135" s="334">
        <v>385</v>
      </c>
      <c r="G135" s="335">
        <v>0.62</v>
      </c>
      <c r="H135" s="335">
        <v>0.75</v>
      </c>
      <c r="I135" s="335">
        <v>288.75</v>
      </c>
      <c r="J135" s="336">
        <v>6.3601321585903079E-4</v>
      </c>
    </row>
    <row r="136" spans="1:10" s="318" customFormat="1" ht="69.75" x14ac:dyDescent="0.25">
      <c r="A136" s="331" t="s">
        <v>1086</v>
      </c>
      <c r="B136" s="332" t="s">
        <v>1087</v>
      </c>
      <c r="C136" s="331" t="s">
        <v>131</v>
      </c>
      <c r="D136" s="331" t="s">
        <v>1088</v>
      </c>
      <c r="E136" s="333" t="s">
        <v>138</v>
      </c>
      <c r="F136" s="334">
        <v>78.67</v>
      </c>
      <c r="G136" s="335">
        <v>53.23</v>
      </c>
      <c r="H136" s="335">
        <v>65.19</v>
      </c>
      <c r="I136" s="335">
        <v>5128.49</v>
      </c>
      <c r="J136" s="336">
        <v>1.1296233480176212E-2</v>
      </c>
    </row>
    <row r="137" spans="1:10" s="318" customFormat="1" ht="23.25" x14ac:dyDescent="0.25">
      <c r="A137" s="320" t="s">
        <v>1089</v>
      </c>
      <c r="B137" s="320"/>
      <c r="C137" s="320"/>
      <c r="D137" s="320" t="s">
        <v>1090</v>
      </c>
      <c r="E137" s="320"/>
      <c r="F137" s="330"/>
      <c r="G137" s="357"/>
      <c r="H137" s="357"/>
      <c r="I137" s="321">
        <v>6165.12</v>
      </c>
      <c r="J137" s="322">
        <v>1.3579559471365639E-2</v>
      </c>
    </row>
    <row r="138" spans="1:10" s="318" customFormat="1" ht="23.25" x14ac:dyDescent="0.25">
      <c r="A138" s="331" t="s">
        <v>1091</v>
      </c>
      <c r="B138" s="332" t="s">
        <v>1079</v>
      </c>
      <c r="C138" s="331" t="s">
        <v>766</v>
      </c>
      <c r="D138" s="331" t="s">
        <v>1080</v>
      </c>
      <c r="E138" s="333" t="s">
        <v>138</v>
      </c>
      <c r="F138" s="334">
        <v>147.41999999999999</v>
      </c>
      <c r="G138" s="335">
        <v>6.68</v>
      </c>
      <c r="H138" s="335">
        <v>8.18</v>
      </c>
      <c r="I138" s="335">
        <v>1205.8900000000001</v>
      </c>
      <c r="J138" s="336">
        <v>2.6561453744493391E-3</v>
      </c>
    </row>
    <row r="139" spans="1:10" s="318" customFormat="1" ht="23.25" x14ac:dyDescent="0.25">
      <c r="A139" s="331" t="s">
        <v>1092</v>
      </c>
      <c r="B139" s="332" t="s">
        <v>1093</v>
      </c>
      <c r="C139" s="331" t="s">
        <v>766</v>
      </c>
      <c r="D139" s="331" t="s">
        <v>1094</v>
      </c>
      <c r="E139" s="333" t="s">
        <v>138</v>
      </c>
      <c r="F139" s="334">
        <v>100.05</v>
      </c>
      <c r="G139" s="335">
        <v>8.33</v>
      </c>
      <c r="H139" s="335">
        <v>10.199999999999999</v>
      </c>
      <c r="I139" s="335">
        <v>1020.51</v>
      </c>
      <c r="J139" s="336">
        <v>2.2478193832599119E-3</v>
      </c>
    </row>
    <row r="140" spans="1:10" s="318" customFormat="1" ht="46.5" x14ac:dyDescent="0.25">
      <c r="A140" s="331" t="s">
        <v>1095</v>
      </c>
      <c r="B140" s="332" t="s">
        <v>1096</v>
      </c>
      <c r="C140" s="331" t="s">
        <v>131</v>
      </c>
      <c r="D140" s="331" t="s">
        <v>1097</v>
      </c>
      <c r="E140" s="333" t="s">
        <v>138</v>
      </c>
      <c r="F140" s="334">
        <v>60.42</v>
      </c>
      <c r="G140" s="335">
        <v>36.590000000000003</v>
      </c>
      <c r="H140" s="335">
        <v>44.81</v>
      </c>
      <c r="I140" s="335">
        <v>2707.42</v>
      </c>
      <c r="J140" s="336">
        <v>5.9634801762114536E-3</v>
      </c>
    </row>
    <row r="141" spans="1:10" s="318" customFormat="1" ht="69.75" x14ac:dyDescent="0.25">
      <c r="A141" s="331" t="s">
        <v>1098</v>
      </c>
      <c r="B141" s="332" t="s">
        <v>767</v>
      </c>
      <c r="C141" s="331" t="s">
        <v>131</v>
      </c>
      <c r="D141" s="331" t="s">
        <v>1099</v>
      </c>
      <c r="E141" s="333" t="s">
        <v>139</v>
      </c>
      <c r="F141" s="334">
        <v>35</v>
      </c>
      <c r="G141" s="335">
        <v>28.73</v>
      </c>
      <c r="H141" s="335">
        <v>35.18</v>
      </c>
      <c r="I141" s="335">
        <v>1231.3</v>
      </c>
      <c r="J141" s="336">
        <v>2.7121145374449339E-3</v>
      </c>
    </row>
    <row r="142" spans="1:10" s="318" customFormat="1" ht="23.25" x14ac:dyDescent="0.25">
      <c r="A142" s="320" t="s">
        <v>1100</v>
      </c>
      <c r="B142" s="320"/>
      <c r="C142" s="320"/>
      <c r="D142" s="320" t="s">
        <v>1101</v>
      </c>
      <c r="E142" s="320"/>
      <c r="F142" s="330"/>
      <c r="G142" s="357"/>
      <c r="H142" s="357"/>
      <c r="I142" s="321">
        <v>357.88</v>
      </c>
      <c r="J142" s="322">
        <v>7.8828193832599118E-4</v>
      </c>
    </row>
    <row r="143" spans="1:10" s="318" customFormat="1" ht="46.5" x14ac:dyDescent="0.25">
      <c r="A143" s="331" t="s">
        <v>1102</v>
      </c>
      <c r="B143" s="332" t="s">
        <v>910</v>
      </c>
      <c r="C143" s="331" t="s">
        <v>766</v>
      </c>
      <c r="D143" s="331" t="s">
        <v>911</v>
      </c>
      <c r="E143" s="333" t="s">
        <v>134</v>
      </c>
      <c r="F143" s="334">
        <v>0.52200000000000002</v>
      </c>
      <c r="G143" s="335">
        <v>11.85</v>
      </c>
      <c r="H143" s="335">
        <v>14.51</v>
      </c>
      <c r="I143" s="335">
        <v>7.57</v>
      </c>
      <c r="J143" s="336">
        <v>1.6674008810572687E-5</v>
      </c>
    </row>
    <row r="144" spans="1:10" s="318" customFormat="1" ht="46.5" x14ac:dyDescent="0.25">
      <c r="A144" s="331" t="s">
        <v>1103</v>
      </c>
      <c r="B144" s="332" t="s">
        <v>919</v>
      </c>
      <c r="C144" s="331" t="s">
        <v>131</v>
      </c>
      <c r="D144" s="331" t="s">
        <v>920</v>
      </c>
      <c r="E144" s="333" t="s">
        <v>138</v>
      </c>
      <c r="F144" s="334">
        <v>5.22</v>
      </c>
      <c r="G144" s="335">
        <v>1.57</v>
      </c>
      <c r="H144" s="335">
        <v>1.92</v>
      </c>
      <c r="I144" s="335">
        <v>10.02</v>
      </c>
      <c r="J144" s="336">
        <v>2.2070484581497796E-5</v>
      </c>
    </row>
    <row r="145" spans="1:10" s="318" customFormat="1" ht="69.75" x14ac:dyDescent="0.25">
      <c r="A145" s="331" t="s">
        <v>1104</v>
      </c>
      <c r="B145" s="332" t="s">
        <v>1087</v>
      </c>
      <c r="C145" s="331" t="s">
        <v>131</v>
      </c>
      <c r="D145" s="331" t="s">
        <v>1088</v>
      </c>
      <c r="E145" s="333" t="s">
        <v>138</v>
      </c>
      <c r="F145" s="334">
        <v>5.22</v>
      </c>
      <c r="G145" s="335">
        <v>53.23</v>
      </c>
      <c r="H145" s="335">
        <v>65.19</v>
      </c>
      <c r="I145" s="335">
        <v>340.29</v>
      </c>
      <c r="J145" s="336">
        <v>7.4953744493392075E-4</v>
      </c>
    </row>
    <row r="146" spans="1:10" s="318" customFormat="1" ht="23.25" x14ac:dyDescent="0.25">
      <c r="A146" s="320" t="s">
        <v>820</v>
      </c>
      <c r="B146" s="320"/>
      <c r="C146" s="320"/>
      <c r="D146" s="320" t="s">
        <v>821</v>
      </c>
      <c r="E146" s="320"/>
      <c r="F146" s="330"/>
      <c r="G146" s="357"/>
      <c r="H146" s="357"/>
      <c r="I146" s="321">
        <v>3590.83</v>
      </c>
      <c r="J146" s="322">
        <v>7.9093171806167394E-3</v>
      </c>
    </row>
    <row r="147" spans="1:10" s="318" customFormat="1" ht="69.75" x14ac:dyDescent="0.25">
      <c r="A147" s="331" t="s">
        <v>1105</v>
      </c>
      <c r="B147" s="332" t="s">
        <v>1106</v>
      </c>
      <c r="C147" s="331" t="s">
        <v>131</v>
      </c>
      <c r="D147" s="331" t="s">
        <v>1107</v>
      </c>
      <c r="E147" s="333" t="s">
        <v>138</v>
      </c>
      <c r="F147" s="334">
        <v>18</v>
      </c>
      <c r="G147" s="335">
        <v>18.309999999999999</v>
      </c>
      <c r="H147" s="335">
        <v>22.42</v>
      </c>
      <c r="I147" s="335">
        <v>403.56</v>
      </c>
      <c r="J147" s="336">
        <v>8.8889867841409687E-4</v>
      </c>
    </row>
    <row r="148" spans="1:10" s="318" customFormat="1" ht="69.75" x14ac:dyDescent="0.25">
      <c r="A148" s="331" t="s">
        <v>1108</v>
      </c>
      <c r="B148" s="332" t="s">
        <v>1109</v>
      </c>
      <c r="C148" s="331" t="s">
        <v>131</v>
      </c>
      <c r="D148" s="331" t="s">
        <v>1110</v>
      </c>
      <c r="E148" s="333" t="s">
        <v>138</v>
      </c>
      <c r="F148" s="334">
        <v>7.49</v>
      </c>
      <c r="G148" s="335">
        <v>20.239999999999998</v>
      </c>
      <c r="H148" s="335">
        <v>24.78</v>
      </c>
      <c r="I148" s="335">
        <v>185.6</v>
      </c>
      <c r="J148" s="336">
        <v>4.0881057268722469E-4</v>
      </c>
    </row>
    <row r="149" spans="1:10" s="318" customFormat="1" ht="69.75" x14ac:dyDescent="0.25">
      <c r="A149" s="331" t="s">
        <v>1111</v>
      </c>
      <c r="B149" s="332" t="s">
        <v>1112</v>
      </c>
      <c r="C149" s="331" t="s">
        <v>128</v>
      </c>
      <c r="D149" s="331" t="s">
        <v>1113</v>
      </c>
      <c r="E149" s="333" t="s">
        <v>138</v>
      </c>
      <c r="F149" s="334">
        <v>7.35</v>
      </c>
      <c r="G149" s="335">
        <v>301.58</v>
      </c>
      <c r="H149" s="335">
        <v>369.34</v>
      </c>
      <c r="I149" s="335">
        <v>2714.64</v>
      </c>
      <c r="J149" s="336">
        <v>5.9793832599118945E-3</v>
      </c>
    </row>
    <row r="150" spans="1:10" s="318" customFormat="1" ht="23.25" x14ac:dyDescent="0.25">
      <c r="A150" s="331" t="s">
        <v>1114</v>
      </c>
      <c r="B150" s="332" t="s">
        <v>1115</v>
      </c>
      <c r="C150" s="331" t="s">
        <v>839</v>
      </c>
      <c r="D150" s="331" t="s">
        <v>1116</v>
      </c>
      <c r="E150" s="333" t="s">
        <v>139</v>
      </c>
      <c r="F150" s="334">
        <v>5.6</v>
      </c>
      <c r="G150" s="335">
        <v>36.619999999999997</v>
      </c>
      <c r="H150" s="335">
        <v>44.84</v>
      </c>
      <c r="I150" s="335">
        <v>251.1</v>
      </c>
      <c r="J150" s="336">
        <v>5.5308370044052861E-4</v>
      </c>
    </row>
    <row r="151" spans="1:10" s="318" customFormat="1" ht="23.25" x14ac:dyDescent="0.25">
      <c r="A151" s="331" t="s">
        <v>1117</v>
      </c>
      <c r="B151" s="332" t="s">
        <v>1118</v>
      </c>
      <c r="C151" s="331" t="s">
        <v>766</v>
      </c>
      <c r="D151" s="331" t="s">
        <v>1119</v>
      </c>
      <c r="E151" s="333" t="s">
        <v>138</v>
      </c>
      <c r="F151" s="334">
        <v>2.6</v>
      </c>
      <c r="G151" s="335">
        <v>11.29</v>
      </c>
      <c r="H151" s="335">
        <v>13.82</v>
      </c>
      <c r="I151" s="335">
        <v>35.93</v>
      </c>
      <c r="J151" s="336">
        <v>7.9140969162995589E-5</v>
      </c>
    </row>
    <row r="152" spans="1:10" s="318" customFormat="1" ht="23.25" x14ac:dyDescent="0.25">
      <c r="A152" s="320" t="s">
        <v>822</v>
      </c>
      <c r="B152" s="320"/>
      <c r="C152" s="320"/>
      <c r="D152" s="320" t="s">
        <v>823</v>
      </c>
      <c r="E152" s="320"/>
      <c r="F152" s="330"/>
      <c r="G152" s="357"/>
      <c r="H152" s="357"/>
      <c r="I152" s="321">
        <v>11813.55</v>
      </c>
      <c r="J152" s="322">
        <v>2.6021035242290748E-2</v>
      </c>
    </row>
    <row r="153" spans="1:10" s="318" customFormat="1" ht="69.75" x14ac:dyDescent="0.25">
      <c r="A153" s="331" t="s">
        <v>1120</v>
      </c>
      <c r="B153" s="332" t="s">
        <v>1121</v>
      </c>
      <c r="C153" s="331" t="s">
        <v>766</v>
      </c>
      <c r="D153" s="331" t="s">
        <v>1122</v>
      </c>
      <c r="E153" s="333" t="s">
        <v>807</v>
      </c>
      <c r="F153" s="334">
        <v>2</v>
      </c>
      <c r="G153" s="335">
        <v>352.14</v>
      </c>
      <c r="H153" s="335">
        <v>431.26</v>
      </c>
      <c r="I153" s="335">
        <v>862.52</v>
      </c>
      <c r="J153" s="336">
        <v>1.8998237885462556E-3</v>
      </c>
    </row>
    <row r="154" spans="1:10" s="318" customFormat="1" ht="69.75" x14ac:dyDescent="0.25">
      <c r="A154" s="331" t="s">
        <v>1123</v>
      </c>
      <c r="B154" s="332" t="s">
        <v>1124</v>
      </c>
      <c r="C154" s="331" t="s">
        <v>766</v>
      </c>
      <c r="D154" s="331" t="s">
        <v>1125</v>
      </c>
      <c r="E154" s="333" t="s">
        <v>807</v>
      </c>
      <c r="F154" s="334">
        <v>13</v>
      </c>
      <c r="G154" s="335">
        <v>478.75</v>
      </c>
      <c r="H154" s="335">
        <v>586.32000000000005</v>
      </c>
      <c r="I154" s="335">
        <v>7622.16</v>
      </c>
      <c r="J154" s="336">
        <v>1.6788898678414096E-2</v>
      </c>
    </row>
    <row r="155" spans="1:10" s="318" customFormat="1" ht="23.25" x14ac:dyDescent="0.25">
      <c r="A155" s="331" t="s">
        <v>1126</v>
      </c>
      <c r="B155" s="332" t="s">
        <v>1127</v>
      </c>
      <c r="C155" s="331" t="s">
        <v>766</v>
      </c>
      <c r="D155" s="331" t="s">
        <v>1128</v>
      </c>
      <c r="E155" s="333" t="s">
        <v>771</v>
      </c>
      <c r="F155" s="334">
        <v>5</v>
      </c>
      <c r="G155" s="335">
        <v>12.06</v>
      </c>
      <c r="H155" s="335">
        <v>14.76</v>
      </c>
      <c r="I155" s="335">
        <v>73.8</v>
      </c>
      <c r="J155" s="336">
        <v>1.6255506607929516E-4</v>
      </c>
    </row>
    <row r="156" spans="1:10" s="318" customFormat="1" ht="46.5" x14ac:dyDescent="0.25">
      <c r="A156" s="331" t="s">
        <v>1129</v>
      </c>
      <c r="B156" s="332" t="s">
        <v>1130</v>
      </c>
      <c r="C156" s="331" t="s">
        <v>766</v>
      </c>
      <c r="D156" s="331" t="s">
        <v>1131</v>
      </c>
      <c r="E156" s="333" t="s">
        <v>138</v>
      </c>
      <c r="F156" s="334">
        <v>1.9</v>
      </c>
      <c r="G156" s="335">
        <v>275.39999999999998</v>
      </c>
      <c r="H156" s="335">
        <v>337.28</v>
      </c>
      <c r="I156" s="335">
        <v>640.83000000000004</v>
      </c>
      <c r="J156" s="336">
        <v>1.4115198237885462E-3</v>
      </c>
    </row>
    <row r="157" spans="1:10" s="318" customFormat="1" ht="93" x14ac:dyDescent="0.25">
      <c r="A157" s="331" t="s">
        <v>1132</v>
      </c>
      <c r="B157" s="332" t="s">
        <v>1133</v>
      </c>
      <c r="C157" s="331" t="s">
        <v>128</v>
      </c>
      <c r="D157" s="331" t="s">
        <v>1134</v>
      </c>
      <c r="E157" s="333" t="s">
        <v>148</v>
      </c>
      <c r="F157" s="334">
        <v>2</v>
      </c>
      <c r="G157" s="335">
        <v>1067.3</v>
      </c>
      <c r="H157" s="335">
        <v>1307.1199999999999</v>
      </c>
      <c r="I157" s="335">
        <v>2614.2399999999998</v>
      </c>
      <c r="J157" s="336">
        <v>5.7582378854625551E-3</v>
      </c>
    </row>
    <row r="158" spans="1:10" s="318" customFormat="1" ht="23.25" x14ac:dyDescent="0.25">
      <c r="A158" s="320" t="s">
        <v>824</v>
      </c>
      <c r="B158" s="320"/>
      <c r="C158" s="320"/>
      <c r="D158" s="320" t="s">
        <v>825</v>
      </c>
      <c r="E158" s="320"/>
      <c r="F158" s="330"/>
      <c r="G158" s="357"/>
      <c r="H158" s="357"/>
      <c r="I158" s="321">
        <v>22396.54</v>
      </c>
      <c r="J158" s="322">
        <v>4.9331585903083702E-2</v>
      </c>
    </row>
    <row r="159" spans="1:10" s="318" customFormat="1" ht="23.25" x14ac:dyDescent="0.25">
      <c r="A159" s="320" t="s">
        <v>1135</v>
      </c>
      <c r="B159" s="320"/>
      <c r="C159" s="320"/>
      <c r="D159" s="320" t="s">
        <v>1136</v>
      </c>
      <c r="E159" s="320"/>
      <c r="F159" s="330"/>
      <c r="G159" s="357"/>
      <c r="H159" s="357"/>
      <c r="I159" s="321">
        <v>6595.92</v>
      </c>
      <c r="J159" s="322">
        <v>1.4528458149779737E-2</v>
      </c>
    </row>
    <row r="160" spans="1:10" s="318" customFormat="1" ht="93" x14ac:dyDescent="0.25">
      <c r="A160" s="331" t="s">
        <v>1137</v>
      </c>
      <c r="B160" s="332" t="s">
        <v>1138</v>
      </c>
      <c r="C160" s="331" t="s">
        <v>128</v>
      </c>
      <c r="D160" s="331" t="s">
        <v>1139</v>
      </c>
      <c r="E160" s="333" t="s">
        <v>148</v>
      </c>
      <c r="F160" s="334">
        <v>1</v>
      </c>
      <c r="G160" s="335">
        <v>957.77</v>
      </c>
      <c r="H160" s="335">
        <v>1172.98</v>
      </c>
      <c r="I160" s="335">
        <v>1172.98</v>
      </c>
      <c r="J160" s="336">
        <v>2.5836563876651983E-3</v>
      </c>
    </row>
    <row r="161" spans="1:10" s="318" customFormat="1" ht="23.25" x14ac:dyDescent="0.25">
      <c r="A161" s="331" t="s">
        <v>1140</v>
      </c>
      <c r="B161" s="332" t="s">
        <v>1066</v>
      </c>
      <c r="C161" s="331" t="s">
        <v>131</v>
      </c>
      <c r="D161" s="331" t="s">
        <v>1067</v>
      </c>
      <c r="E161" s="333" t="s">
        <v>134</v>
      </c>
      <c r="F161" s="334">
        <v>2.2200000000000002</v>
      </c>
      <c r="G161" s="335">
        <v>74.959999999999994</v>
      </c>
      <c r="H161" s="335">
        <v>91.8</v>
      </c>
      <c r="I161" s="335">
        <v>203.79</v>
      </c>
      <c r="J161" s="336">
        <v>4.4887665198237886E-4</v>
      </c>
    </row>
    <row r="162" spans="1:10" s="318" customFormat="1" ht="93" x14ac:dyDescent="0.25">
      <c r="A162" s="331" t="s">
        <v>1141</v>
      </c>
      <c r="B162" s="332" t="s">
        <v>1142</v>
      </c>
      <c r="C162" s="331" t="s">
        <v>128</v>
      </c>
      <c r="D162" s="331" t="s">
        <v>1143</v>
      </c>
      <c r="E162" s="333" t="s">
        <v>148</v>
      </c>
      <c r="F162" s="334">
        <v>3</v>
      </c>
      <c r="G162" s="335">
        <v>180.44</v>
      </c>
      <c r="H162" s="335">
        <v>220.98</v>
      </c>
      <c r="I162" s="335">
        <v>662.94</v>
      </c>
      <c r="J162" s="336">
        <v>1.4602202643171807E-3</v>
      </c>
    </row>
    <row r="163" spans="1:10" s="318" customFormat="1" ht="23.25" x14ac:dyDescent="0.25">
      <c r="A163" s="331" t="s">
        <v>1144</v>
      </c>
      <c r="B163" s="332" t="s">
        <v>1145</v>
      </c>
      <c r="C163" s="331" t="s">
        <v>766</v>
      </c>
      <c r="D163" s="331" t="s">
        <v>1146</v>
      </c>
      <c r="E163" s="333" t="s">
        <v>807</v>
      </c>
      <c r="F163" s="334">
        <v>15</v>
      </c>
      <c r="G163" s="335">
        <v>12.25</v>
      </c>
      <c r="H163" s="335">
        <v>15</v>
      </c>
      <c r="I163" s="335">
        <v>225</v>
      </c>
      <c r="J163" s="336">
        <v>4.955947136563877E-4</v>
      </c>
    </row>
    <row r="164" spans="1:10" s="318" customFormat="1" ht="23.25" x14ac:dyDescent="0.25">
      <c r="A164" s="331" t="s">
        <v>1147</v>
      </c>
      <c r="B164" s="332" t="s">
        <v>1148</v>
      </c>
      <c r="C164" s="331" t="s">
        <v>766</v>
      </c>
      <c r="D164" s="331" t="s">
        <v>1149</v>
      </c>
      <c r="E164" s="333" t="s">
        <v>807</v>
      </c>
      <c r="F164" s="334">
        <v>15</v>
      </c>
      <c r="G164" s="335">
        <v>15.08</v>
      </c>
      <c r="H164" s="335">
        <v>18.46</v>
      </c>
      <c r="I164" s="335">
        <v>276.89999999999998</v>
      </c>
      <c r="J164" s="336">
        <v>6.0991189427312775E-4</v>
      </c>
    </row>
    <row r="165" spans="1:10" s="318" customFormat="1" ht="23.25" x14ac:dyDescent="0.25">
      <c r="A165" s="331" t="s">
        <v>1150</v>
      </c>
      <c r="B165" s="332" t="s">
        <v>1151</v>
      </c>
      <c r="C165" s="331" t="s">
        <v>766</v>
      </c>
      <c r="D165" s="331" t="s">
        <v>1152</v>
      </c>
      <c r="E165" s="333" t="s">
        <v>807</v>
      </c>
      <c r="F165" s="334">
        <v>3</v>
      </c>
      <c r="G165" s="335">
        <v>17.13</v>
      </c>
      <c r="H165" s="335">
        <v>20.97</v>
      </c>
      <c r="I165" s="335">
        <v>62.91</v>
      </c>
      <c r="J165" s="336">
        <v>1.38568281938326E-4</v>
      </c>
    </row>
    <row r="166" spans="1:10" s="318" customFormat="1" ht="23.25" x14ac:dyDescent="0.25">
      <c r="A166" s="331" t="s">
        <v>1153</v>
      </c>
      <c r="B166" s="332" t="s">
        <v>1154</v>
      </c>
      <c r="C166" s="331" t="s">
        <v>766</v>
      </c>
      <c r="D166" s="331" t="s">
        <v>1155</v>
      </c>
      <c r="E166" s="333" t="s">
        <v>771</v>
      </c>
      <c r="F166" s="334">
        <v>3</v>
      </c>
      <c r="G166" s="335">
        <v>6.5</v>
      </c>
      <c r="H166" s="335">
        <v>7.96</v>
      </c>
      <c r="I166" s="335">
        <v>23.88</v>
      </c>
      <c r="J166" s="336">
        <v>5.2599118942731277E-5</v>
      </c>
    </row>
    <row r="167" spans="1:10" s="318" customFormat="1" ht="23.25" x14ac:dyDescent="0.25">
      <c r="A167" s="331" t="s">
        <v>1156</v>
      </c>
      <c r="B167" s="332" t="s">
        <v>1157</v>
      </c>
      <c r="C167" s="331" t="s">
        <v>766</v>
      </c>
      <c r="D167" s="331" t="s">
        <v>1158</v>
      </c>
      <c r="E167" s="333" t="s">
        <v>771</v>
      </c>
      <c r="F167" s="334">
        <v>3</v>
      </c>
      <c r="G167" s="335">
        <v>9.3699999999999992</v>
      </c>
      <c r="H167" s="335">
        <v>11.47</v>
      </c>
      <c r="I167" s="335">
        <v>34.409999999999997</v>
      </c>
      <c r="J167" s="336">
        <v>7.5792951541850219E-5</v>
      </c>
    </row>
    <row r="168" spans="1:10" s="318" customFormat="1" ht="23.25" x14ac:dyDescent="0.25">
      <c r="A168" s="331" t="s">
        <v>1159</v>
      </c>
      <c r="B168" s="332" t="s">
        <v>1160</v>
      </c>
      <c r="C168" s="331" t="s">
        <v>766</v>
      </c>
      <c r="D168" s="331" t="s">
        <v>1161</v>
      </c>
      <c r="E168" s="333" t="s">
        <v>771</v>
      </c>
      <c r="F168" s="334">
        <v>3</v>
      </c>
      <c r="G168" s="335">
        <v>9.74</v>
      </c>
      <c r="H168" s="335">
        <v>11.92</v>
      </c>
      <c r="I168" s="335">
        <v>35.76</v>
      </c>
      <c r="J168" s="336">
        <v>7.8766519823788545E-5</v>
      </c>
    </row>
    <row r="169" spans="1:10" s="318" customFormat="1" ht="23.25" x14ac:dyDescent="0.25">
      <c r="A169" s="331" t="s">
        <v>1162</v>
      </c>
      <c r="B169" s="332" t="s">
        <v>1163</v>
      </c>
      <c r="C169" s="331" t="s">
        <v>766</v>
      </c>
      <c r="D169" s="331" t="s">
        <v>1164</v>
      </c>
      <c r="E169" s="333" t="s">
        <v>771</v>
      </c>
      <c r="F169" s="334">
        <v>3</v>
      </c>
      <c r="G169" s="335">
        <v>4.6100000000000003</v>
      </c>
      <c r="H169" s="335">
        <v>5.64</v>
      </c>
      <c r="I169" s="335">
        <v>16.920000000000002</v>
      </c>
      <c r="J169" s="336">
        <v>3.7268722466960351E-5</v>
      </c>
    </row>
    <row r="170" spans="1:10" s="318" customFormat="1" ht="23.25" x14ac:dyDescent="0.25">
      <c r="A170" s="331" t="s">
        <v>1165</v>
      </c>
      <c r="B170" s="332" t="s">
        <v>1166</v>
      </c>
      <c r="C170" s="331" t="s">
        <v>766</v>
      </c>
      <c r="D170" s="331" t="s">
        <v>1167</v>
      </c>
      <c r="E170" s="333" t="s">
        <v>771</v>
      </c>
      <c r="F170" s="334">
        <v>3</v>
      </c>
      <c r="G170" s="335">
        <v>5.14</v>
      </c>
      <c r="H170" s="335">
        <v>6.29</v>
      </c>
      <c r="I170" s="335">
        <v>18.87</v>
      </c>
      <c r="J170" s="336">
        <v>4.1563876651982379E-5</v>
      </c>
    </row>
    <row r="171" spans="1:10" s="318" customFormat="1" ht="23.25" x14ac:dyDescent="0.25">
      <c r="A171" s="331" t="s">
        <v>1168</v>
      </c>
      <c r="B171" s="332" t="s">
        <v>1169</v>
      </c>
      <c r="C171" s="331" t="s">
        <v>766</v>
      </c>
      <c r="D171" s="331" t="s">
        <v>1170</v>
      </c>
      <c r="E171" s="333" t="s">
        <v>771</v>
      </c>
      <c r="F171" s="334">
        <v>3</v>
      </c>
      <c r="G171" s="335">
        <v>4.63</v>
      </c>
      <c r="H171" s="335">
        <v>5.67</v>
      </c>
      <c r="I171" s="335">
        <v>17.010000000000002</v>
      </c>
      <c r="J171" s="336">
        <v>3.7466960352422907E-5</v>
      </c>
    </row>
    <row r="172" spans="1:10" s="318" customFormat="1" ht="23.25" x14ac:dyDescent="0.25">
      <c r="A172" s="331" t="s">
        <v>1171</v>
      </c>
      <c r="B172" s="332" t="s">
        <v>1172</v>
      </c>
      <c r="C172" s="331" t="s">
        <v>766</v>
      </c>
      <c r="D172" s="331" t="s">
        <v>1173</v>
      </c>
      <c r="E172" s="333" t="s">
        <v>807</v>
      </c>
      <c r="F172" s="334">
        <v>56</v>
      </c>
      <c r="G172" s="335">
        <v>4.5999999999999996</v>
      </c>
      <c r="H172" s="335">
        <v>5.63</v>
      </c>
      <c r="I172" s="335">
        <v>315.27999999999997</v>
      </c>
      <c r="J172" s="336">
        <v>6.944493392070485E-4</v>
      </c>
    </row>
    <row r="173" spans="1:10" s="318" customFormat="1" ht="23.25" x14ac:dyDescent="0.25">
      <c r="A173" s="331" t="s">
        <v>1174</v>
      </c>
      <c r="B173" s="332" t="s">
        <v>934</v>
      </c>
      <c r="C173" s="331" t="s">
        <v>839</v>
      </c>
      <c r="D173" s="331" t="s">
        <v>935</v>
      </c>
      <c r="E173" s="333" t="s">
        <v>134</v>
      </c>
      <c r="F173" s="334">
        <v>2.4300000000000002</v>
      </c>
      <c r="G173" s="335">
        <v>30.07</v>
      </c>
      <c r="H173" s="335">
        <v>36.82</v>
      </c>
      <c r="I173" s="335">
        <v>89.47</v>
      </c>
      <c r="J173" s="336">
        <v>1.9707048458149779E-4</v>
      </c>
    </row>
    <row r="174" spans="1:10" s="318" customFormat="1" ht="46.5" x14ac:dyDescent="0.25">
      <c r="A174" s="331" t="s">
        <v>1175</v>
      </c>
      <c r="B174" s="332" t="s">
        <v>1176</v>
      </c>
      <c r="C174" s="331" t="s">
        <v>131</v>
      </c>
      <c r="D174" s="331" t="s">
        <v>1177</v>
      </c>
      <c r="E174" s="333" t="s">
        <v>139</v>
      </c>
      <c r="F174" s="334">
        <v>180</v>
      </c>
      <c r="G174" s="335">
        <v>15.61</v>
      </c>
      <c r="H174" s="335">
        <v>19.11</v>
      </c>
      <c r="I174" s="335">
        <v>3439.8</v>
      </c>
      <c r="J174" s="336">
        <v>7.5766519823788547E-3</v>
      </c>
    </row>
    <row r="175" spans="1:10" s="318" customFormat="1" ht="23.25" x14ac:dyDescent="0.25">
      <c r="A175" s="320" t="s">
        <v>1178</v>
      </c>
      <c r="B175" s="320"/>
      <c r="C175" s="320"/>
      <c r="D175" s="320" t="s">
        <v>1179</v>
      </c>
      <c r="E175" s="320"/>
      <c r="F175" s="330"/>
      <c r="G175" s="357"/>
      <c r="H175" s="357"/>
      <c r="I175" s="321">
        <v>2102.1799999999998</v>
      </c>
      <c r="J175" s="322">
        <v>4.6303524229074893E-3</v>
      </c>
    </row>
    <row r="176" spans="1:10" s="318" customFormat="1" ht="69.75" x14ac:dyDescent="0.25">
      <c r="A176" s="331" t="s">
        <v>1180</v>
      </c>
      <c r="B176" s="332" t="s">
        <v>1181</v>
      </c>
      <c r="C176" s="331" t="s">
        <v>128</v>
      </c>
      <c r="D176" s="331" t="s">
        <v>1182</v>
      </c>
      <c r="E176" s="333" t="s">
        <v>148</v>
      </c>
      <c r="F176" s="334">
        <v>1</v>
      </c>
      <c r="G176" s="335">
        <v>1102.3399999999999</v>
      </c>
      <c r="H176" s="335">
        <v>1350.03</v>
      </c>
      <c r="I176" s="335">
        <v>1350.03</v>
      </c>
      <c r="J176" s="336">
        <v>2.9736343612334804E-3</v>
      </c>
    </row>
    <row r="177" spans="1:10" s="318" customFormat="1" ht="46.5" x14ac:dyDescent="0.25">
      <c r="A177" s="331" t="s">
        <v>1183</v>
      </c>
      <c r="B177" s="332" t="s">
        <v>1184</v>
      </c>
      <c r="C177" s="331" t="s">
        <v>766</v>
      </c>
      <c r="D177" s="331" t="s">
        <v>1185</v>
      </c>
      <c r="E177" s="333" t="s">
        <v>771</v>
      </c>
      <c r="F177" s="334">
        <v>1</v>
      </c>
      <c r="G177" s="335">
        <v>543.42999999999995</v>
      </c>
      <c r="H177" s="335">
        <v>665.53</v>
      </c>
      <c r="I177" s="335">
        <v>665.53</v>
      </c>
      <c r="J177" s="336">
        <v>1.4659251101321587E-3</v>
      </c>
    </row>
    <row r="178" spans="1:10" s="318" customFormat="1" ht="46.5" x14ac:dyDescent="0.25">
      <c r="A178" s="331" t="s">
        <v>1186</v>
      </c>
      <c r="B178" s="332" t="s">
        <v>1187</v>
      </c>
      <c r="C178" s="331" t="s">
        <v>131</v>
      </c>
      <c r="D178" s="331" t="s">
        <v>1188</v>
      </c>
      <c r="E178" s="333" t="s">
        <v>139</v>
      </c>
      <c r="F178" s="334">
        <v>6</v>
      </c>
      <c r="G178" s="335">
        <v>7.51</v>
      </c>
      <c r="H178" s="335">
        <v>9.19</v>
      </c>
      <c r="I178" s="335">
        <v>55.14</v>
      </c>
      <c r="J178" s="336">
        <v>1.2145374449339207E-4</v>
      </c>
    </row>
    <row r="179" spans="1:10" s="318" customFormat="1" ht="46.5" x14ac:dyDescent="0.25">
      <c r="A179" s="331" t="s">
        <v>1189</v>
      </c>
      <c r="B179" s="332" t="s">
        <v>1190</v>
      </c>
      <c r="C179" s="331" t="s">
        <v>131</v>
      </c>
      <c r="D179" s="331" t="s">
        <v>1191</v>
      </c>
      <c r="E179" s="333" t="s">
        <v>148</v>
      </c>
      <c r="F179" s="334">
        <v>4</v>
      </c>
      <c r="G179" s="335">
        <v>6.43</v>
      </c>
      <c r="H179" s="335">
        <v>7.87</v>
      </c>
      <c r="I179" s="335">
        <v>31.48</v>
      </c>
      <c r="J179" s="336">
        <v>6.9339207048458153E-5</v>
      </c>
    </row>
    <row r="180" spans="1:10" s="318" customFormat="1" ht="23.25" x14ac:dyDescent="0.25">
      <c r="A180" s="320" t="s">
        <v>1192</v>
      </c>
      <c r="B180" s="320"/>
      <c r="C180" s="320"/>
      <c r="D180" s="320" t="s">
        <v>1193</v>
      </c>
      <c r="E180" s="320"/>
      <c r="F180" s="330"/>
      <c r="G180" s="357"/>
      <c r="H180" s="357"/>
      <c r="I180" s="321">
        <v>6373.24</v>
      </c>
      <c r="J180" s="322">
        <v>1.4037973568281938E-2</v>
      </c>
    </row>
    <row r="181" spans="1:10" s="318" customFormat="1" ht="23.25" x14ac:dyDescent="0.25">
      <c r="A181" s="331" t="s">
        <v>1194</v>
      </c>
      <c r="B181" s="332" t="s">
        <v>1066</v>
      </c>
      <c r="C181" s="331" t="s">
        <v>131</v>
      </c>
      <c r="D181" s="331" t="s">
        <v>1067</v>
      </c>
      <c r="E181" s="333" t="s">
        <v>134</v>
      </c>
      <c r="F181" s="334">
        <v>9.9</v>
      </c>
      <c r="G181" s="335">
        <v>74.959999999999994</v>
      </c>
      <c r="H181" s="335">
        <v>91.8</v>
      </c>
      <c r="I181" s="335">
        <v>908.82</v>
      </c>
      <c r="J181" s="336">
        <v>2.001806167400881E-3</v>
      </c>
    </row>
    <row r="182" spans="1:10" s="318" customFormat="1" ht="23.25" x14ac:dyDescent="0.25">
      <c r="A182" s="331" t="s">
        <v>1195</v>
      </c>
      <c r="B182" s="332" t="s">
        <v>934</v>
      </c>
      <c r="C182" s="331" t="s">
        <v>839</v>
      </c>
      <c r="D182" s="331" t="s">
        <v>935</v>
      </c>
      <c r="E182" s="333" t="s">
        <v>134</v>
      </c>
      <c r="F182" s="334">
        <v>9.9</v>
      </c>
      <c r="G182" s="335">
        <v>30.07</v>
      </c>
      <c r="H182" s="335">
        <v>36.82</v>
      </c>
      <c r="I182" s="335">
        <v>364.51</v>
      </c>
      <c r="J182" s="336">
        <v>8.0288546255506612E-4</v>
      </c>
    </row>
    <row r="183" spans="1:10" s="318" customFormat="1" ht="46.5" x14ac:dyDescent="0.25">
      <c r="A183" s="331" t="s">
        <v>1196</v>
      </c>
      <c r="B183" s="332" t="s">
        <v>793</v>
      </c>
      <c r="C183" s="331" t="s">
        <v>131</v>
      </c>
      <c r="D183" s="331" t="s">
        <v>794</v>
      </c>
      <c r="E183" s="333" t="s">
        <v>148</v>
      </c>
      <c r="F183" s="334">
        <v>6</v>
      </c>
      <c r="G183" s="335">
        <v>30.02</v>
      </c>
      <c r="H183" s="335">
        <v>36.76</v>
      </c>
      <c r="I183" s="335">
        <v>220.56</v>
      </c>
      <c r="J183" s="336">
        <v>4.8581497797356828E-4</v>
      </c>
    </row>
    <row r="184" spans="1:10" s="318" customFormat="1" ht="23.25" x14ac:dyDescent="0.25">
      <c r="A184" s="331" t="s">
        <v>1197</v>
      </c>
      <c r="B184" s="332" t="s">
        <v>1198</v>
      </c>
      <c r="C184" s="331" t="s">
        <v>766</v>
      </c>
      <c r="D184" s="331" t="s">
        <v>1199</v>
      </c>
      <c r="E184" s="333" t="s">
        <v>138</v>
      </c>
      <c r="F184" s="334">
        <v>0.65</v>
      </c>
      <c r="G184" s="335">
        <v>22.99</v>
      </c>
      <c r="H184" s="335">
        <v>28.15</v>
      </c>
      <c r="I184" s="335">
        <v>18.29</v>
      </c>
      <c r="J184" s="336">
        <v>4.02863436123348E-5</v>
      </c>
    </row>
    <row r="185" spans="1:10" s="318" customFormat="1" ht="23.25" x14ac:dyDescent="0.25">
      <c r="A185" s="331" t="s">
        <v>1200</v>
      </c>
      <c r="B185" s="332" t="s">
        <v>1201</v>
      </c>
      <c r="C185" s="331" t="s">
        <v>766</v>
      </c>
      <c r="D185" s="331" t="s">
        <v>1202</v>
      </c>
      <c r="E185" s="333" t="s">
        <v>808</v>
      </c>
      <c r="F185" s="334">
        <v>28.63</v>
      </c>
      <c r="G185" s="335">
        <v>67.28</v>
      </c>
      <c r="H185" s="335">
        <v>82.39</v>
      </c>
      <c r="I185" s="335">
        <v>2358.8200000000002</v>
      </c>
      <c r="J185" s="336">
        <v>5.195638766519824E-3</v>
      </c>
    </row>
    <row r="186" spans="1:10" s="318" customFormat="1" ht="23.25" x14ac:dyDescent="0.25">
      <c r="A186" s="331" t="s">
        <v>1203</v>
      </c>
      <c r="B186" s="332" t="s">
        <v>1204</v>
      </c>
      <c r="C186" s="331" t="s">
        <v>128</v>
      </c>
      <c r="D186" s="331" t="s">
        <v>1205</v>
      </c>
      <c r="E186" s="333" t="s">
        <v>771</v>
      </c>
      <c r="F186" s="334">
        <v>6</v>
      </c>
      <c r="G186" s="335">
        <v>193.14</v>
      </c>
      <c r="H186" s="335">
        <v>236.53</v>
      </c>
      <c r="I186" s="335">
        <v>1419.18</v>
      </c>
      <c r="J186" s="336">
        <v>3.1259471365638765E-3</v>
      </c>
    </row>
    <row r="187" spans="1:10" s="318" customFormat="1" ht="23.25" x14ac:dyDescent="0.25">
      <c r="A187" s="331" t="s">
        <v>1206</v>
      </c>
      <c r="B187" s="332" t="s">
        <v>1207</v>
      </c>
      <c r="C187" s="331" t="s">
        <v>766</v>
      </c>
      <c r="D187" s="331" t="s">
        <v>1208</v>
      </c>
      <c r="E187" s="333" t="s">
        <v>771</v>
      </c>
      <c r="F187" s="334">
        <v>6</v>
      </c>
      <c r="G187" s="335">
        <v>3.54</v>
      </c>
      <c r="H187" s="335">
        <v>4.33</v>
      </c>
      <c r="I187" s="335">
        <v>25.98</v>
      </c>
      <c r="J187" s="336">
        <v>5.7224669603524232E-5</v>
      </c>
    </row>
    <row r="188" spans="1:10" s="318" customFormat="1" ht="46.5" x14ac:dyDescent="0.25">
      <c r="A188" s="331" t="s">
        <v>1209</v>
      </c>
      <c r="B188" s="332" t="s">
        <v>1210</v>
      </c>
      <c r="C188" s="331" t="s">
        <v>766</v>
      </c>
      <c r="D188" s="331" t="s">
        <v>1211</v>
      </c>
      <c r="E188" s="333" t="s">
        <v>771</v>
      </c>
      <c r="F188" s="334">
        <v>6</v>
      </c>
      <c r="G188" s="335">
        <v>1.24</v>
      </c>
      <c r="H188" s="335">
        <v>1.51</v>
      </c>
      <c r="I188" s="335">
        <v>9.06</v>
      </c>
      <c r="J188" s="336">
        <v>1.9955947136563878E-5</v>
      </c>
    </row>
    <row r="189" spans="1:10" s="318" customFormat="1" ht="46.5" x14ac:dyDescent="0.25">
      <c r="A189" s="331" t="s">
        <v>1212</v>
      </c>
      <c r="B189" s="332" t="s">
        <v>1213</v>
      </c>
      <c r="C189" s="331" t="s">
        <v>766</v>
      </c>
      <c r="D189" s="331" t="s">
        <v>1214</v>
      </c>
      <c r="E189" s="333" t="s">
        <v>771</v>
      </c>
      <c r="F189" s="334">
        <v>6</v>
      </c>
      <c r="G189" s="335">
        <v>6.07</v>
      </c>
      <c r="H189" s="335">
        <v>7.43</v>
      </c>
      <c r="I189" s="335">
        <v>44.58</v>
      </c>
      <c r="J189" s="336">
        <v>9.8193832599118949E-5</v>
      </c>
    </row>
    <row r="190" spans="1:10" s="318" customFormat="1" ht="46.5" x14ac:dyDescent="0.25">
      <c r="A190" s="331" t="s">
        <v>1215</v>
      </c>
      <c r="B190" s="332" t="s">
        <v>1216</v>
      </c>
      <c r="C190" s="331" t="s">
        <v>766</v>
      </c>
      <c r="D190" s="331" t="s">
        <v>1217</v>
      </c>
      <c r="E190" s="333" t="s">
        <v>771</v>
      </c>
      <c r="F190" s="334">
        <v>1</v>
      </c>
      <c r="G190" s="335">
        <v>178.41</v>
      </c>
      <c r="H190" s="335">
        <v>218.49</v>
      </c>
      <c r="I190" s="335">
        <v>218.49</v>
      </c>
      <c r="J190" s="336">
        <v>4.8125550660792953E-4</v>
      </c>
    </row>
    <row r="191" spans="1:10" s="318" customFormat="1" ht="23.25" x14ac:dyDescent="0.25">
      <c r="A191" s="331" t="s">
        <v>1218</v>
      </c>
      <c r="B191" s="332" t="s">
        <v>1219</v>
      </c>
      <c r="C191" s="331" t="s">
        <v>128</v>
      </c>
      <c r="D191" s="331" t="s">
        <v>1220</v>
      </c>
      <c r="E191" s="333" t="s">
        <v>146</v>
      </c>
      <c r="F191" s="334">
        <v>15</v>
      </c>
      <c r="G191" s="335">
        <v>15.56</v>
      </c>
      <c r="H191" s="335">
        <v>19.05</v>
      </c>
      <c r="I191" s="335">
        <v>285.75</v>
      </c>
      <c r="J191" s="336">
        <v>6.2940528634361232E-4</v>
      </c>
    </row>
    <row r="192" spans="1:10" s="318" customFormat="1" ht="23.25" x14ac:dyDescent="0.25">
      <c r="A192" s="331" t="s">
        <v>1221</v>
      </c>
      <c r="B192" s="332" t="s">
        <v>1222</v>
      </c>
      <c r="C192" s="331" t="s">
        <v>128</v>
      </c>
      <c r="D192" s="331" t="s">
        <v>1223</v>
      </c>
      <c r="E192" s="333" t="s">
        <v>139</v>
      </c>
      <c r="F192" s="334">
        <v>52</v>
      </c>
      <c r="G192" s="335">
        <v>7.84</v>
      </c>
      <c r="H192" s="335">
        <v>9.6</v>
      </c>
      <c r="I192" s="335">
        <v>499.2</v>
      </c>
      <c r="J192" s="336">
        <v>1.0995594713656387E-3</v>
      </c>
    </row>
    <row r="193" spans="1:10" s="318" customFormat="1" ht="23.25" x14ac:dyDescent="0.25">
      <c r="A193" s="320" t="s">
        <v>1224</v>
      </c>
      <c r="B193" s="320"/>
      <c r="C193" s="320"/>
      <c r="D193" s="320" t="s">
        <v>1225</v>
      </c>
      <c r="E193" s="320"/>
      <c r="F193" s="330"/>
      <c r="G193" s="357"/>
      <c r="H193" s="357"/>
      <c r="I193" s="321">
        <v>3448.96</v>
      </c>
      <c r="J193" s="322">
        <v>7.5968281938325992E-3</v>
      </c>
    </row>
    <row r="194" spans="1:10" s="318" customFormat="1" ht="23.25" x14ac:dyDescent="0.25">
      <c r="A194" s="320" t="s">
        <v>1226</v>
      </c>
      <c r="B194" s="320"/>
      <c r="C194" s="320"/>
      <c r="D194" s="320" t="s">
        <v>1227</v>
      </c>
      <c r="E194" s="320"/>
      <c r="F194" s="330"/>
      <c r="G194" s="357"/>
      <c r="H194" s="357"/>
      <c r="I194" s="321">
        <v>2828.01</v>
      </c>
      <c r="J194" s="322">
        <v>6.2290969162995596E-3</v>
      </c>
    </row>
    <row r="195" spans="1:10" s="318" customFormat="1" ht="23.25" x14ac:dyDescent="0.25">
      <c r="A195" s="331" t="s">
        <v>1228</v>
      </c>
      <c r="B195" s="332" t="s">
        <v>1229</v>
      </c>
      <c r="C195" s="331" t="s">
        <v>766</v>
      </c>
      <c r="D195" s="331" t="s">
        <v>1230</v>
      </c>
      <c r="E195" s="333" t="s">
        <v>807</v>
      </c>
      <c r="F195" s="334">
        <v>53</v>
      </c>
      <c r="G195" s="335">
        <v>6.27</v>
      </c>
      <c r="H195" s="335">
        <v>7.67</v>
      </c>
      <c r="I195" s="335">
        <v>406.51</v>
      </c>
      <c r="J195" s="336">
        <v>8.9539647577092506E-4</v>
      </c>
    </row>
    <row r="196" spans="1:10" s="318" customFormat="1" ht="23.25" x14ac:dyDescent="0.25">
      <c r="A196" s="331" t="s">
        <v>1231</v>
      </c>
      <c r="B196" s="332" t="s">
        <v>1232</v>
      </c>
      <c r="C196" s="331" t="s">
        <v>766</v>
      </c>
      <c r="D196" s="331" t="s">
        <v>1233</v>
      </c>
      <c r="E196" s="333" t="s">
        <v>807</v>
      </c>
      <c r="F196" s="334">
        <v>53</v>
      </c>
      <c r="G196" s="335">
        <v>4.08</v>
      </c>
      <c r="H196" s="335">
        <v>4.99</v>
      </c>
      <c r="I196" s="335">
        <v>264.47000000000003</v>
      </c>
      <c r="J196" s="336">
        <v>5.8253303964757709E-4</v>
      </c>
    </row>
    <row r="197" spans="1:10" s="318" customFormat="1" ht="46.5" x14ac:dyDescent="0.25">
      <c r="A197" s="331" t="s">
        <v>1234</v>
      </c>
      <c r="B197" s="332" t="s">
        <v>1187</v>
      </c>
      <c r="C197" s="331" t="s">
        <v>131</v>
      </c>
      <c r="D197" s="331" t="s">
        <v>1188</v>
      </c>
      <c r="E197" s="333" t="s">
        <v>139</v>
      </c>
      <c r="F197" s="334">
        <v>58</v>
      </c>
      <c r="G197" s="335">
        <v>7.51</v>
      </c>
      <c r="H197" s="335">
        <v>9.19</v>
      </c>
      <c r="I197" s="335">
        <v>533.02</v>
      </c>
      <c r="J197" s="336">
        <v>1.1740528634361232E-3</v>
      </c>
    </row>
    <row r="198" spans="1:10" s="318" customFormat="1" ht="46.5" x14ac:dyDescent="0.25">
      <c r="A198" s="331" t="s">
        <v>1235</v>
      </c>
      <c r="B198" s="332" t="s">
        <v>1236</v>
      </c>
      <c r="C198" s="331" t="s">
        <v>131</v>
      </c>
      <c r="D198" s="331" t="s">
        <v>1237</v>
      </c>
      <c r="E198" s="333" t="s">
        <v>148</v>
      </c>
      <c r="F198" s="334">
        <v>12</v>
      </c>
      <c r="G198" s="335">
        <v>26.19</v>
      </c>
      <c r="H198" s="335">
        <v>32.07</v>
      </c>
      <c r="I198" s="335">
        <v>384.84</v>
      </c>
      <c r="J198" s="336">
        <v>8.4766519823788547E-4</v>
      </c>
    </row>
    <row r="199" spans="1:10" s="318" customFormat="1" ht="46.5" x14ac:dyDescent="0.25">
      <c r="A199" s="331" t="s">
        <v>1238</v>
      </c>
      <c r="B199" s="332" t="s">
        <v>781</v>
      </c>
      <c r="C199" s="331" t="s">
        <v>131</v>
      </c>
      <c r="D199" s="331" t="s">
        <v>782</v>
      </c>
      <c r="E199" s="333" t="s">
        <v>139</v>
      </c>
      <c r="F199" s="334">
        <v>178</v>
      </c>
      <c r="G199" s="335">
        <v>2.81</v>
      </c>
      <c r="H199" s="335">
        <v>3.44</v>
      </c>
      <c r="I199" s="335">
        <v>612.32000000000005</v>
      </c>
      <c r="J199" s="336">
        <v>1.3487224669603524E-3</v>
      </c>
    </row>
    <row r="200" spans="1:10" s="318" customFormat="1" ht="23.25" x14ac:dyDescent="0.25">
      <c r="A200" s="331" t="s">
        <v>1239</v>
      </c>
      <c r="B200" s="332" t="s">
        <v>1240</v>
      </c>
      <c r="C200" s="331" t="s">
        <v>766</v>
      </c>
      <c r="D200" s="331" t="s">
        <v>1241</v>
      </c>
      <c r="E200" s="333" t="s">
        <v>771</v>
      </c>
      <c r="F200" s="334">
        <v>1</v>
      </c>
      <c r="G200" s="335">
        <v>22.45</v>
      </c>
      <c r="H200" s="335">
        <v>27.49</v>
      </c>
      <c r="I200" s="335">
        <v>27.49</v>
      </c>
      <c r="J200" s="336">
        <v>6.055066079295154E-5</v>
      </c>
    </row>
    <row r="201" spans="1:10" s="318" customFormat="1" ht="23.25" x14ac:dyDescent="0.25">
      <c r="A201" s="331" t="s">
        <v>1242</v>
      </c>
      <c r="B201" s="332" t="s">
        <v>1243</v>
      </c>
      <c r="C201" s="331" t="s">
        <v>839</v>
      </c>
      <c r="D201" s="331" t="s">
        <v>1244</v>
      </c>
      <c r="E201" s="333" t="s">
        <v>148</v>
      </c>
      <c r="F201" s="334">
        <v>8</v>
      </c>
      <c r="G201" s="335">
        <v>61.18</v>
      </c>
      <c r="H201" s="335">
        <v>74.92</v>
      </c>
      <c r="I201" s="335">
        <v>599.36</v>
      </c>
      <c r="J201" s="336">
        <v>1.3201762114537444E-3</v>
      </c>
    </row>
    <row r="202" spans="1:10" s="318" customFormat="1" ht="23.25" x14ac:dyDescent="0.25">
      <c r="A202" s="320" t="s">
        <v>1245</v>
      </c>
      <c r="B202" s="320"/>
      <c r="C202" s="320"/>
      <c r="D202" s="320" t="s">
        <v>1246</v>
      </c>
      <c r="E202" s="320"/>
      <c r="F202" s="330"/>
      <c r="G202" s="357"/>
      <c r="H202" s="357"/>
      <c r="I202" s="321">
        <v>620.95000000000005</v>
      </c>
      <c r="J202" s="322">
        <v>1.3677312775330396E-3</v>
      </c>
    </row>
    <row r="203" spans="1:10" s="318" customFormat="1" ht="23.25" x14ac:dyDescent="0.25">
      <c r="A203" s="331" t="s">
        <v>1247</v>
      </c>
      <c r="B203" s="332" t="s">
        <v>1229</v>
      </c>
      <c r="C203" s="331" t="s">
        <v>766</v>
      </c>
      <c r="D203" s="331" t="s">
        <v>1230</v>
      </c>
      <c r="E203" s="333" t="s">
        <v>807</v>
      </c>
      <c r="F203" s="334">
        <v>12</v>
      </c>
      <c r="G203" s="335">
        <v>6.27</v>
      </c>
      <c r="H203" s="335">
        <v>7.67</v>
      </c>
      <c r="I203" s="335">
        <v>92.04</v>
      </c>
      <c r="J203" s="336">
        <v>2.0273127753303965E-4</v>
      </c>
    </row>
    <row r="204" spans="1:10" s="318" customFormat="1" ht="23.25" x14ac:dyDescent="0.25">
      <c r="A204" s="331" t="s">
        <v>1248</v>
      </c>
      <c r="B204" s="332" t="s">
        <v>1232</v>
      </c>
      <c r="C204" s="331" t="s">
        <v>766</v>
      </c>
      <c r="D204" s="331" t="s">
        <v>1233</v>
      </c>
      <c r="E204" s="333" t="s">
        <v>807</v>
      </c>
      <c r="F204" s="334">
        <v>12</v>
      </c>
      <c r="G204" s="335">
        <v>4.08</v>
      </c>
      <c r="H204" s="335">
        <v>4.99</v>
      </c>
      <c r="I204" s="335">
        <v>59.88</v>
      </c>
      <c r="J204" s="336">
        <v>1.3189427312775329E-4</v>
      </c>
    </row>
    <row r="205" spans="1:10" s="318" customFormat="1" ht="46.5" x14ac:dyDescent="0.25">
      <c r="A205" s="331" t="s">
        <v>1249</v>
      </c>
      <c r="B205" s="332" t="s">
        <v>1187</v>
      </c>
      <c r="C205" s="331" t="s">
        <v>131</v>
      </c>
      <c r="D205" s="331" t="s">
        <v>1188</v>
      </c>
      <c r="E205" s="333" t="s">
        <v>139</v>
      </c>
      <c r="F205" s="334">
        <v>15</v>
      </c>
      <c r="G205" s="335">
        <v>7.51</v>
      </c>
      <c r="H205" s="335">
        <v>9.19</v>
      </c>
      <c r="I205" s="335">
        <v>137.85</v>
      </c>
      <c r="J205" s="336">
        <v>3.0363436123348019E-4</v>
      </c>
    </row>
    <row r="206" spans="1:10" s="318" customFormat="1" ht="46.5" x14ac:dyDescent="0.25">
      <c r="A206" s="331" t="s">
        <v>1250</v>
      </c>
      <c r="B206" s="332" t="s">
        <v>1251</v>
      </c>
      <c r="C206" s="331" t="s">
        <v>131</v>
      </c>
      <c r="D206" s="331" t="s">
        <v>1252</v>
      </c>
      <c r="E206" s="333" t="s">
        <v>148</v>
      </c>
      <c r="F206" s="334">
        <v>6</v>
      </c>
      <c r="G206" s="335">
        <v>8.86</v>
      </c>
      <c r="H206" s="335">
        <v>10.85</v>
      </c>
      <c r="I206" s="335">
        <v>65.099999999999994</v>
      </c>
      <c r="J206" s="336">
        <v>1.4339207048458149E-4</v>
      </c>
    </row>
    <row r="207" spans="1:10" s="318" customFormat="1" ht="23.25" x14ac:dyDescent="0.25">
      <c r="A207" s="331" t="s">
        <v>1253</v>
      </c>
      <c r="B207" s="332" t="s">
        <v>1254</v>
      </c>
      <c r="C207" s="331" t="s">
        <v>766</v>
      </c>
      <c r="D207" s="331" t="s">
        <v>1255</v>
      </c>
      <c r="E207" s="333" t="s">
        <v>807</v>
      </c>
      <c r="F207" s="334">
        <v>14</v>
      </c>
      <c r="G207" s="335">
        <v>7.37</v>
      </c>
      <c r="H207" s="335">
        <v>9.02</v>
      </c>
      <c r="I207" s="335">
        <v>126.28</v>
      </c>
      <c r="J207" s="336">
        <v>2.7814977973568281E-4</v>
      </c>
    </row>
    <row r="208" spans="1:10" s="318" customFormat="1" ht="23.25" x14ac:dyDescent="0.25">
      <c r="A208" s="331" t="s">
        <v>1256</v>
      </c>
      <c r="B208" s="332" t="s">
        <v>1257</v>
      </c>
      <c r="C208" s="331" t="s">
        <v>128</v>
      </c>
      <c r="D208" s="331" t="s">
        <v>1258</v>
      </c>
      <c r="E208" s="333" t="s">
        <v>148</v>
      </c>
      <c r="F208" s="334">
        <v>2</v>
      </c>
      <c r="G208" s="335">
        <v>20.29</v>
      </c>
      <c r="H208" s="335">
        <v>24.84</v>
      </c>
      <c r="I208" s="335">
        <v>49.68</v>
      </c>
      <c r="J208" s="336">
        <v>1.094273127753304E-4</v>
      </c>
    </row>
    <row r="209" spans="1:10" s="318" customFormat="1" ht="46.5" x14ac:dyDescent="0.25">
      <c r="A209" s="331" t="s">
        <v>1259</v>
      </c>
      <c r="B209" s="332" t="s">
        <v>1260</v>
      </c>
      <c r="C209" s="331" t="s">
        <v>128</v>
      </c>
      <c r="D209" s="331" t="s">
        <v>1261</v>
      </c>
      <c r="E209" s="333" t="s">
        <v>148</v>
      </c>
      <c r="F209" s="334">
        <v>4</v>
      </c>
      <c r="G209" s="335">
        <v>18.399999999999999</v>
      </c>
      <c r="H209" s="335">
        <v>22.53</v>
      </c>
      <c r="I209" s="335">
        <v>90.12</v>
      </c>
      <c r="J209" s="336">
        <v>1.9850220264317181E-4</v>
      </c>
    </row>
    <row r="210" spans="1:10" s="318" customFormat="1" ht="23.25" x14ac:dyDescent="0.25">
      <c r="A210" s="320" t="s">
        <v>1262</v>
      </c>
      <c r="B210" s="320"/>
      <c r="C210" s="320"/>
      <c r="D210" s="320" t="s">
        <v>1263</v>
      </c>
      <c r="E210" s="320"/>
      <c r="F210" s="330"/>
      <c r="G210" s="357"/>
      <c r="H210" s="357"/>
      <c r="I210" s="321">
        <v>1653.64</v>
      </c>
      <c r="J210" s="322">
        <v>3.6423788546255508E-3</v>
      </c>
    </row>
    <row r="211" spans="1:10" s="318" customFormat="1" ht="93" x14ac:dyDescent="0.25">
      <c r="A211" s="331" t="s">
        <v>1264</v>
      </c>
      <c r="B211" s="332" t="s">
        <v>1265</v>
      </c>
      <c r="C211" s="331" t="s">
        <v>128</v>
      </c>
      <c r="D211" s="331" t="s">
        <v>1266</v>
      </c>
      <c r="E211" s="333" t="s">
        <v>148</v>
      </c>
      <c r="F211" s="334">
        <v>1</v>
      </c>
      <c r="G211" s="335">
        <v>394.96</v>
      </c>
      <c r="H211" s="335">
        <v>483.7</v>
      </c>
      <c r="I211" s="335">
        <v>483.7</v>
      </c>
      <c r="J211" s="336">
        <v>1.0654185022026432E-3</v>
      </c>
    </row>
    <row r="212" spans="1:10" s="318" customFormat="1" ht="23.25" x14ac:dyDescent="0.25">
      <c r="A212" s="331" t="s">
        <v>1267</v>
      </c>
      <c r="B212" s="332" t="s">
        <v>1229</v>
      </c>
      <c r="C212" s="331" t="s">
        <v>766</v>
      </c>
      <c r="D212" s="331" t="s">
        <v>1230</v>
      </c>
      <c r="E212" s="333" t="s">
        <v>807</v>
      </c>
      <c r="F212" s="334">
        <v>2</v>
      </c>
      <c r="G212" s="335">
        <v>6.27</v>
      </c>
      <c r="H212" s="335">
        <v>7.67</v>
      </c>
      <c r="I212" s="335">
        <v>15.34</v>
      </c>
      <c r="J212" s="336">
        <v>3.378854625550661E-5</v>
      </c>
    </row>
    <row r="213" spans="1:10" s="318" customFormat="1" ht="23.25" x14ac:dyDescent="0.25">
      <c r="A213" s="331" t="s">
        <v>1268</v>
      </c>
      <c r="B213" s="332" t="s">
        <v>1232</v>
      </c>
      <c r="C213" s="331" t="s">
        <v>766</v>
      </c>
      <c r="D213" s="331" t="s">
        <v>1233</v>
      </c>
      <c r="E213" s="333" t="s">
        <v>807</v>
      </c>
      <c r="F213" s="334">
        <v>2</v>
      </c>
      <c r="G213" s="335">
        <v>4.08</v>
      </c>
      <c r="H213" s="335">
        <v>4.99</v>
      </c>
      <c r="I213" s="335">
        <v>9.98</v>
      </c>
      <c r="J213" s="336">
        <v>2.1982378854625552E-5</v>
      </c>
    </row>
    <row r="214" spans="1:10" s="318" customFormat="1" ht="46.5" x14ac:dyDescent="0.25">
      <c r="A214" s="331" t="s">
        <v>1269</v>
      </c>
      <c r="B214" s="332" t="s">
        <v>1187</v>
      </c>
      <c r="C214" s="331" t="s">
        <v>131</v>
      </c>
      <c r="D214" s="331" t="s">
        <v>1188</v>
      </c>
      <c r="E214" s="333" t="s">
        <v>139</v>
      </c>
      <c r="F214" s="334">
        <v>2</v>
      </c>
      <c r="G214" s="335">
        <v>7.51</v>
      </c>
      <c r="H214" s="335">
        <v>9.19</v>
      </c>
      <c r="I214" s="335">
        <v>18.38</v>
      </c>
      <c r="J214" s="336">
        <v>4.0484581497797357E-5</v>
      </c>
    </row>
    <row r="215" spans="1:10" s="318" customFormat="1" ht="46.5" x14ac:dyDescent="0.25">
      <c r="A215" s="331" t="s">
        <v>1270</v>
      </c>
      <c r="B215" s="332" t="s">
        <v>1251</v>
      </c>
      <c r="C215" s="331" t="s">
        <v>131</v>
      </c>
      <c r="D215" s="331" t="s">
        <v>1252</v>
      </c>
      <c r="E215" s="333" t="s">
        <v>148</v>
      </c>
      <c r="F215" s="334">
        <v>2</v>
      </c>
      <c r="G215" s="335">
        <v>8.86</v>
      </c>
      <c r="H215" s="335">
        <v>10.85</v>
      </c>
      <c r="I215" s="335">
        <v>21.7</v>
      </c>
      <c r="J215" s="336">
        <v>4.7797356828193834E-5</v>
      </c>
    </row>
    <row r="216" spans="1:10" s="318" customFormat="1" ht="46.5" x14ac:dyDescent="0.25">
      <c r="A216" s="331" t="s">
        <v>1271</v>
      </c>
      <c r="B216" s="332" t="s">
        <v>1236</v>
      </c>
      <c r="C216" s="331" t="s">
        <v>131</v>
      </c>
      <c r="D216" s="331" t="s">
        <v>1237</v>
      </c>
      <c r="E216" s="333" t="s">
        <v>148</v>
      </c>
      <c r="F216" s="334">
        <v>2</v>
      </c>
      <c r="G216" s="335">
        <v>26.19</v>
      </c>
      <c r="H216" s="335">
        <v>32.07</v>
      </c>
      <c r="I216" s="335">
        <v>64.14</v>
      </c>
      <c r="J216" s="336">
        <v>1.4127753303964759E-4</v>
      </c>
    </row>
    <row r="217" spans="1:10" s="318" customFormat="1" ht="46.5" x14ac:dyDescent="0.25">
      <c r="A217" s="331" t="s">
        <v>1272</v>
      </c>
      <c r="B217" s="332" t="s">
        <v>781</v>
      </c>
      <c r="C217" s="331" t="s">
        <v>131</v>
      </c>
      <c r="D217" s="331" t="s">
        <v>782</v>
      </c>
      <c r="E217" s="333" t="s">
        <v>139</v>
      </c>
      <c r="F217" s="334">
        <v>12</v>
      </c>
      <c r="G217" s="335">
        <v>2.81</v>
      </c>
      <c r="H217" s="335">
        <v>3.44</v>
      </c>
      <c r="I217" s="335">
        <v>41.28</v>
      </c>
      <c r="J217" s="336">
        <v>9.0925110132158589E-5</v>
      </c>
    </row>
    <row r="218" spans="1:10" s="318" customFormat="1" ht="23.25" x14ac:dyDescent="0.25">
      <c r="A218" s="331" t="s">
        <v>1273</v>
      </c>
      <c r="B218" s="332" t="s">
        <v>1274</v>
      </c>
      <c r="C218" s="331" t="s">
        <v>766</v>
      </c>
      <c r="D218" s="331" t="s">
        <v>1275</v>
      </c>
      <c r="E218" s="333" t="s">
        <v>771</v>
      </c>
      <c r="F218" s="334">
        <v>2</v>
      </c>
      <c r="G218" s="335">
        <v>4.16</v>
      </c>
      <c r="H218" s="335">
        <v>5.09</v>
      </c>
      <c r="I218" s="335">
        <v>10.18</v>
      </c>
      <c r="J218" s="336">
        <v>2.2422907488986785E-5</v>
      </c>
    </row>
    <row r="219" spans="1:10" s="318" customFormat="1" ht="46.5" x14ac:dyDescent="0.25">
      <c r="A219" s="331" t="s">
        <v>1276</v>
      </c>
      <c r="B219" s="332" t="s">
        <v>1277</v>
      </c>
      <c r="C219" s="331" t="s">
        <v>131</v>
      </c>
      <c r="D219" s="331" t="s">
        <v>1278</v>
      </c>
      <c r="E219" s="333" t="s">
        <v>148</v>
      </c>
      <c r="F219" s="334">
        <v>1</v>
      </c>
      <c r="G219" s="335">
        <v>535.03</v>
      </c>
      <c r="H219" s="335">
        <v>655.25</v>
      </c>
      <c r="I219" s="335">
        <v>655.25</v>
      </c>
      <c r="J219" s="336">
        <v>1.4432819383259912E-3</v>
      </c>
    </row>
    <row r="220" spans="1:10" s="318" customFormat="1" ht="23.25" x14ac:dyDescent="0.25">
      <c r="A220" s="331" t="s">
        <v>1279</v>
      </c>
      <c r="B220" s="332" t="s">
        <v>1280</v>
      </c>
      <c r="C220" s="331" t="s">
        <v>128</v>
      </c>
      <c r="D220" s="331" t="s">
        <v>1281</v>
      </c>
      <c r="E220" s="333" t="s">
        <v>146</v>
      </c>
      <c r="F220" s="334">
        <v>1</v>
      </c>
      <c r="G220" s="335">
        <v>119.62</v>
      </c>
      <c r="H220" s="335">
        <v>146.49</v>
      </c>
      <c r="I220" s="335">
        <v>146.49</v>
      </c>
      <c r="J220" s="336">
        <v>3.2266519823788545E-4</v>
      </c>
    </row>
    <row r="221" spans="1:10" s="318" customFormat="1" ht="23.25" x14ac:dyDescent="0.25">
      <c r="A221" s="337" t="s">
        <v>1282</v>
      </c>
      <c r="B221" s="338" t="s">
        <v>1283</v>
      </c>
      <c r="C221" s="337" t="s">
        <v>839</v>
      </c>
      <c r="D221" s="337" t="s">
        <v>1284</v>
      </c>
      <c r="E221" s="339" t="s">
        <v>139</v>
      </c>
      <c r="F221" s="340">
        <v>30</v>
      </c>
      <c r="G221" s="341">
        <v>5.0999999999999996</v>
      </c>
      <c r="H221" s="341">
        <v>6.24</v>
      </c>
      <c r="I221" s="341">
        <v>187.2</v>
      </c>
      <c r="J221" s="342">
        <v>4.1233480176211453E-4</v>
      </c>
    </row>
    <row r="222" spans="1:10" s="318" customFormat="1" ht="23.25" x14ac:dyDescent="0.25">
      <c r="A222" s="320" t="s">
        <v>1285</v>
      </c>
      <c r="B222" s="320"/>
      <c r="C222" s="320"/>
      <c r="D222" s="320" t="s">
        <v>1286</v>
      </c>
      <c r="E222" s="320"/>
      <c r="F222" s="330"/>
      <c r="G222" s="357"/>
      <c r="H222" s="357"/>
      <c r="I222" s="321">
        <v>1013.24</v>
      </c>
      <c r="J222" s="322">
        <v>2.2318061674008812E-3</v>
      </c>
    </row>
    <row r="223" spans="1:10" s="318" customFormat="1" ht="23.25" x14ac:dyDescent="0.25">
      <c r="A223" s="331" t="s">
        <v>1287</v>
      </c>
      <c r="B223" s="332" t="s">
        <v>1066</v>
      </c>
      <c r="C223" s="331" t="s">
        <v>131</v>
      </c>
      <c r="D223" s="331" t="s">
        <v>1067</v>
      </c>
      <c r="E223" s="333" t="s">
        <v>134</v>
      </c>
      <c r="F223" s="334">
        <v>2.2000000000000002</v>
      </c>
      <c r="G223" s="335">
        <v>74.959999999999994</v>
      </c>
      <c r="H223" s="335">
        <v>91.8</v>
      </c>
      <c r="I223" s="335">
        <v>201.96</v>
      </c>
      <c r="J223" s="336">
        <v>4.4484581497797359E-4</v>
      </c>
    </row>
    <row r="224" spans="1:10" s="318" customFormat="1" ht="46.5" x14ac:dyDescent="0.25">
      <c r="A224" s="331" t="s">
        <v>1288</v>
      </c>
      <c r="B224" s="332" t="s">
        <v>1289</v>
      </c>
      <c r="C224" s="331" t="s">
        <v>131</v>
      </c>
      <c r="D224" s="331" t="s">
        <v>1290</v>
      </c>
      <c r="E224" s="333" t="s">
        <v>134</v>
      </c>
      <c r="F224" s="334">
        <v>2.2000000000000002</v>
      </c>
      <c r="G224" s="335">
        <v>21.63</v>
      </c>
      <c r="H224" s="335">
        <v>26.49</v>
      </c>
      <c r="I224" s="335">
        <v>58.27</v>
      </c>
      <c r="J224" s="336">
        <v>1.2834801762114537E-4</v>
      </c>
    </row>
    <row r="225" spans="1:10" s="318" customFormat="1" ht="23.25" x14ac:dyDescent="0.25">
      <c r="A225" s="331" t="s">
        <v>1291</v>
      </c>
      <c r="B225" s="332" t="s">
        <v>1292</v>
      </c>
      <c r="C225" s="331" t="s">
        <v>766</v>
      </c>
      <c r="D225" s="331" t="s">
        <v>1293</v>
      </c>
      <c r="E225" s="333" t="s">
        <v>807</v>
      </c>
      <c r="F225" s="334">
        <v>22</v>
      </c>
      <c r="G225" s="335">
        <v>10.1</v>
      </c>
      <c r="H225" s="335">
        <v>12.36</v>
      </c>
      <c r="I225" s="335">
        <v>271.92</v>
      </c>
      <c r="J225" s="336">
        <v>5.9894273127753309E-4</v>
      </c>
    </row>
    <row r="226" spans="1:10" s="318" customFormat="1" ht="23.25" x14ac:dyDescent="0.25">
      <c r="A226" s="331" t="s">
        <v>1294</v>
      </c>
      <c r="B226" s="332" t="s">
        <v>1295</v>
      </c>
      <c r="C226" s="331" t="s">
        <v>766</v>
      </c>
      <c r="D226" s="331" t="s">
        <v>1296</v>
      </c>
      <c r="E226" s="333" t="s">
        <v>771</v>
      </c>
      <c r="F226" s="334">
        <v>10</v>
      </c>
      <c r="G226" s="335">
        <v>11.15</v>
      </c>
      <c r="H226" s="335">
        <v>13.65</v>
      </c>
      <c r="I226" s="335">
        <v>136.5</v>
      </c>
      <c r="J226" s="336">
        <v>3.0066079295154184E-4</v>
      </c>
    </row>
    <row r="227" spans="1:10" s="318" customFormat="1" ht="23.25" x14ac:dyDescent="0.25">
      <c r="A227" s="331" t="s">
        <v>1297</v>
      </c>
      <c r="B227" s="332" t="s">
        <v>1298</v>
      </c>
      <c r="C227" s="331" t="s">
        <v>766</v>
      </c>
      <c r="D227" s="331" t="s">
        <v>1299</v>
      </c>
      <c r="E227" s="333" t="s">
        <v>771</v>
      </c>
      <c r="F227" s="334">
        <v>1</v>
      </c>
      <c r="G227" s="335">
        <v>1.58</v>
      </c>
      <c r="H227" s="335">
        <v>1.93</v>
      </c>
      <c r="I227" s="335">
        <v>1.93</v>
      </c>
      <c r="J227" s="336">
        <v>4.2511013215859027E-6</v>
      </c>
    </row>
    <row r="228" spans="1:10" s="318" customFormat="1" ht="23.25" x14ac:dyDescent="0.25">
      <c r="A228" s="331" t="s">
        <v>1300</v>
      </c>
      <c r="B228" s="332" t="s">
        <v>1254</v>
      </c>
      <c r="C228" s="331" t="s">
        <v>766</v>
      </c>
      <c r="D228" s="331" t="s">
        <v>1255</v>
      </c>
      <c r="E228" s="333" t="s">
        <v>807</v>
      </c>
      <c r="F228" s="334">
        <v>30</v>
      </c>
      <c r="G228" s="335">
        <v>7.37</v>
      </c>
      <c r="H228" s="335">
        <v>9.02</v>
      </c>
      <c r="I228" s="335">
        <v>270.60000000000002</v>
      </c>
      <c r="J228" s="336">
        <v>5.9603524229074885E-4</v>
      </c>
    </row>
    <row r="229" spans="1:10" s="318" customFormat="1" ht="23.25" x14ac:dyDescent="0.25">
      <c r="A229" s="331" t="s">
        <v>1301</v>
      </c>
      <c r="B229" s="332" t="s">
        <v>1302</v>
      </c>
      <c r="C229" s="331" t="s">
        <v>766</v>
      </c>
      <c r="D229" s="331" t="s">
        <v>1303</v>
      </c>
      <c r="E229" s="333" t="s">
        <v>771</v>
      </c>
      <c r="F229" s="334">
        <v>3</v>
      </c>
      <c r="G229" s="335">
        <v>4.5</v>
      </c>
      <c r="H229" s="335">
        <v>5.51</v>
      </c>
      <c r="I229" s="335">
        <v>16.53</v>
      </c>
      <c r="J229" s="336">
        <v>3.6409691629955947E-5</v>
      </c>
    </row>
    <row r="230" spans="1:10" s="318" customFormat="1" ht="23.25" x14ac:dyDescent="0.25">
      <c r="A230" s="331" t="s">
        <v>1304</v>
      </c>
      <c r="B230" s="332" t="s">
        <v>1305</v>
      </c>
      <c r="C230" s="331" t="s">
        <v>128</v>
      </c>
      <c r="D230" s="331" t="s">
        <v>1306</v>
      </c>
      <c r="E230" s="333" t="s">
        <v>148</v>
      </c>
      <c r="F230" s="334">
        <v>1</v>
      </c>
      <c r="G230" s="335">
        <v>28.14</v>
      </c>
      <c r="H230" s="335">
        <v>34.46</v>
      </c>
      <c r="I230" s="335">
        <v>34.46</v>
      </c>
      <c r="J230" s="336">
        <v>7.5903083700440535E-5</v>
      </c>
    </row>
    <row r="231" spans="1:10" s="318" customFormat="1" ht="46.5" x14ac:dyDescent="0.25">
      <c r="A231" s="331" t="s">
        <v>1307</v>
      </c>
      <c r="B231" s="332" t="s">
        <v>1308</v>
      </c>
      <c r="C231" s="331" t="s">
        <v>131</v>
      </c>
      <c r="D231" s="331" t="s">
        <v>1309</v>
      </c>
      <c r="E231" s="333" t="s">
        <v>148</v>
      </c>
      <c r="F231" s="334">
        <v>1</v>
      </c>
      <c r="G231" s="335">
        <v>17.21</v>
      </c>
      <c r="H231" s="335">
        <v>21.07</v>
      </c>
      <c r="I231" s="335">
        <v>21.07</v>
      </c>
      <c r="J231" s="336">
        <v>4.6409691629955946E-5</v>
      </c>
    </row>
    <row r="232" spans="1:10" s="318" customFormat="1" ht="23.25" x14ac:dyDescent="0.25">
      <c r="A232" s="320" t="s">
        <v>1310</v>
      </c>
      <c r="B232" s="320"/>
      <c r="C232" s="320"/>
      <c r="D232" s="320" t="s">
        <v>1311</v>
      </c>
      <c r="E232" s="320"/>
      <c r="F232" s="330"/>
      <c r="G232" s="357"/>
      <c r="H232" s="357"/>
      <c r="I232" s="321">
        <v>1209.3599999999999</v>
      </c>
      <c r="J232" s="322">
        <v>2.6637885462555068E-3</v>
      </c>
    </row>
    <row r="233" spans="1:10" s="318" customFormat="1" ht="46.5" x14ac:dyDescent="0.25">
      <c r="A233" s="331" t="s">
        <v>1312</v>
      </c>
      <c r="B233" s="332" t="s">
        <v>1313</v>
      </c>
      <c r="C233" s="331" t="s">
        <v>766</v>
      </c>
      <c r="D233" s="331" t="s">
        <v>1314</v>
      </c>
      <c r="E233" s="333" t="s">
        <v>1315</v>
      </c>
      <c r="F233" s="334">
        <v>1</v>
      </c>
      <c r="G233" s="335">
        <v>987.48</v>
      </c>
      <c r="H233" s="335">
        <v>1209.3599999999999</v>
      </c>
      <c r="I233" s="335">
        <v>1209.3599999999999</v>
      </c>
      <c r="J233" s="336">
        <v>2.6637885462555068E-3</v>
      </c>
    </row>
    <row r="234" spans="1:10" s="318" customFormat="1" ht="23.25" x14ac:dyDescent="0.25">
      <c r="A234" s="320" t="s">
        <v>826</v>
      </c>
      <c r="B234" s="320"/>
      <c r="C234" s="320"/>
      <c r="D234" s="320" t="s">
        <v>827</v>
      </c>
      <c r="E234" s="320"/>
      <c r="F234" s="330"/>
      <c r="G234" s="357"/>
      <c r="H234" s="357"/>
      <c r="I234" s="321">
        <v>27670.959999999999</v>
      </c>
      <c r="J234" s="322">
        <v>6.0949251101321586E-2</v>
      </c>
    </row>
    <row r="235" spans="1:10" s="318" customFormat="1" ht="23.25" x14ac:dyDescent="0.25">
      <c r="A235" s="320" t="s">
        <v>1316</v>
      </c>
      <c r="B235" s="320"/>
      <c r="C235" s="320"/>
      <c r="D235" s="320" t="s">
        <v>1317</v>
      </c>
      <c r="E235" s="320"/>
      <c r="F235" s="330"/>
      <c r="G235" s="357"/>
      <c r="H235" s="357"/>
      <c r="I235" s="321">
        <v>13334.44</v>
      </c>
      <c r="J235" s="322">
        <v>2.937101321585903E-2</v>
      </c>
    </row>
    <row r="236" spans="1:10" s="318" customFormat="1" ht="23.25" x14ac:dyDescent="0.25">
      <c r="A236" s="331" t="s">
        <v>1318</v>
      </c>
      <c r="B236" s="332" t="s">
        <v>1319</v>
      </c>
      <c r="C236" s="331" t="s">
        <v>839</v>
      </c>
      <c r="D236" s="331" t="s">
        <v>1320</v>
      </c>
      <c r="E236" s="333" t="s">
        <v>139</v>
      </c>
      <c r="F236" s="334">
        <v>30</v>
      </c>
      <c r="G236" s="335">
        <v>231.53</v>
      </c>
      <c r="H236" s="335">
        <v>283.55</v>
      </c>
      <c r="I236" s="335">
        <v>8506.5</v>
      </c>
      <c r="J236" s="336">
        <v>1.8736784140969163E-2</v>
      </c>
    </row>
    <row r="237" spans="1:10" s="318" customFormat="1" ht="23.25" x14ac:dyDescent="0.25">
      <c r="A237" s="331" t="s">
        <v>1321</v>
      </c>
      <c r="B237" s="332" t="s">
        <v>1322</v>
      </c>
      <c r="C237" s="331" t="s">
        <v>766</v>
      </c>
      <c r="D237" s="331" t="s">
        <v>1323</v>
      </c>
      <c r="E237" s="333" t="s">
        <v>807</v>
      </c>
      <c r="F237" s="334">
        <v>35</v>
      </c>
      <c r="G237" s="335">
        <v>70.150000000000006</v>
      </c>
      <c r="H237" s="335">
        <v>85.91</v>
      </c>
      <c r="I237" s="335">
        <v>3006.85</v>
      </c>
      <c r="J237" s="336">
        <v>6.6230176211453749E-3</v>
      </c>
    </row>
    <row r="238" spans="1:10" s="318" customFormat="1" ht="46.5" x14ac:dyDescent="0.25">
      <c r="A238" s="331" t="s">
        <v>1324</v>
      </c>
      <c r="B238" s="332" t="s">
        <v>1325</v>
      </c>
      <c r="C238" s="331" t="s">
        <v>766</v>
      </c>
      <c r="D238" s="331" t="s">
        <v>1326</v>
      </c>
      <c r="E238" s="333" t="s">
        <v>134</v>
      </c>
      <c r="F238" s="334">
        <v>0.15</v>
      </c>
      <c r="G238" s="335">
        <v>355.99</v>
      </c>
      <c r="H238" s="335">
        <v>435.98</v>
      </c>
      <c r="I238" s="335">
        <v>65.39</v>
      </c>
      <c r="J238" s="336">
        <v>1.4403083700440528E-4</v>
      </c>
    </row>
    <row r="239" spans="1:10" s="318" customFormat="1" ht="46.5" x14ac:dyDescent="0.25">
      <c r="A239" s="331" t="s">
        <v>1327</v>
      </c>
      <c r="B239" s="332" t="s">
        <v>1328</v>
      </c>
      <c r="C239" s="331" t="s">
        <v>131</v>
      </c>
      <c r="D239" s="331" t="s">
        <v>1329</v>
      </c>
      <c r="E239" s="333" t="s">
        <v>134</v>
      </c>
      <c r="F239" s="334">
        <v>2.7719999999999998</v>
      </c>
      <c r="G239" s="335">
        <v>103.37</v>
      </c>
      <c r="H239" s="335">
        <v>126.59</v>
      </c>
      <c r="I239" s="335">
        <v>350.9</v>
      </c>
      <c r="J239" s="336">
        <v>7.7290748898678409E-4</v>
      </c>
    </row>
    <row r="240" spans="1:10" s="318" customFormat="1" ht="23.25" x14ac:dyDescent="0.25">
      <c r="A240" s="331" t="s">
        <v>1330</v>
      </c>
      <c r="B240" s="332" t="s">
        <v>1331</v>
      </c>
      <c r="C240" s="331" t="s">
        <v>839</v>
      </c>
      <c r="D240" s="331" t="s">
        <v>1332</v>
      </c>
      <c r="E240" s="333" t="s">
        <v>134</v>
      </c>
      <c r="F240" s="334">
        <v>2.7719999999999998</v>
      </c>
      <c r="G240" s="335">
        <v>267.87</v>
      </c>
      <c r="H240" s="335">
        <v>328.06</v>
      </c>
      <c r="I240" s="335">
        <v>909.38</v>
      </c>
      <c r="J240" s="336">
        <v>2.0030396475770925E-3</v>
      </c>
    </row>
    <row r="241" spans="1:10" s="318" customFormat="1" ht="46.5" x14ac:dyDescent="0.25">
      <c r="A241" s="331" t="s">
        <v>1333</v>
      </c>
      <c r="B241" s="332" t="s">
        <v>1334</v>
      </c>
      <c r="C241" s="331" t="s">
        <v>131</v>
      </c>
      <c r="D241" s="331" t="s">
        <v>1335</v>
      </c>
      <c r="E241" s="333" t="s">
        <v>134</v>
      </c>
      <c r="F241" s="334">
        <v>0.2772</v>
      </c>
      <c r="G241" s="335">
        <v>292.86</v>
      </c>
      <c r="H241" s="335">
        <v>358.66</v>
      </c>
      <c r="I241" s="335">
        <v>99.42</v>
      </c>
      <c r="J241" s="336">
        <v>2.1898678414096915E-4</v>
      </c>
    </row>
    <row r="242" spans="1:10" s="318" customFormat="1" ht="23.25" x14ac:dyDescent="0.25">
      <c r="A242" s="331" t="s">
        <v>1336</v>
      </c>
      <c r="B242" s="332" t="s">
        <v>1337</v>
      </c>
      <c r="C242" s="331" t="s">
        <v>766</v>
      </c>
      <c r="D242" s="331" t="s">
        <v>1338</v>
      </c>
      <c r="E242" s="333" t="s">
        <v>771</v>
      </c>
      <c r="F242" s="334">
        <v>1</v>
      </c>
      <c r="G242" s="335">
        <v>161.68</v>
      </c>
      <c r="H242" s="335">
        <v>198</v>
      </c>
      <c r="I242" s="335">
        <v>198</v>
      </c>
      <c r="J242" s="336">
        <v>4.3612334801762114E-4</v>
      </c>
    </row>
    <row r="243" spans="1:10" s="318" customFormat="1" ht="23.25" x14ac:dyDescent="0.25">
      <c r="A243" s="331" t="s">
        <v>1339</v>
      </c>
      <c r="B243" s="332" t="s">
        <v>1340</v>
      </c>
      <c r="C243" s="331" t="s">
        <v>766</v>
      </c>
      <c r="D243" s="331" t="s">
        <v>1341</v>
      </c>
      <c r="E243" s="333" t="s">
        <v>771</v>
      </c>
      <c r="F243" s="334">
        <v>1</v>
      </c>
      <c r="G243" s="335">
        <v>161.68</v>
      </c>
      <c r="H243" s="335">
        <v>198</v>
      </c>
      <c r="I243" s="335">
        <v>198</v>
      </c>
      <c r="J243" s="336">
        <v>4.3612334801762114E-4</v>
      </c>
    </row>
    <row r="244" spans="1:10" s="318" customFormat="1" ht="23.25" x14ac:dyDescent="0.25">
      <c r="A244" s="320" t="s">
        <v>1342</v>
      </c>
      <c r="B244" s="320"/>
      <c r="C244" s="320"/>
      <c r="D244" s="320" t="s">
        <v>1343</v>
      </c>
      <c r="E244" s="320"/>
      <c r="F244" s="330"/>
      <c r="G244" s="357"/>
      <c r="H244" s="357"/>
      <c r="I244" s="321">
        <v>889.84</v>
      </c>
      <c r="J244" s="322">
        <v>1.9599999999999999E-3</v>
      </c>
    </row>
    <row r="245" spans="1:10" s="318" customFormat="1" ht="23.25" x14ac:dyDescent="0.25">
      <c r="A245" s="331" t="s">
        <v>1344</v>
      </c>
      <c r="B245" s="332" t="s">
        <v>1066</v>
      </c>
      <c r="C245" s="331" t="s">
        <v>131</v>
      </c>
      <c r="D245" s="331" t="s">
        <v>1067</v>
      </c>
      <c r="E245" s="333" t="s">
        <v>134</v>
      </c>
      <c r="F245" s="334">
        <v>1.2</v>
      </c>
      <c r="G245" s="335">
        <v>74.959999999999994</v>
      </c>
      <c r="H245" s="335">
        <v>91.8</v>
      </c>
      <c r="I245" s="335">
        <v>110.16</v>
      </c>
      <c r="J245" s="336">
        <v>2.426431718061674E-4</v>
      </c>
    </row>
    <row r="246" spans="1:10" s="318" customFormat="1" ht="46.5" x14ac:dyDescent="0.25">
      <c r="A246" s="331" t="s">
        <v>1345</v>
      </c>
      <c r="B246" s="332" t="s">
        <v>1289</v>
      </c>
      <c r="C246" s="331" t="s">
        <v>131</v>
      </c>
      <c r="D246" s="331" t="s">
        <v>1290</v>
      </c>
      <c r="E246" s="333" t="s">
        <v>134</v>
      </c>
      <c r="F246" s="334">
        <v>1.0900000000000001</v>
      </c>
      <c r="G246" s="335">
        <v>21.63</v>
      </c>
      <c r="H246" s="335">
        <v>26.49</v>
      </c>
      <c r="I246" s="335">
        <v>28.87</v>
      </c>
      <c r="J246" s="336">
        <v>6.3590308370044051E-5</v>
      </c>
    </row>
    <row r="247" spans="1:10" s="318" customFormat="1" ht="23.25" x14ac:dyDescent="0.25">
      <c r="A247" s="331" t="s">
        <v>1346</v>
      </c>
      <c r="B247" s="332" t="s">
        <v>1347</v>
      </c>
      <c r="C247" s="331" t="s">
        <v>839</v>
      </c>
      <c r="D247" s="331" t="s">
        <v>1348</v>
      </c>
      <c r="E247" s="333" t="s">
        <v>139</v>
      </c>
      <c r="F247" s="334">
        <v>20</v>
      </c>
      <c r="G247" s="335">
        <v>10.97</v>
      </c>
      <c r="H247" s="335">
        <v>13.43</v>
      </c>
      <c r="I247" s="335">
        <v>268.60000000000002</v>
      </c>
      <c r="J247" s="336">
        <v>5.9162995594713654E-4</v>
      </c>
    </row>
    <row r="248" spans="1:10" s="318" customFormat="1" ht="23.25" x14ac:dyDescent="0.25">
      <c r="A248" s="331" t="s">
        <v>1349</v>
      </c>
      <c r="B248" s="332" t="s">
        <v>1350</v>
      </c>
      <c r="C248" s="331" t="s">
        <v>766</v>
      </c>
      <c r="D248" s="331" t="s">
        <v>1351</v>
      </c>
      <c r="E248" s="333" t="s">
        <v>771</v>
      </c>
      <c r="F248" s="334">
        <v>5</v>
      </c>
      <c r="G248" s="335">
        <v>9.1</v>
      </c>
      <c r="H248" s="335">
        <v>11.14</v>
      </c>
      <c r="I248" s="335">
        <v>55.7</v>
      </c>
      <c r="J248" s="336">
        <v>1.2268722466960352E-4</v>
      </c>
    </row>
    <row r="249" spans="1:10" s="318" customFormat="1" ht="23.25" x14ac:dyDescent="0.25">
      <c r="A249" s="331" t="s">
        <v>1352</v>
      </c>
      <c r="B249" s="332" t="s">
        <v>1353</v>
      </c>
      <c r="C249" s="331" t="s">
        <v>839</v>
      </c>
      <c r="D249" s="331" t="s">
        <v>1354</v>
      </c>
      <c r="E249" s="333" t="s">
        <v>148</v>
      </c>
      <c r="F249" s="334">
        <v>3</v>
      </c>
      <c r="G249" s="335">
        <v>116.09</v>
      </c>
      <c r="H249" s="335">
        <v>142.16999999999999</v>
      </c>
      <c r="I249" s="335">
        <v>426.51</v>
      </c>
      <c r="J249" s="336">
        <v>9.3944933920704849E-4</v>
      </c>
    </row>
    <row r="250" spans="1:10" s="318" customFormat="1" ht="23.25" x14ac:dyDescent="0.25">
      <c r="A250" s="320" t="s">
        <v>1355</v>
      </c>
      <c r="B250" s="320"/>
      <c r="C250" s="320"/>
      <c r="D250" s="320" t="s">
        <v>1356</v>
      </c>
      <c r="E250" s="320"/>
      <c r="F250" s="330"/>
      <c r="G250" s="357"/>
      <c r="H250" s="357"/>
      <c r="I250" s="321">
        <v>1752.57</v>
      </c>
      <c r="J250" s="322">
        <v>3.8602863436123349E-3</v>
      </c>
    </row>
    <row r="251" spans="1:10" s="318" customFormat="1" ht="46.5" x14ac:dyDescent="0.25">
      <c r="A251" s="331" t="s">
        <v>1357</v>
      </c>
      <c r="B251" s="332" t="s">
        <v>1358</v>
      </c>
      <c r="C251" s="331" t="s">
        <v>131</v>
      </c>
      <c r="D251" s="331" t="s">
        <v>1359</v>
      </c>
      <c r="E251" s="333" t="s">
        <v>148</v>
      </c>
      <c r="F251" s="334">
        <v>1</v>
      </c>
      <c r="G251" s="335">
        <v>620.89</v>
      </c>
      <c r="H251" s="335">
        <v>760.4</v>
      </c>
      <c r="I251" s="335">
        <v>760.4</v>
      </c>
      <c r="J251" s="336">
        <v>1.6748898678414098E-3</v>
      </c>
    </row>
    <row r="252" spans="1:10" s="318" customFormat="1" ht="69.75" x14ac:dyDescent="0.25">
      <c r="A252" s="331" t="s">
        <v>1360</v>
      </c>
      <c r="B252" s="332" t="s">
        <v>1361</v>
      </c>
      <c r="C252" s="331" t="s">
        <v>131</v>
      </c>
      <c r="D252" s="331" t="s">
        <v>1362</v>
      </c>
      <c r="E252" s="333" t="s">
        <v>148</v>
      </c>
      <c r="F252" s="334">
        <v>2</v>
      </c>
      <c r="G252" s="335">
        <v>11.9</v>
      </c>
      <c r="H252" s="335">
        <v>14.57</v>
      </c>
      <c r="I252" s="335">
        <v>29.14</v>
      </c>
      <c r="J252" s="336">
        <v>6.4185022026431714E-5</v>
      </c>
    </row>
    <row r="253" spans="1:10" s="318" customFormat="1" ht="69.75" x14ac:dyDescent="0.25">
      <c r="A253" s="331" t="s">
        <v>1363</v>
      </c>
      <c r="B253" s="332" t="s">
        <v>1364</v>
      </c>
      <c r="C253" s="331" t="s">
        <v>131</v>
      </c>
      <c r="D253" s="331" t="s">
        <v>1365</v>
      </c>
      <c r="E253" s="333" t="s">
        <v>148</v>
      </c>
      <c r="F253" s="334">
        <v>2</v>
      </c>
      <c r="G253" s="335">
        <v>15.09</v>
      </c>
      <c r="H253" s="335">
        <v>18.48</v>
      </c>
      <c r="I253" s="335">
        <v>36.96</v>
      </c>
      <c r="J253" s="336">
        <v>8.140969162995595E-5</v>
      </c>
    </row>
    <row r="254" spans="1:10" s="318" customFormat="1" ht="46.5" x14ac:dyDescent="0.25">
      <c r="A254" s="331" t="s">
        <v>1366</v>
      </c>
      <c r="B254" s="332" t="s">
        <v>1367</v>
      </c>
      <c r="C254" s="331" t="s">
        <v>131</v>
      </c>
      <c r="D254" s="331" t="s">
        <v>1368</v>
      </c>
      <c r="E254" s="333" t="s">
        <v>139</v>
      </c>
      <c r="F254" s="334">
        <v>0</v>
      </c>
      <c r="G254" s="335">
        <v>4.08</v>
      </c>
      <c r="H254" s="335">
        <v>4.99</v>
      </c>
      <c r="I254" s="335">
        <v>0</v>
      </c>
      <c r="J254" s="336">
        <v>0</v>
      </c>
    </row>
    <row r="255" spans="1:10" s="318" customFormat="1" ht="46.5" x14ac:dyDescent="0.25">
      <c r="A255" s="331" t="s">
        <v>1369</v>
      </c>
      <c r="B255" s="332" t="s">
        <v>1370</v>
      </c>
      <c r="C255" s="331" t="s">
        <v>131</v>
      </c>
      <c r="D255" s="331" t="s">
        <v>1371</v>
      </c>
      <c r="E255" s="333" t="s">
        <v>148</v>
      </c>
      <c r="F255" s="334">
        <v>2</v>
      </c>
      <c r="G255" s="335">
        <v>47.62</v>
      </c>
      <c r="H255" s="335">
        <v>58.32</v>
      </c>
      <c r="I255" s="335">
        <v>116.64</v>
      </c>
      <c r="J255" s="336">
        <v>2.5691629955947135E-4</v>
      </c>
    </row>
    <row r="256" spans="1:10" s="318" customFormat="1" ht="46.5" x14ac:dyDescent="0.25">
      <c r="A256" s="331" t="s">
        <v>1372</v>
      </c>
      <c r="B256" s="332" t="s">
        <v>800</v>
      </c>
      <c r="C256" s="331" t="s">
        <v>131</v>
      </c>
      <c r="D256" s="331" t="s">
        <v>801</v>
      </c>
      <c r="E256" s="333" t="s">
        <v>148</v>
      </c>
      <c r="F256" s="334">
        <v>40</v>
      </c>
      <c r="G256" s="335">
        <v>9.14</v>
      </c>
      <c r="H256" s="335">
        <v>11.19</v>
      </c>
      <c r="I256" s="335">
        <v>447.6</v>
      </c>
      <c r="J256" s="336">
        <v>9.8590308370044046E-4</v>
      </c>
    </row>
    <row r="257" spans="1:10" s="318" customFormat="1" ht="46.5" x14ac:dyDescent="0.25">
      <c r="A257" s="331" t="s">
        <v>1373</v>
      </c>
      <c r="B257" s="332" t="s">
        <v>1374</v>
      </c>
      <c r="C257" s="331" t="s">
        <v>131</v>
      </c>
      <c r="D257" s="331" t="s">
        <v>1375</v>
      </c>
      <c r="E257" s="333" t="s">
        <v>148</v>
      </c>
      <c r="F257" s="334">
        <v>16</v>
      </c>
      <c r="G257" s="335">
        <v>6.72</v>
      </c>
      <c r="H257" s="335">
        <v>8.2200000000000006</v>
      </c>
      <c r="I257" s="335">
        <v>131.52000000000001</v>
      </c>
      <c r="J257" s="336">
        <v>2.8969162995594712E-4</v>
      </c>
    </row>
    <row r="258" spans="1:10" s="318" customFormat="1" ht="46.5" x14ac:dyDescent="0.25">
      <c r="A258" s="331" t="s">
        <v>1376</v>
      </c>
      <c r="B258" s="332" t="s">
        <v>1377</v>
      </c>
      <c r="C258" s="331" t="s">
        <v>131</v>
      </c>
      <c r="D258" s="331" t="s">
        <v>1378</v>
      </c>
      <c r="E258" s="333" t="s">
        <v>148</v>
      </c>
      <c r="F258" s="334">
        <v>1</v>
      </c>
      <c r="G258" s="335">
        <v>21.03</v>
      </c>
      <c r="H258" s="335">
        <v>25.75</v>
      </c>
      <c r="I258" s="335">
        <v>25.75</v>
      </c>
      <c r="J258" s="336">
        <v>5.671806167400881E-5</v>
      </c>
    </row>
    <row r="259" spans="1:10" s="318" customFormat="1" ht="46.5" x14ac:dyDescent="0.25">
      <c r="A259" s="331" t="s">
        <v>1379</v>
      </c>
      <c r="B259" s="332" t="s">
        <v>1380</v>
      </c>
      <c r="C259" s="331" t="s">
        <v>131</v>
      </c>
      <c r="D259" s="331" t="s">
        <v>1381</v>
      </c>
      <c r="E259" s="333" t="s">
        <v>148</v>
      </c>
      <c r="F259" s="334">
        <v>1</v>
      </c>
      <c r="G259" s="335">
        <v>18.579999999999998</v>
      </c>
      <c r="H259" s="335">
        <v>22.75</v>
      </c>
      <c r="I259" s="335">
        <v>22.75</v>
      </c>
      <c r="J259" s="336">
        <v>5.0110132158590312E-5</v>
      </c>
    </row>
    <row r="260" spans="1:10" s="318" customFormat="1" ht="46.5" x14ac:dyDescent="0.25">
      <c r="A260" s="331" t="s">
        <v>1382</v>
      </c>
      <c r="B260" s="332" t="s">
        <v>1383</v>
      </c>
      <c r="C260" s="331" t="s">
        <v>131</v>
      </c>
      <c r="D260" s="331" t="s">
        <v>1384</v>
      </c>
      <c r="E260" s="333" t="s">
        <v>148</v>
      </c>
      <c r="F260" s="334">
        <v>2</v>
      </c>
      <c r="G260" s="335">
        <v>27.1</v>
      </c>
      <c r="H260" s="335">
        <v>33.18</v>
      </c>
      <c r="I260" s="335">
        <v>66.36</v>
      </c>
      <c r="J260" s="336">
        <v>1.4616740088105727E-4</v>
      </c>
    </row>
    <row r="261" spans="1:10" s="318" customFormat="1" ht="23.25" x14ac:dyDescent="0.25">
      <c r="A261" s="331" t="s">
        <v>1385</v>
      </c>
      <c r="B261" s="332" t="s">
        <v>1163</v>
      </c>
      <c r="C261" s="331" t="s">
        <v>766</v>
      </c>
      <c r="D261" s="331" t="s">
        <v>1164</v>
      </c>
      <c r="E261" s="333" t="s">
        <v>771</v>
      </c>
      <c r="F261" s="334">
        <v>2</v>
      </c>
      <c r="G261" s="335">
        <v>4.6100000000000003</v>
      </c>
      <c r="H261" s="335">
        <v>5.64</v>
      </c>
      <c r="I261" s="335">
        <v>11.28</v>
      </c>
      <c r="J261" s="336">
        <v>2.4845814977973568E-5</v>
      </c>
    </row>
    <row r="262" spans="1:10" s="318" customFormat="1" ht="23.25" x14ac:dyDescent="0.25">
      <c r="A262" s="331" t="s">
        <v>1386</v>
      </c>
      <c r="B262" s="332" t="s">
        <v>1066</v>
      </c>
      <c r="C262" s="331" t="s">
        <v>131</v>
      </c>
      <c r="D262" s="331" t="s">
        <v>1067</v>
      </c>
      <c r="E262" s="333" t="s">
        <v>134</v>
      </c>
      <c r="F262" s="334">
        <v>0.85</v>
      </c>
      <c r="G262" s="335">
        <v>74.959999999999994</v>
      </c>
      <c r="H262" s="335">
        <v>91.8</v>
      </c>
      <c r="I262" s="335">
        <v>78.03</v>
      </c>
      <c r="J262" s="336">
        <v>1.7187224669603523E-4</v>
      </c>
    </row>
    <row r="263" spans="1:10" s="318" customFormat="1" ht="23.25" x14ac:dyDescent="0.25">
      <c r="A263" s="331" t="s">
        <v>1387</v>
      </c>
      <c r="B263" s="332" t="s">
        <v>934</v>
      </c>
      <c r="C263" s="331" t="s">
        <v>839</v>
      </c>
      <c r="D263" s="331" t="s">
        <v>935</v>
      </c>
      <c r="E263" s="333" t="s">
        <v>134</v>
      </c>
      <c r="F263" s="334">
        <v>0.71</v>
      </c>
      <c r="G263" s="335">
        <v>30.07</v>
      </c>
      <c r="H263" s="335">
        <v>36.82</v>
      </c>
      <c r="I263" s="335">
        <v>26.14</v>
      </c>
      <c r="J263" s="336">
        <v>5.7577092511013215E-5</v>
      </c>
    </row>
    <row r="264" spans="1:10" s="318" customFormat="1" ht="23.25" x14ac:dyDescent="0.25">
      <c r="A264" s="320" t="s">
        <v>1388</v>
      </c>
      <c r="B264" s="320"/>
      <c r="C264" s="320"/>
      <c r="D264" s="320" t="s">
        <v>1389</v>
      </c>
      <c r="E264" s="320"/>
      <c r="F264" s="330"/>
      <c r="G264" s="357"/>
      <c r="H264" s="357"/>
      <c r="I264" s="321">
        <v>5295.85</v>
      </c>
      <c r="J264" s="322">
        <v>1.1664867841409691E-2</v>
      </c>
    </row>
    <row r="265" spans="1:10" s="318" customFormat="1" ht="93" x14ac:dyDescent="0.25">
      <c r="A265" s="331" t="s">
        <v>1390</v>
      </c>
      <c r="B265" s="332" t="s">
        <v>1391</v>
      </c>
      <c r="C265" s="331" t="s">
        <v>128</v>
      </c>
      <c r="D265" s="331" t="s">
        <v>1392</v>
      </c>
      <c r="E265" s="333" t="s">
        <v>148</v>
      </c>
      <c r="F265" s="334">
        <v>3</v>
      </c>
      <c r="G265" s="335">
        <v>434.11</v>
      </c>
      <c r="H265" s="335">
        <v>531.65</v>
      </c>
      <c r="I265" s="335">
        <v>1594.95</v>
      </c>
      <c r="J265" s="336">
        <v>3.5131057268722467E-3</v>
      </c>
    </row>
    <row r="266" spans="1:10" s="318" customFormat="1" ht="46.5" x14ac:dyDescent="0.25">
      <c r="A266" s="331" t="s">
        <v>1393</v>
      </c>
      <c r="B266" s="332" t="s">
        <v>1394</v>
      </c>
      <c r="C266" s="331" t="s">
        <v>131</v>
      </c>
      <c r="D266" s="331" t="s">
        <v>1395</v>
      </c>
      <c r="E266" s="333" t="s">
        <v>148</v>
      </c>
      <c r="F266" s="334">
        <v>2</v>
      </c>
      <c r="G266" s="335">
        <v>548.32000000000005</v>
      </c>
      <c r="H266" s="335">
        <v>671.52</v>
      </c>
      <c r="I266" s="335">
        <v>1343.04</v>
      </c>
      <c r="J266" s="336">
        <v>2.9582378854625551E-3</v>
      </c>
    </row>
    <row r="267" spans="1:10" s="318" customFormat="1" ht="23.25" x14ac:dyDescent="0.25">
      <c r="A267" s="331" t="s">
        <v>1396</v>
      </c>
      <c r="B267" s="332" t="s">
        <v>1066</v>
      </c>
      <c r="C267" s="331" t="s">
        <v>131</v>
      </c>
      <c r="D267" s="331" t="s">
        <v>1067</v>
      </c>
      <c r="E267" s="333" t="s">
        <v>134</v>
      </c>
      <c r="F267" s="334">
        <v>4.0519999999999996</v>
      </c>
      <c r="G267" s="335">
        <v>74.959999999999994</v>
      </c>
      <c r="H267" s="335">
        <v>91.8</v>
      </c>
      <c r="I267" s="335">
        <v>371.97</v>
      </c>
      <c r="J267" s="336">
        <v>8.1931718061674006E-4</v>
      </c>
    </row>
    <row r="268" spans="1:10" s="318" customFormat="1" ht="46.5" x14ac:dyDescent="0.25">
      <c r="A268" s="331" t="s">
        <v>1397</v>
      </c>
      <c r="B268" s="332" t="s">
        <v>1398</v>
      </c>
      <c r="C268" s="331" t="s">
        <v>131</v>
      </c>
      <c r="D268" s="331" t="s">
        <v>1399</v>
      </c>
      <c r="E268" s="333" t="s">
        <v>139</v>
      </c>
      <c r="F268" s="334">
        <v>35</v>
      </c>
      <c r="G268" s="335">
        <v>25.89</v>
      </c>
      <c r="H268" s="335">
        <v>31.7</v>
      </c>
      <c r="I268" s="335">
        <v>1109.5</v>
      </c>
      <c r="J268" s="336">
        <v>2.4438325991189428E-3</v>
      </c>
    </row>
    <row r="269" spans="1:10" s="318" customFormat="1" ht="46.5" x14ac:dyDescent="0.25">
      <c r="A269" s="331" t="s">
        <v>1400</v>
      </c>
      <c r="B269" s="332" t="s">
        <v>1401</v>
      </c>
      <c r="C269" s="331" t="s">
        <v>131</v>
      </c>
      <c r="D269" s="331" t="s">
        <v>1402</v>
      </c>
      <c r="E269" s="333" t="s">
        <v>139</v>
      </c>
      <c r="F269" s="334">
        <v>4</v>
      </c>
      <c r="G269" s="335">
        <v>18.559999999999999</v>
      </c>
      <c r="H269" s="335">
        <v>22.73</v>
      </c>
      <c r="I269" s="335">
        <v>90.92</v>
      </c>
      <c r="J269" s="336">
        <v>2.0026431718061675E-4</v>
      </c>
    </row>
    <row r="270" spans="1:10" s="318" customFormat="1" ht="69.75" x14ac:dyDescent="0.25">
      <c r="A270" s="331" t="s">
        <v>1403</v>
      </c>
      <c r="B270" s="332" t="s">
        <v>1404</v>
      </c>
      <c r="C270" s="331" t="s">
        <v>131</v>
      </c>
      <c r="D270" s="331" t="s">
        <v>1405</v>
      </c>
      <c r="E270" s="333" t="s">
        <v>148</v>
      </c>
      <c r="F270" s="334">
        <v>2</v>
      </c>
      <c r="G270" s="335">
        <v>23.95</v>
      </c>
      <c r="H270" s="335">
        <v>29.33</v>
      </c>
      <c r="I270" s="335">
        <v>58.66</v>
      </c>
      <c r="J270" s="336">
        <v>1.2920704845814979E-4</v>
      </c>
    </row>
    <row r="271" spans="1:10" s="318" customFormat="1" ht="69.75" x14ac:dyDescent="0.25">
      <c r="A271" s="331" t="s">
        <v>1406</v>
      </c>
      <c r="B271" s="332" t="s">
        <v>1407</v>
      </c>
      <c r="C271" s="331" t="s">
        <v>131</v>
      </c>
      <c r="D271" s="331" t="s">
        <v>1408</v>
      </c>
      <c r="E271" s="333" t="s">
        <v>148</v>
      </c>
      <c r="F271" s="334">
        <v>4</v>
      </c>
      <c r="G271" s="335">
        <v>16.5</v>
      </c>
      <c r="H271" s="335">
        <v>20.2</v>
      </c>
      <c r="I271" s="335">
        <v>80.8</v>
      </c>
      <c r="J271" s="336">
        <v>1.7797356828193832E-4</v>
      </c>
    </row>
    <row r="272" spans="1:10" s="318" customFormat="1" ht="23.25" x14ac:dyDescent="0.25">
      <c r="A272" s="331" t="s">
        <v>1409</v>
      </c>
      <c r="B272" s="332" t="s">
        <v>1410</v>
      </c>
      <c r="C272" s="331" t="s">
        <v>839</v>
      </c>
      <c r="D272" s="331" t="s">
        <v>1411</v>
      </c>
      <c r="E272" s="333" t="s">
        <v>148</v>
      </c>
      <c r="F272" s="334">
        <v>1</v>
      </c>
      <c r="G272" s="335">
        <v>31.37</v>
      </c>
      <c r="H272" s="335">
        <v>38.409999999999997</v>
      </c>
      <c r="I272" s="335">
        <v>38.409999999999997</v>
      </c>
      <c r="J272" s="336">
        <v>8.4603524229074893E-5</v>
      </c>
    </row>
    <row r="273" spans="1:10" s="318" customFormat="1" ht="69.75" x14ac:dyDescent="0.25">
      <c r="A273" s="331" t="s">
        <v>1412</v>
      </c>
      <c r="B273" s="332" t="s">
        <v>1413</v>
      </c>
      <c r="C273" s="331" t="s">
        <v>131</v>
      </c>
      <c r="D273" s="331" t="s">
        <v>1414</v>
      </c>
      <c r="E273" s="333" t="s">
        <v>148</v>
      </c>
      <c r="F273" s="334">
        <v>1</v>
      </c>
      <c r="G273" s="335">
        <v>24.81</v>
      </c>
      <c r="H273" s="335">
        <v>30.38</v>
      </c>
      <c r="I273" s="335">
        <v>30.38</v>
      </c>
      <c r="J273" s="336">
        <v>6.6916299559471366E-5</v>
      </c>
    </row>
    <row r="274" spans="1:10" s="318" customFormat="1" ht="46.5" x14ac:dyDescent="0.25">
      <c r="A274" s="331" t="s">
        <v>1415</v>
      </c>
      <c r="B274" s="332" t="s">
        <v>1416</v>
      </c>
      <c r="C274" s="331" t="s">
        <v>131</v>
      </c>
      <c r="D274" s="331" t="s">
        <v>1417</v>
      </c>
      <c r="E274" s="333" t="s">
        <v>148</v>
      </c>
      <c r="F274" s="334">
        <v>3</v>
      </c>
      <c r="G274" s="335">
        <v>10.36</v>
      </c>
      <c r="H274" s="335">
        <v>12.68</v>
      </c>
      <c r="I274" s="335">
        <v>38.04</v>
      </c>
      <c r="J274" s="336">
        <v>8.3788546255506613E-5</v>
      </c>
    </row>
    <row r="275" spans="1:10" s="318" customFormat="1" ht="46.5" x14ac:dyDescent="0.25">
      <c r="A275" s="331" t="s">
        <v>1418</v>
      </c>
      <c r="B275" s="332" t="s">
        <v>1419</v>
      </c>
      <c r="C275" s="331" t="s">
        <v>131</v>
      </c>
      <c r="D275" s="331" t="s">
        <v>1420</v>
      </c>
      <c r="E275" s="333" t="s">
        <v>148</v>
      </c>
      <c r="F275" s="334">
        <v>1</v>
      </c>
      <c r="G275" s="335">
        <v>207.04</v>
      </c>
      <c r="H275" s="335">
        <v>253.56</v>
      </c>
      <c r="I275" s="335">
        <v>253.56</v>
      </c>
      <c r="J275" s="336">
        <v>5.5850220264317177E-4</v>
      </c>
    </row>
    <row r="276" spans="1:10" s="318" customFormat="1" ht="69.75" x14ac:dyDescent="0.25">
      <c r="A276" s="331" t="s">
        <v>1421</v>
      </c>
      <c r="B276" s="332" t="s">
        <v>1422</v>
      </c>
      <c r="C276" s="331" t="s">
        <v>131</v>
      </c>
      <c r="D276" s="331" t="s">
        <v>1423</v>
      </c>
      <c r="E276" s="333" t="s">
        <v>148</v>
      </c>
      <c r="F276" s="334">
        <v>3</v>
      </c>
      <c r="G276" s="335">
        <v>9.75</v>
      </c>
      <c r="H276" s="335">
        <v>11.94</v>
      </c>
      <c r="I276" s="335">
        <v>35.82</v>
      </c>
      <c r="J276" s="336">
        <v>7.8898678414096915E-5</v>
      </c>
    </row>
    <row r="277" spans="1:10" s="318" customFormat="1" ht="69.75" x14ac:dyDescent="0.25">
      <c r="A277" s="331" t="s">
        <v>1424</v>
      </c>
      <c r="B277" s="332" t="s">
        <v>1425</v>
      </c>
      <c r="C277" s="331" t="s">
        <v>131</v>
      </c>
      <c r="D277" s="331" t="s">
        <v>1426</v>
      </c>
      <c r="E277" s="333" t="s">
        <v>148</v>
      </c>
      <c r="F277" s="334">
        <v>2</v>
      </c>
      <c r="G277" s="335">
        <v>10.06</v>
      </c>
      <c r="H277" s="335">
        <v>12.32</v>
      </c>
      <c r="I277" s="335">
        <v>24.64</v>
      </c>
      <c r="J277" s="336">
        <v>5.4273127753303962E-5</v>
      </c>
    </row>
    <row r="278" spans="1:10" s="318" customFormat="1" ht="23.25" x14ac:dyDescent="0.25">
      <c r="A278" s="331" t="s">
        <v>1427</v>
      </c>
      <c r="B278" s="332" t="s">
        <v>1428</v>
      </c>
      <c r="C278" s="331" t="s">
        <v>128</v>
      </c>
      <c r="D278" s="331" t="s">
        <v>1429</v>
      </c>
      <c r="E278" s="333" t="s">
        <v>148</v>
      </c>
      <c r="F278" s="334">
        <v>2</v>
      </c>
      <c r="G278" s="335">
        <v>30.37</v>
      </c>
      <c r="H278" s="335">
        <v>37.19</v>
      </c>
      <c r="I278" s="335">
        <v>74.38</v>
      </c>
      <c r="J278" s="336">
        <v>1.6383259911894273E-4</v>
      </c>
    </row>
    <row r="279" spans="1:10" s="318" customFormat="1" ht="23.25" x14ac:dyDescent="0.25">
      <c r="A279" s="331" t="s">
        <v>1430</v>
      </c>
      <c r="B279" s="332" t="s">
        <v>1431</v>
      </c>
      <c r="C279" s="331" t="s">
        <v>766</v>
      </c>
      <c r="D279" s="331" t="s">
        <v>1432</v>
      </c>
      <c r="E279" s="333" t="s">
        <v>771</v>
      </c>
      <c r="F279" s="334">
        <v>1</v>
      </c>
      <c r="G279" s="335">
        <v>15.49</v>
      </c>
      <c r="H279" s="335">
        <v>18.97</v>
      </c>
      <c r="I279" s="335">
        <v>18.97</v>
      </c>
      <c r="J279" s="336">
        <v>4.1784140969162997E-5</v>
      </c>
    </row>
    <row r="280" spans="1:10" s="318" customFormat="1" ht="23.25" x14ac:dyDescent="0.25">
      <c r="A280" s="331" t="s">
        <v>1433</v>
      </c>
      <c r="B280" s="332" t="s">
        <v>934</v>
      </c>
      <c r="C280" s="331" t="s">
        <v>839</v>
      </c>
      <c r="D280" s="331" t="s">
        <v>935</v>
      </c>
      <c r="E280" s="333" t="s">
        <v>134</v>
      </c>
      <c r="F280" s="334">
        <v>3.58</v>
      </c>
      <c r="G280" s="335">
        <v>30.07</v>
      </c>
      <c r="H280" s="335">
        <v>36.82</v>
      </c>
      <c r="I280" s="335">
        <v>131.81</v>
      </c>
      <c r="J280" s="336">
        <v>2.9033039647577094E-4</v>
      </c>
    </row>
    <row r="281" spans="1:10" s="318" customFormat="1" ht="23.25" x14ac:dyDescent="0.25">
      <c r="A281" s="320" t="s">
        <v>1434</v>
      </c>
      <c r="B281" s="320"/>
      <c r="C281" s="320"/>
      <c r="D281" s="320" t="s">
        <v>1435</v>
      </c>
      <c r="E281" s="320"/>
      <c r="F281" s="330"/>
      <c r="G281" s="357"/>
      <c r="H281" s="357"/>
      <c r="I281" s="321">
        <v>6048.35</v>
      </c>
      <c r="J281" s="322">
        <v>1.3322356828193833E-2</v>
      </c>
    </row>
    <row r="282" spans="1:10" s="318" customFormat="1" ht="69.75" x14ac:dyDescent="0.25">
      <c r="A282" s="331" t="s">
        <v>1436</v>
      </c>
      <c r="B282" s="332" t="s">
        <v>1437</v>
      </c>
      <c r="C282" s="331" t="s">
        <v>128</v>
      </c>
      <c r="D282" s="331" t="s">
        <v>1438</v>
      </c>
      <c r="E282" s="333" t="s">
        <v>148</v>
      </c>
      <c r="F282" s="334">
        <v>1</v>
      </c>
      <c r="G282" s="335">
        <v>1651.43</v>
      </c>
      <c r="H282" s="335">
        <v>2022.5</v>
      </c>
      <c r="I282" s="335">
        <v>2022.5</v>
      </c>
      <c r="J282" s="336">
        <v>4.4548458149779738E-3</v>
      </c>
    </row>
    <row r="283" spans="1:10" s="318" customFormat="1" ht="93" x14ac:dyDescent="0.25">
      <c r="A283" s="331" t="s">
        <v>1439</v>
      </c>
      <c r="B283" s="332" t="s">
        <v>1440</v>
      </c>
      <c r="C283" s="331" t="s">
        <v>128</v>
      </c>
      <c r="D283" s="331" t="s">
        <v>1441</v>
      </c>
      <c r="E283" s="333" t="s">
        <v>148</v>
      </c>
      <c r="F283" s="334">
        <v>1</v>
      </c>
      <c r="G283" s="335">
        <v>1189.42</v>
      </c>
      <c r="H283" s="335">
        <v>1456.68</v>
      </c>
      <c r="I283" s="335">
        <v>1456.68</v>
      </c>
      <c r="J283" s="336">
        <v>3.2085462555066081E-3</v>
      </c>
    </row>
    <row r="284" spans="1:10" s="318" customFormat="1" ht="46.5" x14ac:dyDescent="0.25">
      <c r="A284" s="331" t="s">
        <v>1442</v>
      </c>
      <c r="B284" s="332" t="s">
        <v>1443</v>
      </c>
      <c r="C284" s="331" t="s">
        <v>128</v>
      </c>
      <c r="D284" s="331" t="s">
        <v>1444</v>
      </c>
      <c r="E284" s="333" t="s">
        <v>148</v>
      </c>
      <c r="F284" s="334">
        <v>1</v>
      </c>
      <c r="G284" s="335">
        <v>2097.8000000000002</v>
      </c>
      <c r="H284" s="335">
        <v>2569.17</v>
      </c>
      <c r="I284" s="335">
        <v>2569.17</v>
      </c>
      <c r="J284" s="336">
        <v>5.6589647577092511E-3</v>
      </c>
    </row>
    <row r="285" spans="1:10" s="318" customFormat="1" ht="23.25" x14ac:dyDescent="0.25">
      <c r="A285" s="320" t="s">
        <v>1445</v>
      </c>
      <c r="B285" s="320"/>
      <c r="C285" s="320"/>
      <c r="D285" s="320" t="s">
        <v>1446</v>
      </c>
      <c r="E285" s="320"/>
      <c r="F285" s="330"/>
      <c r="G285" s="357"/>
      <c r="H285" s="357"/>
      <c r="I285" s="321">
        <v>349.91</v>
      </c>
      <c r="J285" s="322">
        <v>7.7072687224669599E-4</v>
      </c>
    </row>
    <row r="286" spans="1:10" s="318" customFormat="1" ht="46.5" x14ac:dyDescent="0.25">
      <c r="A286" s="331" t="s">
        <v>1447</v>
      </c>
      <c r="B286" s="332" t="s">
        <v>1448</v>
      </c>
      <c r="C286" s="331" t="s">
        <v>131</v>
      </c>
      <c r="D286" s="331" t="s">
        <v>1449</v>
      </c>
      <c r="E286" s="333" t="s">
        <v>139</v>
      </c>
      <c r="F286" s="334">
        <v>17.5</v>
      </c>
      <c r="G286" s="335">
        <v>6.51</v>
      </c>
      <c r="H286" s="335">
        <v>7.97</v>
      </c>
      <c r="I286" s="335">
        <v>139.47</v>
      </c>
      <c r="J286" s="336">
        <v>3.0720264317180614E-4</v>
      </c>
    </row>
    <row r="287" spans="1:10" s="318" customFormat="1" ht="69.75" x14ac:dyDescent="0.25">
      <c r="A287" s="331" t="s">
        <v>1450</v>
      </c>
      <c r="B287" s="332" t="s">
        <v>1451</v>
      </c>
      <c r="C287" s="331" t="s">
        <v>131</v>
      </c>
      <c r="D287" s="331" t="s">
        <v>1452</v>
      </c>
      <c r="E287" s="333" t="s">
        <v>148</v>
      </c>
      <c r="F287" s="334">
        <v>5</v>
      </c>
      <c r="G287" s="335">
        <v>5.23</v>
      </c>
      <c r="H287" s="335">
        <v>6.4</v>
      </c>
      <c r="I287" s="335">
        <v>32</v>
      </c>
      <c r="J287" s="336">
        <v>7.0484581497797354E-5</v>
      </c>
    </row>
    <row r="288" spans="1:10" s="318" customFormat="1" ht="69.75" x14ac:dyDescent="0.25">
      <c r="A288" s="331" t="s">
        <v>1453</v>
      </c>
      <c r="B288" s="332" t="s">
        <v>1454</v>
      </c>
      <c r="C288" s="331" t="s">
        <v>131</v>
      </c>
      <c r="D288" s="331" t="s">
        <v>1455</v>
      </c>
      <c r="E288" s="333" t="s">
        <v>148</v>
      </c>
      <c r="F288" s="334">
        <v>6</v>
      </c>
      <c r="G288" s="335">
        <v>4.79</v>
      </c>
      <c r="H288" s="335">
        <v>5.86</v>
      </c>
      <c r="I288" s="335">
        <v>35.159999999999997</v>
      </c>
      <c r="J288" s="336">
        <v>7.7444933920704849E-5</v>
      </c>
    </row>
    <row r="289" spans="1:10" s="318" customFormat="1" ht="23.25" x14ac:dyDescent="0.25">
      <c r="A289" s="331" t="s">
        <v>1456</v>
      </c>
      <c r="B289" s="332" t="s">
        <v>1457</v>
      </c>
      <c r="C289" s="331" t="s">
        <v>766</v>
      </c>
      <c r="D289" s="331" t="s">
        <v>1458</v>
      </c>
      <c r="E289" s="333" t="s">
        <v>771</v>
      </c>
      <c r="F289" s="334">
        <v>8</v>
      </c>
      <c r="G289" s="335">
        <v>6.91</v>
      </c>
      <c r="H289" s="335">
        <v>8.4600000000000009</v>
      </c>
      <c r="I289" s="335">
        <v>67.680000000000007</v>
      </c>
      <c r="J289" s="336">
        <v>1.490748898678414E-4</v>
      </c>
    </row>
    <row r="290" spans="1:10" s="318" customFormat="1" ht="69.75" x14ac:dyDescent="0.25">
      <c r="A290" s="331" t="s">
        <v>1459</v>
      </c>
      <c r="B290" s="332" t="s">
        <v>1460</v>
      </c>
      <c r="C290" s="331" t="s">
        <v>131</v>
      </c>
      <c r="D290" s="331" t="s">
        <v>1461</v>
      </c>
      <c r="E290" s="333" t="s">
        <v>148</v>
      </c>
      <c r="F290" s="334">
        <v>2</v>
      </c>
      <c r="G290" s="335">
        <v>8.83</v>
      </c>
      <c r="H290" s="335">
        <v>10.81</v>
      </c>
      <c r="I290" s="335">
        <v>21.62</v>
      </c>
      <c r="J290" s="336">
        <v>4.7621145374449339E-5</v>
      </c>
    </row>
    <row r="291" spans="1:10" s="318" customFormat="1" ht="69.75" x14ac:dyDescent="0.25">
      <c r="A291" s="331" t="s">
        <v>1462</v>
      </c>
      <c r="B291" s="332" t="s">
        <v>1463</v>
      </c>
      <c r="C291" s="331" t="s">
        <v>131</v>
      </c>
      <c r="D291" s="331" t="s">
        <v>1464</v>
      </c>
      <c r="E291" s="333" t="s">
        <v>148</v>
      </c>
      <c r="F291" s="334">
        <v>2</v>
      </c>
      <c r="G291" s="335">
        <v>22.04</v>
      </c>
      <c r="H291" s="335">
        <v>26.99</v>
      </c>
      <c r="I291" s="335">
        <v>53.98</v>
      </c>
      <c r="J291" s="336">
        <v>1.1889867841409691E-4</v>
      </c>
    </row>
    <row r="292" spans="1:10" s="318" customFormat="1" ht="23.25" x14ac:dyDescent="0.25">
      <c r="A292" s="320" t="s">
        <v>828</v>
      </c>
      <c r="B292" s="320"/>
      <c r="C292" s="320"/>
      <c r="D292" s="320" t="s">
        <v>829</v>
      </c>
      <c r="E292" s="320"/>
      <c r="F292" s="330"/>
      <c r="G292" s="357"/>
      <c r="H292" s="357"/>
      <c r="I292" s="321">
        <v>16157.29</v>
      </c>
      <c r="J292" s="322">
        <v>3.5588744493392069E-2</v>
      </c>
    </row>
    <row r="293" spans="1:10" s="318" customFormat="1" ht="23.25" x14ac:dyDescent="0.25">
      <c r="A293" s="320" t="s">
        <v>1465</v>
      </c>
      <c r="B293" s="320"/>
      <c r="C293" s="320"/>
      <c r="D293" s="320" t="s">
        <v>1466</v>
      </c>
      <c r="E293" s="320"/>
      <c r="F293" s="330"/>
      <c r="G293" s="357"/>
      <c r="H293" s="357"/>
      <c r="I293" s="321">
        <v>15247.92</v>
      </c>
      <c r="J293" s="322">
        <v>3.3585726872246695E-2</v>
      </c>
    </row>
    <row r="294" spans="1:10" s="318" customFormat="1" ht="46.5" x14ac:dyDescent="0.25">
      <c r="A294" s="331" t="s">
        <v>1467</v>
      </c>
      <c r="B294" s="332" t="s">
        <v>1468</v>
      </c>
      <c r="C294" s="331" t="s">
        <v>128</v>
      </c>
      <c r="D294" s="331" t="s">
        <v>1469</v>
      </c>
      <c r="E294" s="333" t="s">
        <v>807</v>
      </c>
      <c r="F294" s="334">
        <v>49</v>
      </c>
      <c r="G294" s="335">
        <v>36.409999999999997</v>
      </c>
      <c r="H294" s="335">
        <v>44.59</v>
      </c>
      <c r="I294" s="335">
        <v>2184.91</v>
      </c>
      <c r="J294" s="336">
        <v>4.8125770925110129E-3</v>
      </c>
    </row>
    <row r="295" spans="1:10" s="318" customFormat="1" ht="23.25" x14ac:dyDescent="0.25">
      <c r="A295" s="331" t="s">
        <v>1470</v>
      </c>
      <c r="B295" s="332" t="s">
        <v>1066</v>
      </c>
      <c r="C295" s="331" t="s">
        <v>131</v>
      </c>
      <c r="D295" s="331" t="s">
        <v>1067</v>
      </c>
      <c r="E295" s="333" t="s">
        <v>134</v>
      </c>
      <c r="F295" s="334">
        <v>4.41</v>
      </c>
      <c r="G295" s="335">
        <v>74.959999999999994</v>
      </c>
      <c r="H295" s="335">
        <v>91.8</v>
      </c>
      <c r="I295" s="335">
        <v>404.83</v>
      </c>
      <c r="J295" s="336">
        <v>8.9169603524229073E-4</v>
      </c>
    </row>
    <row r="296" spans="1:10" s="318" customFormat="1" ht="46.5" x14ac:dyDescent="0.25">
      <c r="A296" s="331" t="s">
        <v>1471</v>
      </c>
      <c r="B296" s="332" t="s">
        <v>1472</v>
      </c>
      <c r="C296" s="331" t="s">
        <v>131</v>
      </c>
      <c r="D296" s="331" t="s">
        <v>1473</v>
      </c>
      <c r="E296" s="333" t="s">
        <v>139</v>
      </c>
      <c r="F296" s="334">
        <v>25</v>
      </c>
      <c r="G296" s="335">
        <v>29.58</v>
      </c>
      <c r="H296" s="335">
        <v>36.22</v>
      </c>
      <c r="I296" s="335">
        <v>905.5</v>
      </c>
      <c r="J296" s="336">
        <v>1.9944933920704845E-3</v>
      </c>
    </row>
    <row r="297" spans="1:10" s="318" customFormat="1" ht="46.5" x14ac:dyDescent="0.25">
      <c r="A297" s="331" t="s">
        <v>1474</v>
      </c>
      <c r="B297" s="332" t="s">
        <v>1475</v>
      </c>
      <c r="C297" s="331" t="s">
        <v>131</v>
      </c>
      <c r="D297" s="331" t="s">
        <v>1476</v>
      </c>
      <c r="E297" s="333" t="s">
        <v>148</v>
      </c>
      <c r="F297" s="334">
        <v>14</v>
      </c>
      <c r="G297" s="335">
        <v>18.920000000000002</v>
      </c>
      <c r="H297" s="335">
        <v>23.17</v>
      </c>
      <c r="I297" s="335">
        <v>324.38</v>
      </c>
      <c r="J297" s="336">
        <v>7.1449339207048455E-4</v>
      </c>
    </row>
    <row r="298" spans="1:10" s="318" customFormat="1" ht="46.5" x14ac:dyDescent="0.25">
      <c r="A298" s="331" t="s">
        <v>1477</v>
      </c>
      <c r="B298" s="332" t="s">
        <v>1478</v>
      </c>
      <c r="C298" s="331" t="s">
        <v>131</v>
      </c>
      <c r="D298" s="331" t="s">
        <v>1479</v>
      </c>
      <c r="E298" s="333" t="s">
        <v>148</v>
      </c>
      <c r="F298" s="334">
        <v>2</v>
      </c>
      <c r="G298" s="335">
        <v>25.62</v>
      </c>
      <c r="H298" s="335">
        <v>31.37</v>
      </c>
      <c r="I298" s="335">
        <v>62.74</v>
      </c>
      <c r="J298" s="336">
        <v>1.3819383259911893E-4</v>
      </c>
    </row>
    <row r="299" spans="1:10" s="318" customFormat="1" ht="23.25" x14ac:dyDescent="0.25">
      <c r="A299" s="331" t="s">
        <v>1480</v>
      </c>
      <c r="B299" s="332" t="s">
        <v>934</v>
      </c>
      <c r="C299" s="331" t="s">
        <v>839</v>
      </c>
      <c r="D299" s="331" t="s">
        <v>935</v>
      </c>
      <c r="E299" s="333" t="s">
        <v>134</v>
      </c>
      <c r="F299" s="334">
        <v>4.12</v>
      </c>
      <c r="G299" s="335">
        <v>30.07</v>
      </c>
      <c r="H299" s="335">
        <v>36.82</v>
      </c>
      <c r="I299" s="335">
        <v>151.69</v>
      </c>
      <c r="J299" s="336">
        <v>3.3411894273127754E-4</v>
      </c>
    </row>
    <row r="300" spans="1:10" s="318" customFormat="1" ht="46.5" x14ac:dyDescent="0.25">
      <c r="A300" s="331" t="s">
        <v>1481</v>
      </c>
      <c r="B300" s="332" t="s">
        <v>1482</v>
      </c>
      <c r="C300" s="331" t="s">
        <v>128</v>
      </c>
      <c r="D300" s="331" t="s">
        <v>1483</v>
      </c>
      <c r="E300" s="333" t="s">
        <v>148</v>
      </c>
      <c r="F300" s="334">
        <v>1</v>
      </c>
      <c r="G300" s="335">
        <v>178.93</v>
      </c>
      <c r="H300" s="335">
        <v>219.13</v>
      </c>
      <c r="I300" s="335">
        <v>219.13</v>
      </c>
      <c r="J300" s="336">
        <v>4.8266519823788549E-4</v>
      </c>
    </row>
    <row r="301" spans="1:10" s="318" customFormat="1" ht="69.75" x14ac:dyDescent="0.25">
      <c r="A301" s="331" t="s">
        <v>1484</v>
      </c>
      <c r="B301" s="332" t="s">
        <v>1485</v>
      </c>
      <c r="C301" s="331" t="s">
        <v>128</v>
      </c>
      <c r="D301" s="331" t="s">
        <v>1486</v>
      </c>
      <c r="E301" s="333" t="s">
        <v>139</v>
      </c>
      <c r="F301" s="334">
        <v>69</v>
      </c>
      <c r="G301" s="335">
        <v>123.38</v>
      </c>
      <c r="H301" s="335">
        <v>151.1</v>
      </c>
      <c r="I301" s="335">
        <v>10425.9</v>
      </c>
      <c r="J301" s="336">
        <v>2.296453744493392E-2</v>
      </c>
    </row>
    <row r="302" spans="1:10" s="318" customFormat="1" ht="93" x14ac:dyDescent="0.25">
      <c r="A302" s="331" t="s">
        <v>1487</v>
      </c>
      <c r="B302" s="332" t="s">
        <v>1391</v>
      </c>
      <c r="C302" s="331" t="s">
        <v>128</v>
      </c>
      <c r="D302" s="331" t="s">
        <v>1392</v>
      </c>
      <c r="E302" s="333" t="s">
        <v>148</v>
      </c>
      <c r="F302" s="334">
        <v>1</v>
      </c>
      <c r="G302" s="335">
        <v>434.11</v>
      </c>
      <c r="H302" s="335">
        <v>531.65</v>
      </c>
      <c r="I302" s="335">
        <v>531.65</v>
      </c>
      <c r="J302" s="336">
        <v>1.1710352422907488E-3</v>
      </c>
    </row>
    <row r="303" spans="1:10" s="318" customFormat="1" ht="23.25" x14ac:dyDescent="0.25">
      <c r="A303" s="331" t="s">
        <v>1488</v>
      </c>
      <c r="B303" s="332" t="s">
        <v>1428</v>
      </c>
      <c r="C303" s="331" t="s">
        <v>128</v>
      </c>
      <c r="D303" s="331" t="s">
        <v>1429</v>
      </c>
      <c r="E303" s="333" t="s">
        <v>148</v>
      </c>
      <c r="F303" s="334">
        <v>1</v>
      </c>
      <c r="G303" s="335">
        <v>30.37</v>
      </c>
      <c r="H303" s="335">
        <v>37.19</v>
      </c>
      <c r="I303" s="335">
        <v>37.19</v>
      </c>
      <c r="J303" s="336">
        <v>8.1916299559471365E-5</v>
      </c>
    </row>
    <row r="304" spans="1:10" s="318" customFormat="1" ht="23.25" x14ac:dyDescent="0.25">
      <c r="A304" s="320" t="s">
        <v>1489</v>
      </c>
      <c r="B304" s="320"/>
      <c r="C304" s="320"/>
      <c r="D304" s="320" t="s">
        <v>1490</v>
      </c>
      <c r="E304" s="320"/>
      <c r="F304" s="330"/>
      <c r="G304" s="357"/>
      <c r="H304" s="357"/>
      <c r="I304" s="321">
        <v>909.37</v>
      </c>
      <c r="J304" s="322">
        <v>2.0030176211453745E-3</v>
      </c>
    </row>
    <row r="305" spans="1:10" s="318" customFormat="1" ht="46.5" x14ac:dyDescent="0.25">
      <c r="A305" s="331" t="s">
        <v>1491</v>
      </c>
      <c r="B305" s="332" t="s">
        <v>1492</v>
      </c>
      <c r="C305" s="331" t="s">
        <v>131</v>
      </c>
      <c r="D305" s="331" t="s">
        <v>1493</v>
      </c>
      <c r="E305" s="333" t="s">
        <v>139</v>
      </c>
      <c r="F305" s="334">
        <v>21</v>
      </c>
      <c r="G305" s="335">
        <v>13.2</v>
      </c>
      <c r="H305" s="335">
        <v>16.16</v>
      </c>
      <c r="I305" s="335">
        <v>339.36</v>
      </c>
      <c r="J305" s="336">
        <v>7.4748898678414098E-4</v>
      </c>
    </row>
    <row r="306" spans="1:10" s="318" customFormat="1" ht="46.5" x14ac:dyDescent="0.25">
      <c r="A306" s="331" t="s">
        <v>1494</v>
      </c>
      <c r="B306" s="332" t="s">
        <v>1495</v>
      </c>
      <c r="C306" s="331" t="s">
        <v>131</v>
      </c>
      <c r="D306" s="331" t="s">
        <v>1496</v>
      </c>
      <c r="E306" s="333" t="s">
        <v>148</v>
      </c>
      <c r="F306" s="334">
        <v>23</v>
      </c>
      <c r="G306" s="335">
        <v>5.59</v>
      </c>
      <c r="H306" s="335">
        <v>6.84</v>
      </c>
      <c r="I306" s="335">
        <v>157.32</v>
      </c>
      <c r="J306" s="336">
        <v>3.4651982378854627E-4</v>
      </c>
    </row>
    <row r="307" spans="1:10" s="318" customFormat="1" ht="23.25" x14ac:dyDescent="0.25">
      <c r="A307" s="331" t="s">
        <v>1497</v>
      </c>
      <c r="B307" s="332" t="s">
        <v>1498</v>
      </c>
      <c r="C307" s="331" t="s">
        <v>766</v>
      </c>
      <c r="D307" s="331" t="s">
        <v>1499</v>
      </c>
      <c r="E307" s="333" t="s">
        <v>771</v>
      </c>
      <c r="F307" s="334">
        <v>4</v>
      </c>
      <c r="G307" s="335">
        <v>10.88</v>
      </c>
      <c r="H307" s="335">
        <v>13.32</v>
      </c>
      <c r="I307" s="335">
        <v>53.28</v>
      </c>
      <c r="J307" s="336">
        <v>1.173568281938326E-4</v>
      </c>
    </row>
    <row r="308" spans="1:10" s="318" customFormat="1" ht="23.25" x14ac:dyDescent="0.25">
      <c r="A308" s="331" t="s">
        <v>1500</v>
      </c>
      <c r="B308" s="332" t="s">
        <v>1501</v>
      </c>
      <c r="C308" s="331" t="s">
        <v>766</v>
      </c>
      <c r="D308" s="331" t="s">
        <v>1502</v>
      </c>
      <c r="E308" s="333" t="s">
        <v>771</v>
      </c>
      <c r="F308" s="334">
        <v>12</v>
      </c>
      <c r="G308" s="335">
        <v>5.26</v>
      </c>
      <c r="H308" s="335">
        <v>6.44</v>
      </c>
      <c r="I308" s="335">
        <v>77.28</v>
      </c>
      <c r="J308" s="336">
        <v>1.7022026431718062E-4</v>
      </c>
    </row>
    <row r="309" spans="1:10" s="318" customFormat="1" ht="46.5" x14ac:dyDescent="0.25">
      <c r="A309" s="331" t="s">
        <v>1503</v>
      </c>
      <c r="B309" s="332" t="s">
        <v>1504</v>
      </c>
      <c r="C309" s="331" t="s">
        <v>131</v>
      </c>
      <c r="D309" s="331" t="s">
        <v>1505</v>
      </c>
      <c r="E309" s="333" t="s">
        <v>139</v>
      </c>
      <c r="F309" s="334">
        <v>8</v>
      </c>
      <c r="G309" s="335">
        <v>8.25</v>
      </c>
      <c r="H309" s="335">
        <v>10.1</v>
      </c>
      <c r="I309" s="335">
        <v>80.8</v>
      </c>
      <c r="J309" s="336">
        <v>1.7797356828193832E-4</v>
      </c>
    </row>
    <row r="310" spans="1:10" s="318" customFormat="1" ht="23.25" x14ac:dyDescent="0.25">
      <c r="A310" s="331" t="s">
        <v>1506</v>
      </c>
      <c r="B310" s="332" t="s">
        <v>1507</v>
      </c>
      <c r="C310" s="331" t="s">
        <v>766</v>
      </c>
      <c r="D310" s="331" t="s">
        <v>1508</v>
      </c>
      <c r="E310" s="333" t="s">
        <v>771</v>
      </c>
      <c r="F310" s="334">
        <v>3</v>
      </c>
      <c r="G310" s="335">
        <v>11.1</v>
      </c>
      <c r="H310" s="335">
        <v>13.59</v>
      </c>
      <c r="I310" s="335">
        <v>40.770000000000003</v>
      </c>
      <c r="J310" s="336">
        <v>8.9801762114537442E-5</v>
      </c>
    </row>
    <row r="311" spans="1:10" s="318" customFormat="1" ht="23.25" x14ac:dyDescent="0.25">
      <c r="A311" s="331" t="s">
        <v>1509</v>
      </c>
      <c r="B311" s="332" t="s">
        <v>1510</v>
      </c>
      <c r="C311" s="331" t="s">
        <v>839</v>
      </c>
      <c r="D311" s="331" t="s">
        <v>1511</v>
      </c>
      <c r="E311" s="333" t="s">
        <v>148</v>
      </c>
      <c r="F311" s="334">
        <v>4</v>
      </c>
      <c r="G311" s="335">
        <v>26.52</v>
      </c>
      <c r="H311" s="335">
        <v>32.47</v>
      </c>
      <c r="I311" s="335">
        <v>129.88</v>
      </c>
      <c r="J311" s="336">
        <v>2.8607929515418501E-4</v>
      </c>
    </row>
    <row r="312" spans="1:10" s="318" customFormat="1" ht="23.25" x14ac:dyDescent="0.25">
      <c r="A312" s="331" t="s">
        <v>1512</v>
      </c>
      <c r="B312" s="332" t="s">
        <v>1513</v>
      </c>
      <c r="C312" s="331" t="s">
        <v>839</v>
      </c>
      <c r="D312" s="331" t="s">
        <v>1514</v>
      </c>
      <c r="E312" s="333" t="s">
        <v>148</v>
      </c>
      <c r="F312" s="334">
        <v>2</v>
      </c>
      <c r="G312" s="335">
        <v>12.53</v>
      </c>
      <c r="H312" s="335">
        <v>15.34</v>
      </c>
      <c r="I312" s="335">
        <v>30.68</v>
      </c>
      <c r="J312" s="336">
        <v>6.7577092511013221E-5</v>
      </c>
    </row>
    <row r="313" spans="1:10" s="318" customFormat="1" ht="23.25" x14ac:dyDescent="0.25">
      <c r="A313" s="320" t="s">
        <v>830</v>
      </c>
      <c r="B313" s="320"/>
      <c r="C313" s="320"/>
      <c r="D313" s="320" t="s">
        <v>763</v>
      </c>
      <c r="E313" s="320"/>
      <c r="F313" s="330"/>
      <c r="G313" s="357"/>
      <c r="H313" s="357"/>
      <c r="I313" s="321">
        <v>9568.6299999999992</v>
      </c>
      <c r="J313" s="322">
        <v>2.1076277533039648E-2</v>
      </c>
    </row>
    <row r="314" spans="1:10" s="318" customFormat="1" ht="23.25" x14ac:dyDescent="0.25">
      <c r="A314" s="331" t="s">
        <v>1515</v>
      </c>
      <c r="B314" s="332" t="s">
        <v>1516</v>
      </c>
      <c r="C314" s="331" t="s">
        <v>131</v>
      </c>
      <c r="D314" s="331" t="s">
        <v>1517</v>
      </c>
      <c r="E314" s="333" t="s">
        <v>138</v>
      </c>
      <c r="F314" s="334">
        <v>21.12</v>
      </c>
      <c r="G314" s="335">
        <v>3.69</v>
      </c>
      <c r="H314" s="335">
        <v>4.51</v>
      </c>
      <c r="I314" s="335">
        <v>95.25</v>
      </c>
      <c r="J314" s="336">
        <v>2.0980176211453743E-4</v>
      </c>
    </row>
    <row r="315" spans="1:10" s="318" customFormat="1" ht="46.5" x14ac:dyDescent="0.25">
      <c r="A315" s="331" t="s">
        <v>1518</v>
      </c>
      <c r="B315" s="332" t="s">
        <v>1519</v>
      </c>
      <c r="C315" s="331" t="s">
        <v>131</v>
      </c>
      <c r="D315" s="331" t="s">
        <v>1520</v>
      </c>
      <c r="E315" s="333" t="s">
        <v>138</v>
      </c>
      <c r="F315" s="334">
        <v>21.12</v>
      </c>
      <c r="G315" s="335">
        <v>11.3</v>
      </c>
      <c r="H315" s="335">
        <v>13.83</v>
      </c>
      <c r="I315" s="335">
        <v>292.08</v>
      </c>
      <c r="J315" s="336">
        <v>6.4334801762114539E-4</v>
      </c>
    </row>
    <row r="316" spans="1:10" s="318" customFormat="1" ht="23.25" x14ac:dyDescent="0.25">
      <c r="A316" s="331" t="s">
        <v>1521</v>
      </c>
      <c r="B316" s="332" t="s">
        <v>1048</v>
      </c>
      <c r="C316" s="331" t="s">
        <v>131</v>
      </c>
      <c r="D316" s="331" t="s">
        <v>1049</v>
      </c>
      <c r="E316" s="333" t="s">
        <v>138</v>
      </c>
      <c r="F316" s="334">
        <v>413.16199999999998</v>
      </c>
      <c r="G316" s="335">
        <v>2.84</v>
      </c>
      <c r="H316" s="335">
        <v>3.47</v>
      </c>
      <c r="I316" s="335">
        <v>1433.67</v>
      </c>
      <c r="J316" s="336">
        <v>3.1578634361233478E-3</v>
      </c>
    </row>
    <row r="317" spans="1:10" s="318" customFormat="1" ht="46.5" x14ac:dyDescent="0.25">
      <c r="A317" s="331" t="s">
        <v>1522</v>
      </c>
      <c r="B317" s="332" t="s">
        <v>1051</v>
      </c>
      <c r="C317" s="331" t="s">
        <v>131</v>
      </c>
      <c r="D317" s="331" t="s">
        <v>1052</v>
      </c>
      <c r="E317" s="333" t="s">
        <v>138</v>
      </c>
      <c r="F317" s="334">
        <v>413.16199999999998</v>
      </c>
      <c r="G317" s="335">
        <v>9.2100000000000009</v>
      </c>
      <c r="H317" s="335">
        <v>11.27</v>
      </c>
      <c r="I317" s="335">
        <v>4656.33</v>
      </c>
      <c r="J317" s="336">
        <v>1.0256233480176211E-2</v>
      </c>
    </row>
    <row r="318" spans="1:10" s="318" customFormat="1" ht="46.5" x14ac:dyDescent="0.25">
      <c r="A318" s="331" t="s">
        <v>1523</v>
      </c>
      <c r="B318" s="332" t="s">
        <v>774</v>
      </c>
      <c r="C318" s="331" t="s">
        <v>131</v>
      </c>
      <c r="D318" s="331" t="s">
        <v>775</v>
      </c>
      <c r="E318" s="333" t="s">
        <v>138</v>
      </c>
      <c r="F318" s="334">
        <v>99.75</v>
      </c>
      <c r="G318" s="335">
        <v>14.99</v>
      </c>
      <c r="H318" s="335">
        <v>18.350000000000001</v>
      </c>
      <c r="I318" s="335">
        <v>1830.41</v>
      </c>
      <c r="J318" s="336">
        <v>4.0317400881057265E-3</v>
      </c>
    </row>
    <row r="319" spans="1:10" s="318" customFormat="1" ht="23.25" x14ac:dyDescent="0.25">
      <c r="A319" s="331" t="s">
        <v>1524</v>
      </c>
      <c r="B319" s="332" t="s">
        <v>1525</v>
      </c>
      <c r="C319" s="331" t="s">
        <v>131</v>
      </c>
      <c r="D319" s="331" t="s">
        <v>1526</v>
      </c>
      <c r="E319" s="333" t="s">
        <v>138</v>
      </c>
      <c r="F319" s="334">
        <v>26.664000000000001</v>
      </c>
      <c r="G319" s="335">
        <v>9.52</v>
      </c>
      <c r="H319" s="335">
        <v>11.65</v>
      </c>
      <c r="I319" s="335">
        <v>310.63</v>
      </c>
      <c r="J319" s="336">
        <v>6.8420704845814976E-4</v>
      </c>
    </row>
    <row r="320" spans="1:10" s="318" customFormat="1" ht="46.5" x14ac:dyDescent="0.25">
      <c r="A320" s="331" t="s">
        <v>1527</v>
      </c>
      <c r="B320" s="332" t="s">
        <v>1528</v>
      </c>
      <c r="C320" s="331" t="s">
        <v>766</v>
      </c>
      <c r="D320" s="331" t="s">
        <v>1529</v>
      </c>
      <c r="E320" s="333" t="s">
        <v>138</v>
      </c>
      <c r="F320" s="334">
        <v>26.664000000000001</v>
      </c>
      <c r="G320" s="335">
        <v>15.84</v>
      </c>
      <c r="H320" s="335">
        <v>19.39</v>
      </c>
      <c r="I320" s="335">
        <v>517.01</v>
      </c>
      <c r="J320" s="336">
        <v>1.1387885462555067E-3</v>
      </c>
    </row>
    <row r="321" spans="1:10" s="318" customFormat="1" ht="46.5" x14ac:dyDescent="0.25">
      <c r="A321" s="331" t="s">
        <v>1530</v>
      </c>
      <c r="B321" s="332" t="s">
        <v>1531</v>
      </c>
      <c r="C321" s="331" t="s">
        <v>131</v>
      </c>
      <c r="D321" s="331" t="s">
        <v>1532</v>
      </c>
      <c r="E321" s="333" t="s">
        <v>139</v>
      </c>
      <c r="F321" s="334">
        <v>45</v>
      </c>
      <c r="G321" s="335">
        <v>3.54</v>
      </c>
      <c r="H321" s="335">
        <v>4.33</v>
      </c>
      <c r="I321" s="335">
        <v>194.85</v>
      </c>
      <c r="J321" s="336">
        <v>4.2918502202643174E-4</v>
      </c>
    </row>
    <row r="322" spans="1:10" s="318" customFormat="1" ht="46.5" x14ac:dyDescent="0.25">
      <c r="A322" s="331" t="s">
        <v>1533</v>
      </c>
      <c r="B322" s="332" t="s">
        <v>1534</v>
      </c>
      <c r="C322" s="331" t="s">
        <v>131</v>
      </c>
      <c r="D322" s="331" t="s">
        <v>1535</v>
      </c>
      <c r="E322" s="333" t="s">
        <v>138</v>
      </c>
      <c r="F322" s="334">
        <v>5</v>
      </c>
      <c r="G322" s="335">
        <v>38.94</v>
      </c>
      <c r="H322" s="335">
        <v>47.68</v>
      </c>
      <c r="I322" s="335">
        <v>238.4</v>
      </c>
      <c r="J322" s="336">
        <v>5.2511013215859035E-4</v>
      </c>
    </row>
    <row r="323" spans="1:10" s="318" customFormat="1" ht="23.25" x14ac:dyDescent="0.25">
      <c r="A323" s="320" t="s">
        <v>831</v>
      </c>
      <c r="B323" s="320"/>
      <c r="C323" s="320"/>
      <c r="D323" s="320" t="s">
        <v>832</v>
      </c>
      <c r="E323" s="320"/>
      <c r="F323" s="330"/>
      <c r="G323" s="357"/>
      <c r="H323" s="357"/>
      <c r="I323" s="321">
        <v>1135.8699999999999</v>
      </c>
      <c r="J323" s="322">
        <v>2.5019162995594713E-3</v>
      </c>
    </row>
    <row r="324" spans="1:10" s="318" customFormat="1" ht="23.25" x14ac:dyDescent="0.25">
      <c r="A324" s="331" t="s">
        <v>1536</v>
      </c>
      <c r="B324" s="332" t="s">
        <v>1537</v>
      </c>
      <c r="C324" s="331" t="s">
        <v>839</v>
      </c>
      <c r="D324" s="331" t="s">
        <v>1538</v>
      </c>
      <c r="E324" s="333" t="s">
        <v>138</v>
      </c>
      <c r="F324" s="334">
        <v>3.25</v>
      </c>
      <c r="G324" s="335">
        <v>129.25</v>
      </c>
      <c r="H324" s="335">
        <v>158.29</v>
      </c>
      <c r="I324" s="335">
        <v>514.44000000000005</v>
      </c>
      <c r="J324" s="336">
        <v>1.1331277533039648E-3</v>
      </c>
    </row>
    <row r="325" spans="1:10" s="318" customFormat="1" ht="69.75" x14ac:dyDescent="0.25">
      <c r="A325" s="331" t="s">
        <v>1539</v>
      </c>
      <c r="B325" s="332" t="s">
        <v>1540</v>
      </c>
      <c r="C325" s="331" t="s">
        <v>766</v>
      </c>
      <c r="D325" s="331" t="s">
        <v>1541</v>
      </c>
      <c r="E325" s="333" t="s">
        <v>138</v>
      </c>
      <c r="F325" s="334">
        <v>4.875</v>
      </c>
      <c r="G325" s="335">
        <v>87.61</v>
      </c>
      <c r="H325" s="335">
        <v>107.29</v>
      </c>
      <c r="I325" s="335">
        <v>523.03</v>
      </c>
      <c r="J325" s="336">
        <v>1.1520484581497798E-3</v>
      </c>
    </row>
    <row r="326" spans="1:10" s="318" customFormat="1" ht="46.5" x14ac:dyDescent="0.25">
      <c r="A326" s="331" t="s">
        <v>1542</v>
      </c>
      <c r="B326" s="332" t="s">
        <v>774</v>
      </c>
      <c r="C326" s="331" t="s">
        <v>131</v>
      </c>
      <c r="D326" s="331" t="s">
        <v>775</v>
      </c>
      <c r="E326" s="333" t="s">
        <v>138</v>
      </c>
      <c r="F326" s="334">
        <v>5.3624999999999998</v>
      </c>
      <c r="G326" s="335">
        <v>14.99</v>
      </c>
      <c r="H326" s="335">
        <v>18.350000000000001</v>
      </c>
      <c r="I326" s="335">
        <v>98.4</v>
      </c>
      <c r="J326" s="336">
        <v>2.1674008810572689E-4</v>
      </c>
    </row>
    <row r="327" spans="1:10" s="318" customFormat="1" ht="23.25" x14ac:dyDescent="0.25">
      <c r="A327" s="320" t="s">
        <v>833</v>
      </c>
      <c r="B327" s="320"/>
      <c r="C327" s="320"/>
      <c r="D327" s="320" t="s">
        <v>834</v>
      </c>
      <c r="E327" s="320"/>
      <c r="F327" s="330"/>
      <c r="G327" s="357"/>
      <c r="H327" s="357"/>
      <c r="I327" s="321">
        <v>6539.24</v>
      </c>
      <c r="J327" s="322">
        <v>1.4403612334801762E-2</v>
      </c>
    </row>
    <row r="328" spans="1:10" s="318" customFormat="1" ht="69.75" x14ac:dyDescent="0.25">
      <c r="A328" s="331" t="s">
        <v>1543</v>
      </c>
      <c r="B328" s="332" t="s">
        <v>1544</v>
      </c>
      <c r="C328" s="331" t="s">
        <v>128</v>
      </c>
      <c r="D328" s="331" t="s">
        <v>1545</v>
      </c>
      <c r="E328" s="333" t="s">
        <v>139</v>
      </c>
      <c r="F328" s="334">
        <v>12.0015</v>
      </c>
      <c r="G328" s="335">
        <v>57.64</v>
      </c>
      <c r="H328" s="335">
        <v>70.59</v>
      </c>
      <c r="I328" s="335">
        <v>847.18</v>
      </c>
      <c r="J328" s="336">
        <v>1.8660352422907489E-3</v>
      </c>
    </row>
    <row r="329" spans="1:10" s="318" customFormat="1" ht="23.25" x14ac:dyDescent="0.25">
      <c r="A329" s="331" t="s">
        <v>1546</v>
      </c>
      <c r="B329" s="332" t="s">
        <v>1547</v>
      </c>
      <c r="C329" s="331" t="s">
        <v>766</v>
      </c>
      <c r="D329" s="331" t="s">
        <v>1548</v>
      </c>
      <c r="E329" s="333" t="s">
        <v>138</v>
      </c>
      <c r="F329" s="334">
        <v>21.128250000000001</v>
      </c>
      <c r="G329" s="335">
        <v>20.48</v>
      </c>
      <c r="H329" s="335">
        <v>25.08</v>
      </c>
      <c r="I329" s="335">
        <v>529.89</v>
      </c>
      <c r="J329" s="336">
        <v>1.1671585903083701E-3</v>
      </c>
    </row>
    <row r="330" spans="1:10" s="318" customFormat="1" ht="69.75" x14ac:dyDescent="0.25">
      <c r="A330" s="331" t="s">
        <v>1549</v>
      </c>
      <c r="B330" s="332" t="s">
        <v>1550</v>
      </c>
      <c r="C330" s="331" t="s">
        <v>128</v>
      </c>
      <c r="D330" s="331" t="s">
        <v>1551</v>
      </c>
      <c r="E330" s="333" t="s">
        <v>148</v>
      </c>
      <c r="F330" s="334">
        <v>1</v>
      </c>
      <c r="G330" s="335">
        <v>2608.08</v>
      </c>
      <c r="H330" s="335">
        <v>3194.11</v>
      </c>
      <c r="I330" s="335">
        <v>3194.11</v>
      </c>
      <c r="J330" s="336">
        <v>7.0354845814977977E-3</v>
      </c>
    </row>
    <row r="331" spans="1:10" s="318" customFormat="1" ht="23.25" x14ac:dyDescent="0.25">
      <c r="A331" s="331" t="s">
        <v>1552</v>
      </c>
      <c r="B331" s="332" t="s">
        <v>1553</v>
      </c>
      <c r="C331" s="331" t="s">
        <v>766</v>
      </c>
      <c r="D331" s="331" t="s">
        <v>1554</v>
      </c>
      <c r="E331" s="333" t="s">
        <v>134</v>
      </c>
      <c r="F331" s="334">
        <v>4</v>
      </c>
      <c r="G331" s="335">
        <v>64</v>
      </c>
      <c r="H331" s="335">
        <v>78.38</v>
      </c>
      <c r="I331" s="335">
        <v>313.52</v>
      </c>
      <c r="J331" s="336">
        <v>6.9057268722466961E-4</v>
      </c>
    </row>
    <row r="332" spans="1:10" s="318" customFormat="1" ht="23.25" x14ac:dyDescent="0.25">
      <c r="A332" s="331" t="s">
        <v>1555</v>
      </c>
      <c r="B332" s="332" t="s">
        <v>1556</v>
      </c>
      <c r="C332" s="331" t="s">
        <v>766</v>
      </c>
      <c r="D332" s="331" t="s">
        <v>1557</v>
      </c>
      <c r="E332" s="333" t="s">
        <v>138</v>
      </c>
      <c r="F332" s="334">
        <v>80</v>
      </c>
      <c r="G332" s="335">
        <v>13.18</v>
      </c>
      <c r="H332" s="335">
        <v>16.14</v>
      </c>
      <c r="I332" s="335">
        <v>1291.2</v>
      </c>
      <c r="J332" s="336">
        <v>2.8440528634361235E-3</v>
      </c>
    </row>
    <row r="333" spans="1:10" s="318" customFormat="1" ht="23.25" x14ac:dyDescent="0.25">
      <c r="A333" s="331" t="s">
        <v>1558</v>
      </c>
      <c r="B333" s="332" t="s">
        <v>1559</v>
      </c>
      <c r="C333" s="331" t="s">
        <v>766</v>
      </c>
      <c r="D333" s="331" t="s">
        <v>1560</v>
      </c>
      <c r="E333" s="333" t="s">
        <v>771</v>
      </c>
      <c r="F333" s="334">
        <v>1</v>
      </c>
      <c r="G333" s="335">
        <v>38.74</v>
      </c>
      <c r="H333" s="335">
        <v>47.44</v>
      </c>
      <c r="I333" s="335">
        <v>47.44</v>
      </c>
      <c r="J333" s="336">
        <v>1.0449339207048458E-4</v>
      </c>
    </row>
    <row r="334" spans="1:10" s="318" customFormat="1" ht="23.25" x14ac:dyDescent="0.25">
      <c r="A334" s="331" t="s">
        <v>1561</v>
      </c>
      <c r="B334" s="332" t="s">
        <v>1562</v>
      </c>
      <c r="C334" s="331" t="s">
        <v>766</v>
      </c>
      <c r="D334" s="331" t="s">
        <v>1563</v>
      </c>
      <c r="E334" s="333" t="s">
        <v>807</v>
      </c>
      <c r="F334" s="334">
        <v>30</v>
      </c>
      <c r="G334" s="335">
        <v>8.6</v>
      </c>
      <c r="H334" s="335">
        <v>10.53</v>
      </c>
      <c r="I334" s="335">
        <v>315.89999999999998</v>
      </c>
      <c r="J334" s="336">
        <v>6.9581497797356823E-4</v>
      </c>
    </row>
    <row r="335" spans="1:10" s="318" customFormat="1" ht="23.25" x14ac:dyDescent="0.25">
      <c r="A335" s="320" t="s">
        <v>835</v>
      </c>
      <c r="B335" s="320"/>
      <c r="C335" s="320"/>
      <c r="D335" s="320" t="s">
        <v>836</v>
      </c>
      <c r="E335" s="320"/>
      <c r="F335" s="330"/>
      <c r="G335" s="357"/>
      <c r="H335" s="357"/>
      <c r="I335" s="321">
        <v>3029.06</v>
      </c>
      <c r="J335" s="322">
        <v>6.6719383259911894E-3</v>
      </c>
    </row>
    <row r="336" spans="1:10" s="318" customFormat="1" ht="23.25" x14ac:dyDescent="0.25">
      <c r="A336" s="331" t="s">
        <v>1564</v>
      </c>
      <c r="B336" s="332" t="s">
        <v>1565</v>
      </c>
      <c r="C336" s="331" t="s">
        <v>128</v>
      </c>
      <c r="D336" s="331" t="s">
        <v>1566</v>
      </c>
      <c r="E336" s="333" t="s">
        <v>138</v>
      </c>
      <c r="F336" s="334">
        <v>510.16</v>
      </c>
      <c r="G336" s="335">
        <v>2.84</v>
      </c>
      <c r="H336" s="335">
        <v>3.47</v>
      </c>
      <c r="I336" s="335">
        <v>1770.25</v>
      </c>
      <c r="J336" s="336">
        <v>3.8992290748898679E-3</v>
      </c>
    </row>
    <row r="337" spans="1:10" s="318" customFormat="1" ht="23.25" x14ac:dyDescent="0.25">
      <c r="A337" s="331" t="s">
        <v>1567</v>
      </c>
      <c r="B337" s="332" t="s">
        <v>1568</v>
      </c>
      <c r="C337" s="331" t="s">
        <v>766</v>
      </c>
      <c r="D337" s="331" t="s">
        <v>1569</v>
      </c>
      <c r="E337" s="333" t="s">
        <v>134</v>
      </c>
      <c r="F337" s="334">
        <v>35.711199999999998</v>
      </c>
      <c r="G337" s="335">
        <v>16.440000000000001</v>
      </c>
      <c r="H337" s="335">
        <v>20.13</v>
      </c>
      <c r="I337" s="335">
        <v>718.86</v>
      </c>
      <c r="J337" s="336">
        <v>1.5833920704845816E-3</v>
      </c>
    </row>
    <row r="338" spans="1:10" s="318" customFormat="1" ht="23.25" x14ac:dyDescent="0.25">
      <c r="A338" s="331" t="s">
        <v>1570</v>
      </c>
      <c r="B338" s="332" t="s">
        <v>1571</v>
      </c>
      <c r="C338" s="331" t="s">
        <v>128</v>
      </c>
      <c r="D338" s="331" t="s">
        <v>1572</v>
      </c>
      <c r="E338" s="333" t="s">
        <v>1573</v>
      </c>
      <c r="F338" s="334">
        <v>35.711199999999998</v>
      </c>
      <c r="G338" s="335">
        <v>12.35</v>
      </c>
      <c r="H338" s="335">
        <v>15.12</v>
      </c>
      <c r="I338" s="335">
        <v>539.95000000000005</v>
      </c>
      <c r="J338" s="336">
        <v>1.1893171806167402E-3</v>
      </c>
    </row>
    <row r="339" spans="1:10" x14ac:dyDescent="0.25">
      <c r="A339" s="319"/>
      <c r="B339" s="319"/>
      <c r="C339" s="319"/>
      <c r="D339" s="319"/>
      <c r="E339" s="319"/>
      <c r="F339" s="343"/>
      <c r="G339" s="344"/>
      <c r="H339" s="344"/>
      <c r="I339" s="344"/>
      <c r="J339" s="319"/>
    </row>
    <row r="340" spans="1:10" ht="36.75" customHeight="1" x14ac:dyDescent="0.25">
      <c r="A340" s="404"/>
      <c r="B340" s="404"/>
      <c r="C340" s="404"/>
      <c r="D340" s="324"/>
      <c r="E340" s="323"/>
      <c r="F340" s="390" t="s">
        <v>169</v>
      </c>
      <c r="G340" s="391"/>
      <c r="H340" s="392">
        <v>370781.11</v>
      </c>
      <c r="I340" s="393"/>
      <c r="J340" s="394"/>
    </row>
    <row r="341" spans="1:10" ht="36.75" customHeight="1" x14ac:dyDescent="0.25">
      <c r="A341" s="404"/>
      <c r="B341" s="404"/>
      <c r="C341" s="404"/>
      <c r="D341" s="324"/>
      <c r="E341" s="323"/>
      <c r="F341" s="390" t="s">
        <v>170</v>
      </c>
      <c r="G341" s="391"/>
      <c r="H341" s="392">
        <v>83218.89</v>
      </c>
      <c r="I341" s="393"/>
      <c r="J341" s="394"/>
    </row>
    <row r="342" spans="1:10" ht="36.75" customHeight="1" x14ac:dyDescent="0.25">
      <c r="A342" s="404"/>
      <c r="B342" s="404"/>
      <c r="C342" s="404"/>
      <c r="D342" s="324"/>
      <c r="E342" s="323"/>
      <c r="F342" s="390" t="s">
        <v>171</v>
      </c>
      <c r="G342" s="391"/>
      <c r="H342" s="392">
        <v>454000</v>
      </c>
      <c r="I342" s="393"/>
      <c r="J342" s="394"/>
    </row>
    <row r="343" spans="1:10" ht="27" customHeight="1" x14ac:dyDescent="0.25">
      <c r="A343" s="395" t="s">
        <v>837</v>
      </c>
      <c r="B343" s="396"/>
      <c r="C343" s="396"/>
      <c r="D343" s="396"/>
      <c r="E343" s="396"/>
      <c r="F343" s="396"/>
      <c r="G343" s="396"/>
      <c r="H343" s="396"/>
      <c r="I343" s="396"/>
      <c r="J343" s="397"/>
    </row>
    <row r="344" spans="1:10" ht="15" customHeight="1" x14ac:dyDescent="0.25">
      <c r="A344" s="398"/>
      <c r="B344" s="399"/>
      <c r="C344" s="399"/>
      <c r="D344" s="399"/>
      <c r="E344" s="399"/>
      <c r="F344" s="399"/>
      <c r="G344" s="399"/>
      <c r="H344" s="399"/>
      <c r="I344" s="399"/>
      <c r="J344" s="400"/>
    </row>
    <row r="345" spans="1:10" s="11" customFormat="1" ht="25.5" customHeight="1" x14ac:dyDescent="0.25">
      <c r="A345" s="401" t="s">
        <v>809</v>
      </c>
      <c r="B345" s="402"/>
      <c r="C345" s="402"/>
      <c r="D345" s="402"/>
      <c r="E345" s="402"/>
      <c r="F345" s="402"/>
      <c r="G345" s="402"/>
      <c r="H345" s="402"/>
      <c r="I345" s="402"/>
      <c r="J345" s="403"/>
    </row>
    <row r="346" spans="1:10" ht="25.5" customHeight="1" x14ac:dyDescent="0.25"/>
  </sheetData>
  <mergeCells count="17">
    <mergeCell ref="F341:G341"/>
    <mergeCell ref="H341:J341"/>
    <mergeCell ref="A343:J344"/>
    <mergeCell ref="A345:J345"/>
    <mergeCell ref="A6:J6"/>
    <mergeCell ref="A342:C342"/>
    <mergeCell ref="F342:G342"/>
    <mergeCell ref="H342:J342"/>
    <mergeCell ref="A340:C340"/>
    <mergeCell ref="F340:G340"/>
    <mergeCell ref="H340:J340"/>
    <mergeCell ref="A341:C341"/>
    <mergeCell ref="A1:J1"/>
    <mergeCell ref="B2:J2"/>
    <mergeCell ref="B3:J3"/>
    <mergeCell ref="B4:J4"/>
    <mergeCell ref="A5:J5"/>
  </mergeCells>
  <phoneticPr fontId="19" type="noConversion"/>
  <printOptions horizontalCentered="1"/>
  <pageMargins left="0.51181102362204722" right="0.51181102362204722" top="2.598425196850394" bottom="0.94488188976377963" header="0.31496062992125984" footer="0.31496062992125984"/>
  <pageSetup paperSize="9" scale="39" fitToHeight="0" orientation="landscape" r:id="rId1"/>
  <headerFooter>
    <oddHeader>&amp;C&amp;G</oddHeader>
    <oddFooter xml:space="preserve">&amp;C&amp;18SAMIAX ENGENHARIA LTDA – EPP – CNPJ N° 49.098.341/0001-30 INSC. ESTADUAL N° 197307043 INSC. MUNICIPAL N° 25/2025
E-MAIL: samiaxengenharialtda@gmail.com TEL: (86) 9 9985-9320
Avenida Matias Olimpio, 1983, sala 03, CEP N° 64.148-000, Campo Largo-PI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pageSetUpPr fitToPage="1"/>
  </sheetPr>
  <dimension ref="A1:G27"/>
  <sheetViews>
    <sheetView view="pageBreakPreview" topLeftCell="A10" zoomScale="40" zoomScaleNormal="100" zoomScaleSheetLayoutView="40" zoomScalePageLayoutView="70" workbookViewId="0">
      <selection activeCell="B8" sqref="B8"/>
    </sheetView>
  </sheetViews>
  <sheetFormatPr defaultRowHeight="31.5" x14ac:dyDescent="0.25"/>
  <cols>
    <col min="1" max="1" width="36.85546875" style="348" customWidth="1"/>
    <col min="2" max="2" width="164.42578125" style="348" customWidth="1"/>
    <col min="3" max="3" width="37.85546875" style="348" customWidth="1"/>
    <col min="4" max="7" width="39.28515625" style="348" customWidth="1"/>
    <col min="8" max="16384" width="9.140625" style="348"/>
  </cols>
  <sheetData>
    <row r="1" spans="1:7" ht="34.5" customHeight="1" x14ac:dyDescent="0.25">
      <c r="A1" s="405" t="s">
        <v>810</v>
      </c>
      <c r="B1" s="405"/>
      <c r="C1" s="405"/>
      <c r="D1" s="405"/>
      <c r="E1" s="405"/>
      <c r="F1" s="405"/>
      <c r="G1" s="405"/>
    </row>
    <row r="2" spans="1:7" ht="90.75" customHeight="1" x14ac:dyDescent="0.25">
      <c r="A2" s="349" t="s">
        <v>116</v>
      </c>
      <c r="B2" s="406" t="s">
        <v>811</v>
      </c>
      <c r="C2" s="406"/>
      <c r="D2" s="406"/>
      <c r="E2" s="406"/>
      <c r="F2" s="406"/>
      <c r="G2" s="406"/>
    </row>
    <row r="3" spans="1:7" ht="39.75" customHeight="1" x14ac:dyDescent="0.25">
      <c r="A3" s="349" t="s">
        <v>118</v>
      </c>
      <c r="B3" s="405" t="s">
        <v>812</v>
      </c>
      <c r="C3" s="405"/>
      <c r="D3" s="405"/>
      <c r="E3" s="405"/>
      <c r="F3" s="405"/>
      <c r="G3" s="405"/>
    </row>
    <row r="4" spans="1:7" ht="39.75" customHeight="1" x14ac:dyDescent="0.25">
      <c r="A4" s="349" t="s">
        <v>117</v>
      </c>
      <c r="B4" s="407" t="s">
        <v>813</v>
      </c>
      <c r="C4" s="405"/>
      <c r="D4" s="405"/>
      <c r="E4" s="405"/>
      <c r="F4" s="405"/>
      <c r="G4" s="405"/>
    </row>
    <row r="5" spans="1:7" ht="39.75" customHeight="1" x14ac:dyDescent="0.25">
      <c r="A5" s="411" t="s">
        <v>814</v>
      </c>
      <c r="B5" s="412"/>
      <c r="C5" s="412"/>
      <c r="D5" s="412"/>
      <c r="E5" s="412"/>
      <c r="F5" s="412"/>
      <c r="G5" s="412"/>
    </row>
    <row r="6" spans="1:7" s="350" customFormat="1" ht="39.75" customHeight="1" x14ac:dyDescent="0.25">
      <c r="A6" s="409" t="s">
        <v>172</v>
      </c>
      <c r="B6" s="410"/>
      <c r="C6" s="410"/>
      <c r="D6" s="410"/>
      <c r="E6" s="410"/>
      <c r="F6" s="410"/>
      <c r="G6" s="410"/>
    </row>
    <row r="7" spans="1:7" s="351" customFormat="1" x14ac:dyDescent="0.25">
      <c r="A7" s="347" t="s">
        <v>119</v>
      </c>
      <c r="B7" s="347" t="s">
        <v>120</v>
      </c>
      <c r="C7" s="347" t="s">
        <v>173</v>
      </c>
      <c r="D7" s="347" t="s">
        <v>174</v>
      </c>
      <c r="E7" s="347" t="s">
        <v>175</v>
      </c>
      <c r="F7" s="347" t="s">
        <v>700</v>
      </c>
      <c r="G7" s="347" t="s">
        <v>1574</v>
      </c>
    </row>
    <row r="8" spans="1:7" ht="63.75" thickBot="1" x14ac:dyDescent="0.3">
      <c r="A8" s="352" t="s">
        <v>735</v>
      </c>
      <c r="B8" s="352" t="s">
        <v>760</v>
      </c>
      <c r="C8" s="353" t="s">
        <v>1575</v>
      </c>
      <c r="D8" s="354" t="s">
        <v>1576</v>
      </c>
      <c r="E8" s="354" t="s">
        <v>1576</v>
      </c>
      <c r="F8" s="354" t="s">
        <v>1576</v>
      </c>
      <c r="G8" s="354" t="s">
        <v>1576</v>
      </c>
    </row>
    <row r="9" spans="1:7" ht="64.5" thickTop="1" thickBot="1" x14ac:dyDescent="0.3">
      <c r="A9" s="352" t="s">
        <v>168</v>
      </c>
      <c r="B9" s="352" t="s">
        <v>815</v>
      </c>
      <c r="C9" s="353" t="s">
        <v>1577</v>
      </c>
      <c r="D9" s="354" t="s">
        <v>1578</v>
      </c>
      <c r="E9" s="354" t="s">
        <v>1578</v>
      </c>
      <c r="F9" s="354" t="s">
        <v>1578</v>
      </c>
      <c r="G9" s="354" t="s">
        <v>1578</v>
      </c>
    </row>
    <row r="10" spans="1:7" ht="64.5" thickTop="1" thickBot="1" x14ac:dyDescent="0.3">
      <c r="A10" s="352" t="s">
        <v>761</v>
      </c>
      <c r="B10" s="352" t="s">
        <v>816</v>
      </c>
      <c r="C10" s="353" t="s">
        <v>1579</v>
      </c>
      <c r="D10" s="354" t="s">
        <v>1580</v>
      </c>
      <c r="E10" s="354" t="s">
        <v>1580</v>
      </c>
      <c r="F10" s="354" t="s">
        <v>1580</v>
      </c>
      <c r="G10" s="354" t="s">
        <v>1580</v>
      </c>
    </row>
    <row r="11" spans="1:7" ht="64.5" thickTop="1" thickBot="1" x14ac:dyDescent="0.3">
      <c r="A11" s="352" t="s">
        <v>762</v>
      </c>
      <c r="B11" s="352" t="s">
        <v>817</v>
      </c>
      <c r="C11" s="353" t="s">
        <v>1581</v>
      </c>
      <c r="D11" s="354" t="s">
        <v>1582</v>
      </c>
      <c r="E11" s="354" t="s">
        <v>1582</v>
      </c>
      <c r="F11" s="354" t="s">
        <v>1582</v>
      </c>
      <c r="G11" s="354" t="s">
        <v>1582</v>
      </c>
    </row>
    <row r="12" spans="1:7" ht="64.5" thickTop="1" thickBot="1" x14ac:dyDescent="0.3">
      <c r="A12" s="352" t="s">
        <v>764</v>
      </c>
      <c r="B12" s="352" t="s">
        <v>818</v>
      </c>
      <c r="C12" s="353" t="s">
        <v>1583</v>
      </c>
      <c r="D12" s="354" t="s">
        <v>1584</v>
      </c>
      <c r="E12" s="354" t="s">
        <v>1584</v>
      </c>
      <c r="F12" s="354" t="s">
        <v>1584</v>
      </c>
      <c r="G12" s="354" t="s">
        <v>1584</v>
      </c>
    </row>
    <row r="13" spans="1:7" ht="64.5" thickTop="1" thickBot="1" x14ac:dyDescent="0.3">
      <c r="A13" s="352" t="s">
        <v>765</v>
      </c>
      <c r="B13" s="352" t="s">
        <v>819</v>
      </c>
      <c r="C13" s="353" t="s">
        <v>1585</v>
      </c>
      <c r="D13" s="354" t="s">
        <v>1586</v>
      </c>
      <c r="E13" s="354" t="s">
        <v>1586</v>
      </c>
      <c r="F13" s="354" t="s">
        <v>1586</v>
      </c>
      <c r="G13" s="354" t="s">
        <v>1586</v>
      </c>
    </row>
    <row r="14" spans="1:7" ht="64.5" thickTop="1" thickBot="1" x14ac:dyDescent="0.3">
      <c r="A14" s="352" t="s">
        <v>820</v>
      </c>
      <c r="B14" s="352" t="s">
        <v>821</v>
      </c>
      <c r="C14" s="353" t="s">
        <v>1587</v>
      </c>
      <c r="D14" s="354" t="s">
        <v>1588</v>
      </c>
      <c r="E14" s="354" t="s">
        <v>1588</v>
      </c>
      <c r="F14" s="354" t="s">
        <v>1588</v>
      </c>
      <c r="G14" s="354" t="s">
        <v>1588</v>
      </c>
    </row>
    <row r="15" spans="1:7" ht="64.5" thickTop="1" thickBot="1" x14ac:dyDescent="0.3">
      <c r="A15" s="352" t="s">
        <v>822</v>
      </c>
      <c r="B15" s="352" t="s">
        <v>823</v>
      </c>
      <c r="C15" s="353" t="s">
        <v>1589</v>
      </c>
      <c r="D15" s="354" t="s">
        <v>1590</v>
      </c>
      <c r="E15" s="354" t="s">
        <v>1590</v>
      </c>
      <c r="F15" s="354" t="s">
        <v>1590</v>
      </c>
      <c r="G15" s="354" t="s">
        <v>1590</v>
      </c>
    </row>
    <row r="16" spans="1:7" ht="64.5" thickTop="1" thickBot="1" x14ac:dyDescent="0.3">
      <c r="A16" s="352" t="s">
        <v>824</v>
      </c>
      <c r="B16" s="352" t="s">
        <v>825</v>
      </c>
      <c r="C16" s="353" t="s">
        <v>1591</v>
      </c>
      <c r="D16" s="354" t="s">
        <v>1592</v>
      </c>
      <c r="E16" s="354" t="s">
        <v>1592</v>
      </c>
      <c r="F16" s="354" t="s">
        <v>1592</v>
      </c>
      <c r="G16" s="354" t="s">
        <v>1592</v>
      </c>
    </row>
    <row r="17" spans="1:7" ht="64.5" thickTop="1" thickBot="1" x14ac:dyDescent="0.3">
      <c r="A17" s="352" t="s">
        <v>826</v>
      </c>
      <c r="B17" s="352" t="s">
        <v>827</v>
      </c>
      <c r="C17" s="353" t="s">
        <v>1593</v>
      </c>
      <c r="D17" s="354" t="s">
        <v>1594</v>
      </c>
      <c r="E17" s="354" t="s">
        <v>1594</v>
      </c>
      <c r="F17" s="354" t="s">
        <v>1594</v>
      </c>
      <c r="G17" s="354" t="s">
        <v>1594</v>
      </c>
    </row>
    <row r="18" spans="1:7" ht="64.5" thickTop="1" thickBot="1" x14ac:dyDescent="0.3">
      <c r="A18" s="352" t="s">
        <v>828</v>
      </c>
      <c r="B18" s="352" t="s">
        <v>829</v>
      </c>
      <c r="C18" s="353" t="s">
        <v>1595</v>
      </c>
      <c r="D18" s="354" t="s">
        <v>1596</v>
      </c>
      <c r="E18" s="354" t="s">
        <v>1596</v>
      </c>
      <c r="F18" s="354" t="s">
        <v>1596</v>
      </c>
      <c r="G18" s="354" t="s">
        <v>1596</v>
      </c>
    </row>
    <row r="19" spans="1:7" ht="64.5" thickTop="1" thickBot="1" x14ac:dyDescent="0.3">
      <c r="A19" s="352" t="s">
        <v>830</v>
      </c>
      <c r="B19" s="352" t="s">
        <v>763</v>
      </c>
      <c r="C19" s="353" t="s">
        <v>1597</v>
      </c>
      <c r="D19" s="354" t="s">
        <v>1598</v>
      </c>
      <c r="E19" s="354" t="s">
        <v>1598</v>
      </c>
      <c r="F19" s="354" t="s">
        <v>1598</v>
      </c>
      <c r="G19" s="354" t="s">
        <v>1598</v>
      </c>
    </row>
    <row r="20" spans="1:7" ht="64.5" thickTop="1" thickBot="1" x14ac:dyDescent="0.3">
      <c r="A20" s="352" t="s">
        <v>831</v>
      </c>
      <c r="B20" s="352" t="s">
        <v>832</v>
      </c>
      <c r="C20" s="353" t="s">
        <v>1599</v>
      </c>
      <c r="D20" s="354" t="s">
        <v>1600</v>
      </c>
      <c r="E20" s="354" t="s">
        <v>1600</v>
      </c>
      <c r="F20" s="354" t="s">
        <v>1600</v>
      </c>
      <c r="G20" s="354" t="s">
        <v>1600</v>
      </c>
    </row>
    <row r="21" spans="1:7" ht="64.5" thickTop="1" thickBot="1" x14ac:dyDescent="0.3">
      <c r="A21" s="352" t="s">
        <v>833</v>
      </c>
      <c r="B21" s="352" t="s">
        <v>834</v>
      </c>
      <c r="C21" s="353" t="s">
        <v>1601</v>
      </c>
      <c r="D21" s="354" t="s">
        <v>1602</v>
      </c>
      <c r="E21" s="354" t="s">
        <v>1602</v>
      </c>
      <c r="F21" s="354" t="s">
        <v>1602</v>
      </c>
      <c r="G21" s="354" t="s">
        <v>1602</v>
      </c>
    </row>
    <row r="22" spans="1:7" ht="64.5" thickTop="1" thickBot="1" x14ac:dyDescent="0.3">
      <c r="A22" s="352" t="s">
        <v>835</v>
      </c>
      <c r="B22" s="352" t="s">
        <v>836</v>
      </c>
      <c r="C22" s="353" t="s">
        <v>1603</v>
      </c>
      <c r="D22" s="354" t="s">
        <v>1604</v>
      </c>
      <c r="E22" s="354" t="s">
        <v>1604</v>
      </c>
      <c r="F22" s="354" t="s">
        <v>1604</v>
      </c>
      <c r="G22" s="354" t="s">
        <v>1604</v>
      </c>
    </row>
    <row r="23" spans="1:7" ht="32.25" thickTop="1" x14ac:dyDescent="0.25">
      <c r="A23" s="413" t="s">
        <v>176</v>
      </c>
      <c r="B23" s="413"/>
      <c r="C23" s="355"/>
      <c r="D23" s="356" t="s">
        <v>1605</v>
      </c>
      <c r="E23" s="356" t="s">
        <v>1605</v>
      </c>
      <c r="F23" s="356" t="s">
        <v>1605</v>
      </c>
      <c r="G23" s="356" t="s">
        <v>1605</v>
      </c>
    </row>
    <row r="24" spans="1:7" x14ac:dyDescent="0.25">
      <c r="A24" s="413" t="s">
        <v>177</v>
      </c>
      <c r="B24" s="413"/>
      <c r="C24" s="355"/>
      <c r="D24" s="356" t="s">
        <v>1606</v>
      </c>
      <c r="E24" s="356" t="s">
        <v>1606</v>
      </c>
      <c r="F24" s="356" t="s">
        <v>1606</v>
      </c>
      <c r="G24" s="356" t="s">
        <v>1606</v>
      </c>
    </row>
    <row r="25" spans="1:7" x14ac:dyDescent="0.25">
      <c r="A25" s="413" t="s">
        <v>178</v>
      </c>
      <c r="B25" s="413"/>
      <c r="C25" s="355"/>
      <c r="D25" s="356" t="s">
        <v>1605</v>
      </c>
      <c r="E25" s="356" t="s">
        <v>1607</v>
      </c>
      <c r="F25" s="356" t="s">
        <v>1608</v>
      </c>
      <c r="G25" s="356" t="s">
        <v>588</v>
      </c>
    </row>
    <row r="26" spans="1:7" x14ac:dyDescent="0.25">
      <c r="A26" s="413" t="s">
        <v>179</v>
      </c>
      <c r="B26" s="413"/>
      <c r="C26" s="355"/>
      <c r="D26" s="356" t="s">
        <v>1606</v>
      </c>
      <c r="E26" s="356" t="s">
        <v>1609</v>
      </c>
      <c r="F26" s="356" t="s">
        <v>1610</v>
      </c>
      <c r="G26" s="356" t="s">
        <v>1611</v>
      </c>
    </row>
    <row r="27" spans="1:7" ht="51" customHeight="1" x14ac:dyDescent="0.25">
      <c r="A27" s="408" t="str">
        <f>ORÇAMENTO!A345</f>
        <v>TERESINA (PI),  14 DE JULHO DE 2025</v>
      </c>
      <c r="B27" s="408"/>
      <c r="C27" s="408"/>
      <c r="D27" s="408"/>
      <c r="E27" s="408"/>
      <c r="F27" s="408"/>
      <c r="G27" s="408"/>
    </row>
  </sheetData>
  <mergeCells count="11">
    <mergeCell ref="A1:G1"/>
    <mergeCell ref="B2:G2"/>
    <mergeCell ref="B3:G3"/>
    <mergeCell ref="B4:G4"/>
    <mergeCell ref="A27:G27"/>
    <mergeCell ref="A6:G6"/>
    <mergeCell ref="A5:G5"/>
    <mergeCell ref="A23:B23"/>
    <mergeCell ref="A24:B24"/>
    <mergeCell ref="A25:B25"/>
    <mergeCell ref="A26:B26"/>
  </mergeCells>
  <phoneticPr fontId="19" type="noConversion"/>
  <printOptions horizontalCentered="1"/>
  <pageMargins left="0.51181102362204722" right="0.51181102362204722" top="2.598425196850394" bottom="0.94488188976377963" header="0.31496062992125984" footer="0.31496062992125984"/>
  <pageSetup paperSize="9" scale="28" fitToHeight="0" orientation="portrait" r:id="rId1"/>
  <headerFooter>
    <oddHeader>&amp;C&amp;G</oddHeader>
    <oddFooter xml:space="preserve">&amp;C&amp;18SAMIAX ENGENHARIA LTDA – EPP – CNPJ N° 49.098.341/0001-30 INSC. ESTADUAL N° 197307043 INSC. MUNICIPAL N° 25/2025
E-MAIL: samiaxengenharialtda@gmail.com TEL: (86) 9 9985-9320
Avenida Matias Olimpio, 1983, sala 03, CEP N° 64.148-000, Campo Largo-PI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>
    <pageSetUpPr fitToPage="1"/>
  </sheetPr>
  <dimension ref="A1:Q39"/>
  <sheetViews>
    <sheetView view="pageBreakPreview" topLeftCell="A7" zoomScale="70" zoomScaleNormal="70" zoomScaleSheetLayoutView="70" zoomScalePageLayoutView="70" workbookViewId="0">
      <selection activeCell="C8" sqref="C8"/>
    </sheetView>
  </sheetViews>
  <sheetFormatPr defaultColWidth="8.7109375" defaultRowHeight="18" x14ac:dyDescent="0.25"/>
  <cols>
    <col min="1" max="1" width="26.140625" style="25" customWidth="1"/>
    <col min="2" max="2" width="108.42578125" style="25" customWidth="1"/>
    <col min="3" max="3" width="27" style="25" customWidth="1"/>
    <col min="4" max="5" width="24.28515625" style="25" customWidth="1"/>
    <col min="6" max="6" width="25.7109375" style="25" customWidth="1"/>
    <col min="7" max="7" width="24.28515625" style="25" customWidth="1"/>
    <col min="8" max="8" width="27" style="10" customWidth="1"/>
    <col min="9" max="9" width="8.7109375" style="10"/>
    <col min="10" max="10" width="8.85546875" style="10" bestFit="1" customWidth="1"/>
    <col min="11" max="17" width="8.7109375" style="10"/>
    <col min="18" max="18" width="9.5703125" style="10" bestFit="1" customWidth="1"/>
    <col min="19" max="252" width="8.7109375" style="10"/>
    <col min="253" max="253" width="13.7109375" style="10" bestFit="1" customWidth="1"/>
    <col min="254" max="254" width="100" style="10" bestFit="1" customWidth="1"/>
    <col min="255" max="257" width="15.7109375" style="10" bestFit="1" customWidth="1"/>
    <col min="258" max="258" width="17.140625" style="10" bestFit="1" customWidth="1"/>
    <col min="259" max="259" width="12.7109375" style="10" bestFit="1" customWidth="1"/>
    <col min="260" max="260" width="15.7109375" style="10" bestFit="1" customWidth="1"/>
    <col min="261" max="261" width="8.7109375" style="10"/>
    <col min="262" max="262" width="11.140625" style="10" bestFit="1" customWidth="1"/>
    <col min="263" max="508" width="8.7109375" style="10"/>
    <col min="509" max="509" width="13.7109375" style="10" bestFit="1" customWidth="1"/>
    <col min="510" max="510" width="100" style="10" bestFit="1" customWidth="1"/>
    <col min="511" max="513" width="15.7109375" style="10" bestFit="1" customWidth="1"/>
    <col min="514" max="514" width="17.140625" style="10" bestFit="1" customWidth="1"/>
    <col min="515" max="515" width="12.7109375" style="10" bestFit="1" customWidth="1"/>
    <col min="516" max="516" width="15.7109375" style="10" bestFit="1" customWidth="1"/>
    <col min="517" max="517" width="8.7109375" style="10"/>
    <col min="518" max="518" width="11.140625" style="10" bestFit="1" customWidth="1"/>
    <col min="519" max="764" width="8.7109375" style="10"/>
    <col min="765" max="765" width="13.7109375" style="10" bestFit="1" customWidth="1"/>
    <col min="766" max="766" width="100" style="10" bestFit="1" customWidth="1"/>
    <col min="767" max="769" width="15.7109375" style="10" bestFit="1" customWidth="1"/>
    <col min="770" max="770" width="17.140625" style="10" bestFit="1" customWidth="1"/>
    <col min="771" max="771" width="12.7109375" style="10" bestFit="1" customWidth="1"/>
    <col min="772" max="772" width="15.7109375" style="10" bestFit="1" customWidth="1"/>
    <col min="773" max="773" width="8.7109375" style="10"/>
    <col min="774" max="774" width="11.140625" style="10" bestFit="1" customWidth="1"/>
    <col min="775" max="1020" width="8.7109375" style="10"/>
    <col min="1021" max="1021" width="13.7109375" style="10" bestFit="1" customWidth="1"/>
    <col min="1022" max="1022" width="100" style="10" bestFit="1" customWidth="1"/>
    <col min="1023" max="1025" width="15.7109375" style="10" bestFit="1" customWidth="1"/>
    <col min="1026" max="1026" width="17.140625" style="10" bestFit="1" customWidth="1"/>
    <col min="1027" max="1027" width="12.7109375" style="10" bestFit="1" customWidth="1"/>
    <col min="1028" max="1028" width="15.7109375" style="10" bestFit="1" customWidth="1"/>
    <col min="1029" max="1029" width="8.7109375" style="10"/>
    <col min="1030" max="1030" width="11.140625" style="10" bestFit="1" customWidth="1"/>
    <col min="1031" max="1276" width="8.7109375" style="10"/>
    <col min="1277" max="1277" width="13.7109375" style="10" bestFit="1" customWidth="1"/>
    <col min="1278" max="1278" width="100" style="10" bestFit="1" customWidth="1"/>
    <col min="1279" max="1281" width="15.7109375" style="10" bestFit="1" customWidth="1"/>
    <col min="1282" max="1282" width="17.140625" style="10" bestFit="1" customWidth="1"/>
    <col min="1283" max="1283" width="12.7109375" style="10" bestFit="1" customWidth="1"/>
    <col min="1284" max="1284" width="15.7109375" style="10" bestFit="1" customWidth="1"/>
    <col min="1285" max="1285" width="8.7109375" style="10"/>
    <col min="1286" max="1286" width="11.140625" style="10" bestFit="1" customWidth="1"/>
    <col min="1287" max="1532" width="8.7109375" style="10"/>
    <col min="1533" max="1533" width="13.7109375" style="10" bestFit="1" customWidth="1"/>
    <col min="1534" max="1534" width="100" style="10" bestFit="1" customWidth="1"/>
    <col min="1535" max="1537" width="15.7109375" style="10" bestFit="1" customWidth="1"/>
    <col min="1538" max="1538" width="17.140625" style="10" bestFit="1" customWidth="1"/>
    <col min="1539" max="1539" width="12.7109375" style="10" bestFit="1" customWidth="1"/>
    <col min="1540" max="1540" width="15.7109375" style="10" bestFit="1" customWidth="1"/>
    <col min="1541" max="1541" width="8.7109375" style="10"/>
    <col min="1542" max="1542" width="11.140625" style="10" bestFit="1" customWidth="1"/>
    <col min="1543" max="1788" width="8.7109375" style="10"/>
    <col min="1789" max="1789" width="13.7109375" style="10" bestFit="1" customWidth="1"/>
    <col min="1790" max="1790" width="100" style="10" bestFit="1" customWidth="1"/>
    <col min="1791" max="1793" width="15.7109375" style="10" bestFit="1" customWidth="1"/>
    <col min="1794" max="1794" width="17.140625" style="10" bestFit="1" customWidth="1"/>
    <col min="1795" max="1795" width="12.7109375" style="10" bestFit="1" customWidth="1"/>
    <col min="1796" max="1796" width="15.7109375" style="10" bestFit="1" customWidth="1"/>
    <col min="1797" max="1797" width="8.7109375" style="10"/>
    <col min="1798" max="1798" width="11.140625" style="10" bestFit="1" customWidth="1"/>
    <col min="1799" max="2044" width="8.7109375" style="10"/>
    <col min="2045" max="2045" width="13.7109375" style="10" bestFit="1" customWidth="1"/>
    <col min="2046" max="2046" width="100" style="10" bestFit="1" customWidth="1"/>
    <col min="2047" max="2049" width="15.7109375" style="10" bestFit="1" customWidth="1"/>
    <col min="2050" max="2050" width="17.140625" style="10" bestFit="1" customWidth="1"/>
    <col min="2051" max="2051" width="12.7109375" style="10" bestFit="1" customWidth="1"/>
    <col min="2052" max="2052" width="15.7109375" style="10" bestFit="1" customWidth="1"/>
    <col min="2053" max="2053" width="8.7109375" style="10"/>
    <col min="2054" max="2054" width="11.140625" style="10" bestFit="1" customWidth="1"/>
    <col min="2055" max="2300" width="8.7109375" style="10"/>
    <col min="2301" max="2301" width="13.7109375" style="10" bestFit="1" customWidth="1"/>
    <col min="2302" max="2302" width="100" style="10" bestFit="1" customWidth="1"/>
    <col min="2303" max="2305" width="15.7109375" style="10" bestFit="1" customWidth="1"/>
    <col min="2306" max="2306" width="17.140625" style="10" bestFit="1" customWidth="1"/>
    <col min="2307" max="2307" width="12.7109375" style="10" bestFit="1" customWidth="1"/>
    <col min="2308" max="2308" width="15.7109375" style="10" bestFit="1" customWidth="1"/>
    <col min="2309" max="2309" width="8.7109375" style="10"/>
    <col min="2310" max="2310" width="11.140625" style="10" bestFit="1" customWidth="1"/>
    <col min="2311" max="2556" width="8.7109375" style="10"/>
    <col min="2557" max="2557" width="13.7109375" style="10" bestFit="1" customWidth="1"/>
    <col min="2558" max="2558" width="100" style="10" bestFit="1" customWidth="1"/>
    <col min="2559" max="2561" width="15.7109375" style="10" bestFit="1" customWidth="1"/>
    <col min="2562" max="2562" width="17.140625" style="10" bestFit="1" customWidth="1"/>
    <col min="2563" max="2563" width="12.7109375" style="10" bestFit="1" customWidth="1"/>
    <col min="2564" max="2564" width="15.7109375" style="10" bestFit="1" customWidth="1"/>
    <col min="2565" max="2565" width="8.7109375" style="10"/>
    <col min="2566" max="2566" width="11.140625" style="10" bestFit="1" customWidth="1"/>
    <col min="2567" max="2812" width="8.7109375" style="10"/>
    <col min="2813" max="2813" width="13.7109375" style="10" bestFit="1" customWidth="1"/>
    <col min="2814" max="2814" width="100" style="10" bestFit="1" customWidth="1"/>
    <col min="2815" max="2817" width="15.7109375" style="10" bestFit="1" customWidth="1"/>
    <col min="2818" max="2818" width="17.140625" style="10" bestFit="1" customWidth="1"/>
    <col min="2819" max="2819" width="12.7109375" style="10" bestFit="1" customWidth="1"/>
    <col min="2820" max="2820" width="15.7109375" style="10" bestFit="1" customWidth="1"/>
    <col min="2821" max="2821" width="8.7109375" style="10"/>
    <col min="2822" max="2822" width="11.140625" style="10" bestFit="1" customWidth="1"/>
    <col min="2823" max="3068" width="8.7109375" style="10"/>
    <col min="3069" max="3069" width="13.7109375" style="10" bestFit="1" customWidth="1"/>
    <col min="3070" max="3070" width="100" style="10" bestFit="1" customWidth="1"/>
    <col min="3071" max="3073" width="15.7109375" style="10" bestFit="1" customWidth="1"/>
    <col min="3074" max="3074" width="17.140625" style="10" bestFit="1" customWidth="1"/>
    <col min="3075" max="3075" width="12.7109375" style="10" bestFit="1" customWidth="1"/>
    <col min="3076" max="3076" width="15.7109375" style="10" bestFit="1" customWidth="1"/>
    <col min="3077" max="3077" width="8.7109375" style="10"/>
    <col min="3078" max="3078" width="11.140625" style="10" bestFit="1" customWidth="1"/>
    <col min="3079" max="3324" width="8.7109375" style="10"/>
    <col min="3325" max="3325" width="13.7109375" style="10" bestFit="1" customWidth="1"/>
    <col min="3326" max="3326" width="100" style="10" bestFit="1" customWidth="1"/>
    <col min="3327" max="3329" width="15.7109375" style="10" bestFit="1" customWidth="1"/>
    <col min="3330" max="3330" width="17.140625" style="10" bestFit="1" customWidth="1"/>
    <col min="3331" max="3331" width="12.7109375" style="10" bestFit="1" customWidth="1"/>
    <col min="3332" max="3332" width="15.7109375" style="10" bestFit="1" customWidth="1"/>
    <col min="3333" max="3333" width="8.7109375" style="10"/>
    <col min="3334" max="3334" width="11.140625" style="10" bestFit="1" customWidth="1"/>
    <col min="3335" max="3580" width="8.7109375" style="10"/>
    <col min="3581" max="3581" width="13.7109375" style="10" bestFit="1" customWidth="1"/>
    <col min="3582" max="3582" width="100" style="10" bestFit="1" customWidth="1"/>
    <col min="3583" max="3585" width="15.7109375" style="10" bestFit="1" customWidth="1"/>
    <col min="3586" max="3586" width="17.140625" style="10" bestFit="1" customWidth="1"/>
    <col min="3587" max="3587" width="12.7109375" style="10" bestFit="1" customWidth="1"/>
    <col min="3588" max="3588" width="15.7109375" style="10" bestFit="1" customWidth="1"/>
    <col min="3589" max="3589" width="8.7109375" style="10"/>
    <col min="3590" max="3590" width="11.140625" style="10" bestFit="1" customWidth="1"/>
    <col min="3591" max="3836" width="8.7109375" style="10"/>
    <col min="3837" max="3837" width="13.7109375" style="10" bestFit="1" customWidth="1"/>
    <col min="3838" max="3838" width="100" style="10" bestFit="1" customWidth="1"/>
    <col min="3839" max="3841" width="15.7109375" style="10" bestFit="1" customWidth="1"/>
    <col min="3842" max="3842" width="17.140625" style="10" bestFit="1" customWidth="1"/>
    <col min="3843" max="3843" width="12.7109375" style="10" bestFit="1" customWidth="1"/>
    <col min="3844" max="3844" width="15.7109375" style="10" bestFit="1" customWidth="1"/>
    <col min="3845" max="3845" width="8.7109375" style="10"/>
    <col min="3846" max="3846" width="11.140625" style="10" bestFit="1" customWidth="1"/>
    <col min="3847" max="4092" width="8.7109375" style="10"/>
    <col min="4093" max="4093" width="13.7109375" style="10" bestFit="1" customWidth="1"/>
    <col min="4094" max="4094" width="100" style="10" bestFit="1" customWidth="1"/>
    <col min="4095" max="4097" width="15.7109375" style="10" bestFit="1" customWidth="1"/>
    <col min="4098" max="4098" width="17.140625" style="10" bestFit="1" customWidth="1"/>
    <col min="4099" max="4099" width="12.7109375" style="10" bestFit="1" customWidth="1"/>
    <col min="4100" max="4100" width="15.7109375" style="10" bestFit="1" customWidth="1"/>
    <col min="4101" max="4101" width="8.7109375" style="10"/>
    <col min="4102" max="4102" width="11.140625" style="10" bestFit="1" customWidth="1"/>
    <col min="4103" max="4348" width="8.7109375" style="10"/>
    <col min="4349" max="4349" width="13.7109375" style="10" bestFit="1" customWidth="1"/>
    <col min="4350" max="4350" width="100" style="10" bestFit="1" customWidth="1"/>
    <col min="4351" max="4353" width="15.7109375" style="10" bestFit="1" customWidth="1"/>
    <col min="4354" max="4354" width="17.140625" style="10" bestFit="1" customWidth="1"/>
    <col min="4355" max="4355" width="12.7109375" style="10" bestFit="1" customWidth="1"/>
    <col min="4356" max="4356" width="15.7109375" style="10" bestFit="1" customWidth="1"/>
    <col min="4357" max="4357" width="8.7109375" style="10"/>
    <col min="4358" max="4358" width="11.140625" style="10" bestFit="1" customWidth="1"/>
    <col min="4359" max="4604" width="8.7109375" style="10"/>
    <col min="4605" max="4605" width="13.7109375" style="10" bestFit="1" customWidth="1"/>
    <col min="4606" max="4606" width="100" style="10" bestFit="1" customWidth="1"/>
    <col min="4607" max="4609" width="15.7109375" style="10" bestFit="1" customWidth="1"/>
    <col min="4610" max="4610" width="17.140625" style="10" bestFit="1" customWidth="1"/>
    <col min="4611" max="4611" width="12.7109375" style="10" bestFit="1" customWidth="1"/>
    <col min="4612" max="4612" width="15.7109375" style="10" bestFit="1" customWidth="1"/>
    <col min="4613" max="4613" width="8.7109375" style="10"/>
    <col min="4614" max="4614" width="11.140625" style="10" bestFit="1" customWidth="1"/>
    <col min="4615" max="4860" width="8.7109375" style="10"/>
    <col min="4861" max="4861" width="13.7109375" style="10" bestFit="1" customWidth="1"/>
    <col min="4862" max="4862" width="100" style="10" bestFit="1" customWidth="1"/>
    <col min="4863" max="4865" width="15.7109375" style="10" bestFit="1" customWidth="1"/>
    <col min="4866" max="4866" width="17.140625" style="10" bestFit="1" customWidth="1"/>
    <col min="4867" max="4867" width="12.7109375" style="10" bestFit="1" customWidth="1"/>
    <col min="4868" max="4868" width="15.7109375" style="10" bestFit="1" customWidth="1"/>
    <col min="4869" max="4869" width="8.7109375" style="10"/>
    <col min="4870" max="4870" width="11.140625" style="10" bestFit="1" customWidth="1"/>
    <col min="4871" max="5116" width="8.7109375" style="10"/>
    <col min="5117" max="5117" width="13.7109375" style="10" bestFit="1" customWidth="1"/>
    <col min="5118" max="5118" width="100" style="10" bestFit="1" customWidth="1"/>
    <col min="5119" max="5121" width="15.7109375" style="10" bestFit="1" customWidth="1"/>
    <col min="5122" max="5122" width="17.140625" style="10" bestFit="1" customWidth="1"/>
    <col min="5123" max="5123" width="12.7109375" style="10" bestFit="1" customWidth="1"/>
    <col min="5124" max="5124" width="15.7109375" style="10" bestFit="1" customWidth="1"/>
    <col min="5125" max="5125" width="8.7109375" style="10"/>
    <col min="5126" max="5126" width="11.140625" style="10" bestFit="1" customWidth="1"/>
    <col min="5127" max="5372" width="8.7109375" style="10"/>
    <col min="5373" max="5373" width="13.7109375" style="10" bestFit="1" customWidth="1"/>
    <col min="5374" max="5374" width="100" style="10" bestFit="1" customWidth="1"/>
    <col min="5375" max="5377" width="15.7109375" style="10" bestFit="1" customWidth="1"/>
    <col min="5378" max="5378" width="17.140625" style="10" bestFit="1" customWidth="1"/>
    <col min="5379" max="5379" width="12.7109375" style="10" bestFit="1" customWidth="1"/>
    <col min="5380" max="5380" width="15.7109375" style="10" bestFit="1" customWidth="1"/>
    <col min="5381" max="5381" width="8.7109375" style="10"/>
    <col min="5382" max="5382" width="11.140625" style="10" bestFit="1" customWidth="1"/>
    <col min="5383" max="5628" width="8.7109375" style="10"/>
    <col min="5629" max="5629" width="13.7109375" style="10" bestFit="1" customWidth="1"/>
    <col min="5630" max="5630" width="100" style="10" bestFit="1" customWidth="1"/>
    <col min="5631" max="5633" width="15.7109375" style="10" bestFit="1" customWidth="1"/>
    <col min="5634" max="5634" width="17.140625" style="10" bestFit="1" customWidth="1"/>
    <col min="5635" max="5635" width="12.7109375" style="10" bestFit="1" customWidth="1"/>
    <col min="5636" max="5636" width="15.7109375" style="10" bestFit="1" customWidth="1"/>
    <col min="5637" max="5637" width="8.7109375" style="10"/>
    <col min="5638" max="5638" width="11.140625" style="10" bestFit="1" customWidth="1"/>
    <col min="5639" max="5884" width="8.7109375" style="10"/>
    <col min="5885" max="5885" width="13.7109375" style="10" bestFit="1" customWidth="1"/>
    <col min="5886" max="5886" width="100" style="10" bestFit="1" customWidth="1"/>
    <col min="5887" max="5889" width="15.7109375" style="10" bestFit="1" customWidth="1"/>
    <col min="5890" max="5890" width="17.140625" style="10" bestFit="1" customWidth="1"/>
    <col min="5891" max="5891" width="12.7109375" style="10" bestFit="1" customWidth="1"/>
    <col min="5892" max="5892" width="15.7109375" style="10" bestFit="1" customWidth="1"/>
    <col min="5893" max="5893" width="8.7109375" style="10"/>
    <col min="5894" max="5894" width="11.140625" style="10" bestFit="1" customWidth="1"/>
    <col min="5895" max="6140" width="8.7109375" style="10"/>
    <col min="6141" max="6141" width="13.7109375" style="10" bestFit="1" customWidth="1"/>
    <col min="6142" max="6142" width="100" style="10" bestFit="1" customWidth="1"/>
    <col min="6143" max="6145" width="15.7109375" style="10" bestFit="1" customWidth="1"/>
    <col min="6146" max="6146" width="17.140625" style="10" bestFit="1" customWidth="1"/>
    <col min="6147" max="6147" width="12.7109375" style="10" bestFit="1" customWidth="1"/>
    <col min="6148" max="6148" width="15.7109375" style="10" bestFit="1" customWidth="1"/>
    <col min="6149" max="6149" width="8.7109375" style="10"/>
    <col min="6150" max="6150" width="11.140625" style="10" bestFit="1" customWidth="1"/>
    <col min="6151" max="6396" width="8.7109375" style="10"/>
    <col min="6397" max="6397" width="13.7109375" style="10" bestFit="1" customWidth="1"/>
    <col min="6398" max="6398" width="100" style="10" bestFit="1" customWidth="1"/>
    <col min="6399" max="6401" width="15.7109375" style="10" bestFit="1" customWidth="1"/>
    <col min="6402" max="6402" width="17.140625" style="10" bestFit="1" customWidth="1"/>
    <col min="6403" max="6403" width="12.7109375" style="10" bestFit="1" customWidth="1"/>
    <col min="6404" max="6404" width="15.7109375" style="10" bestFit="1" customWidth="1"/>
    <col min="6405" max="6405" width="8.7109375" style="10"/>
    <col min="6406" max="6406" width="11.140625" style="10" bestFit="1" customWidth="1"/>
    <col min="6407" max="6652" width="8.7109375" style="10"/>
    <col min="6653" max="6653" width="13.7109375" style="10" bestFit="1" customWidth="1"/>
    <col min="6654" max="6654" width="100" style="10" bestFit="1" customWidth="1"/>
    <col min="6655" max="6657" width="15.7109375" style="10" bestFit="1" customWidth="1"/>
    <col min="6658" max="6658" width="17.140625" style="10" bestFit="1" customWidth="1"/>
    <col min="6659" max="6659" width="12.7109375" style="10" bestFit="1" customWidth="1"/>
    <col min="6660" max="6660" width="15.7109375" style="10" bestFit="1" customWidth="1"/>
    <col min="6661" max="6661" width="8.7109375" style="10"/>
    <col min="6662" max="6662" width="11.140625" style="10" bestFit="1" customWidth="1"/>
    <col min="6663" max="6908" width="8.7109375" style="10"/>
    <col min="6909" max="6909" width="13.7109375" style="10" bestFit="1" customWidth="1"/>
    <col min="6910" max="6910" width="100" style="10" bestFit="1" customWidth="1"/>
    <col min="6911" max="6913" width="15.7109375" style="10" bestFit="1" customWidth="1"/>
    <col min="6914" max="6914" width="17.140625" style="10" bestFit="1" customWidth="1"/>
    <col min="6915" max="6915" width="12.7109375" style="10" bestFit="1" customWidth="1"/>
    <col min="6916" max="6916" width="15.7109375" style="10" bestFit="1" customWidth="1"/>
    <col min="6917" max="6917" width="8.7109375" style="10"/>
    <col min="6918" max="6918" width="11.140625" style="10" bestFit="1" customWidth="1"/>
    <col min="6919" max="7164" width="8.7109375" style="10"/>
    <col min="7165" max="7165" width="13.7109375" style="10" bestFit="1" customWidth="1"/>
    <col min="7166" max="7166" width="100" style="10" bestFit="1" customWidth="1"/>
    <col min="7167" max="7169" width="15.7109375" style="10" bestFit="1" customWidth="1"/>
    <col min="7170" max="7170" width="17.140625" style="10" bestFit="1" customWidth="1"/>
    <col min="7171" max="7171" width="12.7109375" style="10" bestFit="1" customWidth="1"/>
    <col min="7172" max="7172" width="15.7109375" style="10" bestFit="1" customWidth="1"/>
    <col min="7173" max="7173" width="8.7109375" style="10"/>
    <col min="7174" max="7174" width="11.140625" style="10" bestFit="1" customWidth="1"/>
    <col min="7175" max="7420" width="8.7109375" style="10"/>
    <col min="7421" max="7421" width="13.7109375" style="10" bestFit="1" customWidth="1"/>
    <col min="7422" max="7422" width="100" style="10" bestFit="1" customWidth="1"/>
    <col min="7423" max="7425" width="15.7109375" style="10" bestFit="1" customWidth="1"/>
    <col min="7426" max="7426" width="17.140625" style="10" bestFit="1" customWidth="1"/>
    <col min="7427" max="7427" width="12.7109375" style="10" bestFit="1" customWidth="1"/>
    <col min="7428" max="7428" width="15.7109375" style="10" bestFit="1" customWidth="1"/>
    <col min="7429" max="7429" width="8.7109375" style="10"/>
    <col min="7430" max="7430" width="11.140625" style="10" bestFit="1" customWidth="1"/>
    <col min="7431" max="7676" width="8.7109375" style="10"/>
    <col min="7677" max="7677" width="13.7109375" style="10" bestFit="1" customWidth="1"/>
    <col min="7678" max="7678" width="100" style="10" bestFit="1" customWidth="1"/>
    <col min="7679" max="7681" width="15.7109375" style="10" bestFit="1" customWidth="1"/>
    <col min="7682" max="7682" width="17.140625" style="10" bestFit="1" customWidth="1"/>
    <col min="7683" max="7683" width="12.7109375" style="10" bestFit="1" customWidth="1"/>
    <col min="7684" max="7684" width="15.7109375" style="10" bestFit="1" customWidth="1"/>
    <col min="7685" max="7685" width="8.7109375" style="10"/>
    <col min="7686" max="7686" width="11.140625" style="10" bestFit="1" customWidth="1"/>
    <col min="7687" max="7932" width="8.7109375" style="10"/>
    <col min="7933" max="7933" width="13.7109375" style="10" bestFit="1" customWidth="1"/>
    <col min="7934" max="7934" width="100" style="10" bestFit="1" customWidth="1"/>
    <col min="7935" max="7937" width="15.7109375" style="10" bestFit="1" customWidth="1"/>
    <col min="7938" max="7938" width="17.140625" style="10" bestFit="1" customWidth="1"/>
    <col min="7939" max="7939" width="12.7109375" style="10" bestFit="1" customWidth="1"/>
    <col min="7940" max="7940" width="15.7109375" style="10" bestFit="1" customWidth="1"/>
    <col min="7941" max="7941" width="8.7109375" style="10"/>
    <col min="7942" max="7942" width="11.140625" style="10" bestFit="1" customWidth="1"/>
    <col min="7943" max="8188" width="8.7109375" style="10"/>
    <col min="8189" max="8189" width="13.7109375" style="10" bestFit="1" customWidth="1"/>
    <col min="8190" max="8190" width="100" style="10" bestFit="1" customWidth="1"/>
    <col min="8191" max="8193" width="15.7109375" style="10" bestFit="1" customWidth="1"/>
    <col min="8194" max="8194" width="17.140625" style="10" bestFit="1" customWidth="1"/>
    <col min="8195" max="8195" width="12.7109375" style="10" bestFit="1" customWidth="1"/>
    <col min="8196" max="8196" width="15.7109375" style="10" bestFit="1" customWidth="1"/>
    <col min="8197" max="8197" width="8.7109375" style="10"/>
    <col min="8198" max="8198" width="11.140625" style="10" bestFit="1" customWidth="1"/>
    <col min="8199" max="8444" width="8.7109375" style="10"/>
    <col min="8445" max="8445" width="13.7109375" style="10" bestFit="1" customWidth="1"/>
    <col min="8446" max="8446" width="100" style="10" bestFit="1" customWidth="1"/>
    <col min="8447" max="8449" width="15.7109375" style="10" bestFit="1" customWidth="1"/>
    <col min="8450" max="8450" width="17.140625" style="10" bestFit="1" customWidth="1"/>
    <col min="8451" max="8451" width="12.7109375" style="10" bestFit="1" customWidth="1"/>
    <col min="8452" max="8452" width="15.7109375" style="10" bestFit="1" customWidth="1"/>
    <col min="8453" max="8453" width="8.7109375" style="10"/>
    <col min="8454" max="8454" width="11.140625" style="10" bestFit="1" customWidth="1"/>
    <col min="8455" max="8700" width="8.7109375" style="10"/>
    <col min="8701" max="8701" width="13.7109375" style="10" bestFit="1" customWidth="1"/>
    <col min="8702" max="8702" width="100" style="10" bestFit="1" customWidth="1"/>
    <col min="8703" max="8705" width="15.7109375" style="10" bestFit="1" customWidth="1"/>
    <col min="8706" max="8706" width="17.140625" style="10" bestFit="1" customWidth="1"/>
    <col min="8707" max="8707" width="12.7109375" style="10" bestFit="1" customWidth="1"/>
    <col min="8708" max="8708" width="15.7109375" style="10" bestFit="1" customWidth="1"/>
    <col min="8709" max="8709" width="8.7109375" style="10"/>
    <col min="8710" max="8710" width="11.140625" style="10" bestFit="1" customWidth="1"/>
    <col min="8711" max="8956" width="8.7109375" style="10"/>
    <col min="8957" max="8957" width="13.7109375" style="10" bestFit="1" customWidth="1"/>
    <col min="8958" max="8958" width="100" style="10" bestFit="1" customWidth="1"/>
    <col min="8959" max="8961" width="15.7109375" style="10" bestFit="1" customWidth="1"/>
    <col min="8962" max="8962" width="17.140625" style="10" bestFit="1" customWidth="1"/>
    <col min="8963" max="8963" width="12.7109375" style="10" bestFit="1" customWidth="1"/>
    <col min="8964" max="8964" width="15.7109375" style="10" bestFit="1" customWidth="1"/>
    <col min="8965" max="8965" width="8.7109375" style="10"/>
    <col min="8966" max="8966" width="11.140625" style="10" bestFit="1" customWidth="1"/>
    <col min="8967" max="9212" width="8.7109375" style="10"/>
    <col min="9213" max="9213" width="13.7109375" style="10" bestFit="1" customWidth="1"/>
    <col min="9214" max="9214" width="100" style="10" bestFit="1" customWidth="1"/>
    <col min="9215" max="9217" width="15.7109375" style="10" bestFit="1" customWidth="1"/>
    <col min="9218" max="9218" width="17.140625" style="10" bestFit="1" customWidth="1"/>
    <col min="9219" max="9219" width="12.7109375" style="10" bestFit="1" customWidth="1"/>
    <col min="9220" max="9220" width="15.7109375" style="10" bestFit="1" customWidth="1"/>
    <col min="9221" max="9221" width="8.7109375" style="10"/>
    <col min="9222" max="9222" width="11.140625" style="10" bestFit="1" customWidth="1"/>
    <col min="9223" max="9468" width="8.7109375" style="10"/>
    <col min="9469" max="9469" width="13.7109375" style="10" bestFit="1" customWidth="1"/>
    <col min="9470" max="9470" width="100" style="10" bestFit="1" customWidth="1"/>
    <col min="9471" max="9473" width="15.7109375" style="10" bestFit="1" customWidth="1"/>
    <col min="9474" max="9474" width="17.140625" style="10" bestFit="1" customWidth="1"/>
    <col min="9475" max="9475" width="12.7109375" style="10" bestFit="1" customWidth="1"/>
    <col min="9476" max="9476" width="15.7109375" style="10" bestFit="1" customWidth="1"/>
    <col min="9477" max="9477" width="8.7109375" style="10"/>
    <col min="9478" max="9478" width="11.140625" style="10" bestFit="1" customWidth="1"/>
    <col min="9479" max="9724" width="8.7109375" style="10"/>
    <col min="9725" max="9725" width="13.7109375" style="10" bestFit="1" customWidth="1"/>
    <col min="9726" max="9726" width="100" style="10" bestFit="1" customWidth="1"/>
    <col min="9727" max="9729" width="15.7109375" style="10" bestFit="1" customWidth="1"/>
    <col min="9730" max="9730" width="17.140625" style="10" bestFit="1" customWidth="1"/>
    <col min="9731" max="9731" width="12.7109375" style="10" bestFit="1" customWidth="1"/>
    <col min="9732" max="9732" width="15.7109375" style="10" bestFit="1" customWidth="1"/>
    <col min="9733" max="9733" width="8.7109375" style="10"/>
    <col min="9734" max="9734" width="11.140625" style="10" bestFit="1" customWidth="1"/>
    <col min="9735" max="9980" width="8.7109375" style="10"/>
    <col min="9981" max="9981" width="13.7109375" style="10" bestFit="1" customWidth="1"/>
    <col min="9982" max="9982" width="100" style="10" bestFit="1" customWidth="1"/>
    <col min="9983" max="9985" width="15.7109375" style="10" bestFit="1" customWidth="1"/>
    <col min="9986" max="9986" width="17.140625" style="10" bestFit="1" customWidth="1"/>
    <col min="9987" max="9987" width="12.7109375" style="10" bestFit="1" customWidth="1"/>
    <col min="9988" max="9988" width="15.7109375" style="10" bestFit="1" customWidth="1"/>
    <col min="9989" max="9989" width="8.7109375" style="10"/>
    <col min="9990" max="9990" width="11.140625" style="10" bestFit="1" customWidth="1"/>
    <col min="9991" max="10236" width="8.7109375" style="10"/>
    <col min="10237" max="10237" width="13.7109375" style="10" bestFit="1" customWidth="1"/>
    <col min="10238" max="10238" width="100" style="10" bestFit="1" customWidth="1"/>
    <col min="10239" max="10241" width="15.7109375" style="10" bestFit="1" customWidth="1"/>
    <col min="10242" max="10242" width="17.140625" style="10" bestFit="1" customWidth="1"/>
    <col min="10243" max="10243" width="12.7109375" style="10" bestFit="1" customWidth="1"/>
    <col min="10244" max="10244" width="15.7109375" style="10" bestFit="1" customWidth="1"/>
    <col min="10245" max="10245" width="8.7109375" style="10"/>
    <col min="10246" max="10246" width="11.140625" style="10" bestFit="1" customWidth="1"/>
    <col min="10247" max="10492" width="8.7109375" style="10"/>
    <col min="10493" max="10493" width="13.7109375" style="10" bestFit="1" customWidth="1"/>
    <col min="10494" max="10494" width="100" style="10" bestFit="1" customWidth="1"/>
    <col min="10495" max="10497" width="15.7109375" style="10" bestFit="1" customWidth="1"/>
    <col min="10498" max="10498" width="17.140625" style="10" bestFit="1" customWidth="1"/>
    <col min="10499" max="10499" width="12.7109375" style="10" bestFit="1" customWidth="1"/>
    <col min="10500" max="10500" width="15.7109375" style="10" bestFit="1" customWidth="1"/>
    <col min="10501" max="10501" width="8.7109375" style="10"/>
    <col min="10502" max="10502" width="11.140625" style="10" bestFit="1" customWidth="1"/>
    <col min="10503" max="10748" width="8.7109375" style="10"/>
    <col min="10749" max="10749" width="13.7109375" style="10" bestFit="1" customWidth="1"/>
    <col min="10750" max="10750" width="100" style="10" bestFit="1" customWidth="1"/>
    <col min="10751" max="10753" width="15.7109375" style="10" bestFit="1" customWidth="1"/>
    <col min="10754" max="10754" width="17.140625" style="10" bestFit="1" customWidth="1"/>
    <col min="10755" max="10755" width="12.7109375" style="10" bestFit="1" customWidth="1"/>
    <col min="10756" max="10756" width="15.7109375" style="10" bestFit="1" customWidth="1"/>
    <col min="10757" max="10757" width="8.7109375" style="10"/>
    <col min="10758" max="10758" width="11.140625" style="10" bestFit="1" customWidth="1"/>
    <col min="10759" max="11004" width="8.7109375" style="10"/>
    <col min="11005" max="11005" width="13.7109375" style="10" bestFit="1" customWidth="1"/>
    <col min="11006" max="11006" width="100" style="10" bestFit="1" customWidth="1"/>
    <col min="11007" max="11009" width="15.7109375" style="10" bestFit="1" customWidth="1"/>
    <col min="11010" max="11010" width="17.140625" style="10" bestFit="1" customWidth="1"/>
    <col min="11011" max="11011" width="12.7109375" style="10" bestFit="1" customWidth="1"/>
    <col min="11012" max="11012" width="15.7109375" style="10" bestFit="1" customWidth="1"/>
    <col min="11013" max="11013" width="8.7109375" style="10"/>
    <col min="11014" max="11014" width="11.140625" style="10" bestFit="1" customWidth="1"/>
    <col min="11015" max="11260" width="8.7109375" style="10"/>
    <col min="11261" max="11261" width="13.7109375" style="10" bestFit="1" customWidth="1"/>
    <col min="11262" max="11262" width="100" style="10" bestFit="1" customWidth="1"/>
    <col min="11263" max="11265" width="15.7109375" style="10" bestFit="1" customWidth="1"/>
    <col min="11266" max="11266" width="17.140625" style="10" bestFit="1" customWidth="1"/>
    <col min="11267" max="11267" width="12.7109375" style="10" bestFit="1" customWidth="1"/>
    <col min="11268" max="11268" width="15.7109375" style="10" bestFit="1" customWidth="1"/>
    <col min="11269" max="11269" width="8.7109375" style="10"/>
    <col min="11270" max="11270" width="11.140625" style="10" bestFit="1" customWidth="1"/>
    <col min="11271" max="11516" width="8.7109375" style="10"/>
    <col min="11517" max="11517" width="13.7109375" style="10" bestFit="1" customWidth="1"/>
    <col min="11518" max="11518" width="100" style="10" bestFit="1" customWidth="1"/>
    <col min="11519" max="11521" width="15.7109375" style="10" bestFit="1" customWidth="1"/>
    <col min="11522" max="11522" width="17.140625" style="10" bestFit="1" customWidth="1"/>
    <col min="11523" max="11523" width="12.7109375" style="10" bestFit="1" customWidth="1"/>
    <col min="11524" max="11524" width="15.7109375" style="10" bestFit="1" customWidth="1"/>
    <col min="11525" max="11525" width="8.7109375" style="10"/>
    <col min="11526" max="11526" width="11.140625" style="10" bestFit="1" customWidth="1"/>
    <col min="11527" max="11772" width="8.7109375" style="10"/>
    <col min="11773" max="11773" width="13.7109375" style="10" bestFit="1" customWidth="1"/>
    <col min="11774" max="11774" width="100" style="10" bestFit="1" customWidth="1"/>
    <col min="11775" max="11777" width="15.7109375" style="10" bestFit="1" customWidth="1"/>
    <col min="11778" max="11778" width="17.140625" style="10" bestFit="1" customWidth="1"/>
    <col min="11779" max="11779" width="12.7109375" style="10" bestFit="1" customWidth="1"/>
    <col min="11780" max="11780" width="15.7109375" style="10" bestFit="1" customWidth="1"/>
    <col min="11781" max="11781" width="8.7109375" style="10"/>
    <col min="11782" max="11782" width="11.140625" style="10" bestFit="1" customWidth="1"/>
    <col min="11783" max="12028" width="8.7109375" style="10"/>
    <col min="12029" max="12029" width="13.7109375" style="10" bestFit="1" customWidth="1"/>
    <col min="12030" max="12030" width="100" style="10" bestFit="1" customWidth="1"/>
    <col min="12031" max="12033" width="15.7109375" style="10" bestFit="1" customWidth="1"/>
    <col min="12034" max="12034" width="17.140625" style="10" bestFit="1" customWidth="1"/>
    <col min="12035" max="12035" width="12.7109375" style="10" bestFit="1" customWidth="1"/>
    <col min="12036" max="12036" width="15.7109375" style="10" bestFit="1" customWidth="1"/>
    <col min="12037" max="12037" width="8.7109375" style="10"/>
    <col min="12038" max="12038" width="11.140625" style="10" bestFit="1" customWidth="1"/>
    <col min="12039" max="12284" width="8.7109375" style="10"/>
    <col min="12285" max="12285" width="13.7109375" style="10" bestFit="1" customWidth="1"/>
    <col min="12286" max="12286" width="100" style="10" bestFit="1" customWidth="1"/>
    <col min="12287" max="12289" width="15.7109375" style="10" bestFit="1" customWidth="1"/>
    <col min="12290" max="12290" width="17.140625" style="10" bestFit="1" customWidth="1"/>
    <col min="12291" max="12291" width="12.7109375" style="10" bestFit="1" customWidth="1"/>
    <col min="12292" max="12292" width="15.7109375" style="10" bestFit="1" customWidth="1"/>
    <col min="12293" max="12293" width="8.7109375" style="10"/>
    <col min="12294" max="12294" width="11.140625" style="10" bestFit="1" customWidth="1"/>
    <col min="12295" max="12540" width="8.7109375" style="10"/>
    <col min="12541" max="12541" width="13.7109375" style="10" bestFit="1" customWidth="1"/>
    <col min="12542" max="12542" width="100" style="10" bestFit="1" customWidth="1"/>
    <col min="12543" max="12545" width="15.7109375" style="10" bestFit="1" customWidth="1"/>
    <col min="12546" max="12546" width="17.140625" style="10" bestFit="1" customWidth="1"/>
    <col min="12547" max="12547" width="12.7109375" style="10" bestFit="1" customWidth="1"/>
    <col min="12548" max="12548" width="15.7109375" style="10" bestFit="1" customWidth="1"/>
    <col min="12549" max="12549" width="8.7109375" style="10"/>
    <col min="12550" max="12550" width="11.140625" style="10" bestFit="1" customWidth="1"/>
    <col min="12551" max="12796" width="8.7109375" style="10"/>
    <col min="12797" max="12797" width="13.7109375" style="10" bestFit="1" customWidth="1"/>
    <col min="12798" max="12798" width="100" style="10" bestFit="1" customWidth="1"/>
    <col min="12799" max="12801" width="15.7109375" style="10" bestFit="1" customWidth="1"/>
    <col min="12802" max="12802" width="17.140625" style="10" bestFit="1" customWidth="1"/>
    <col min="12803" max="12803" width="12.7109375" style="10" bestFit="1" customWidth="1"/>
    <col min="12804" max="12804" width="15.7109375" style="10" bestFit="1" customWidth="1"/>
    <col min="12805" max="12805" width="8.7109375" style="10"/>
    <col min="12806" max="12806" width="11.140625" style="10" bestFit="1" customWidth="1"/>
    <col min="12807" max="13052" width="8.7109375" style="10"/>
    <col min="13053" max="13053" width="13.7109375" style="10" bestFit="1" customWidth="1"/>
    <col min="13054" max="13054" width="100" style="10" bestFit="1" customWidth="1"/>
    <col min="13055" max="13057" width="15.7109375" style="10" bestFit="1" customWidth="1"/>
    <col min="13058" max="13058" width="17.140625" style="10" bestFit="1" customWidth="1"/>
    <col min="13059" max="13059" width="12.7109375" style="10" bestFit="1" customWidth="1"/>
    <col min="13060" max="13060" width="15.7109375" style="10" bestFit="1" customWidth="1"/>
    <col min="13061" max="13061" width="8.7109375" style="10"/>
    <col min="13062" max="13062" width="11.140625" style="10" bestFit="1" customWidth="1"/>
    <col min="13063" max="13308" width="8.7109375" style="10"/>
    <col min="13309" max="13309" width="13.7109375" style="10" bestFit="1" customWidth="1"/>
    <col min="13310" max="13310" width="100" style="10" bestFit="1" customWidth="1"/>
    <col min="13311" max="13313" width="15.7109375" style="10" bestFit="1" customWidth="1"/>
    <col min="13314" max="13314" width="17.140625" style="10" bestFit="1" customWidth="1"/>
    <col min="13315" max="13315" width="12.7109375" style="10" bestFit="1" customWidth="1"/>
    <col min="13316" max="13316" width="15.7109375" style="10" bestFit="1" customWidth="1"/>
    <col min="13317" max="13317" width="8.7109375" style="10"/>
    <col min="13318" max="13318" width="11.140625" style="10" bestFit="1" customWidth="1"/>
    <col min="13319" max="13564" width="8.7109375" style="10"/>
    <col min="13565" max="13565" width="13.7109375" style="10" bestFit="1" customWidth="1"/>
    <col min="13566" max="13566" width="100" style="10" bestFit="1" customWidth="1"/>
    <col min="13567" max="13569" width="15.7109375" style="10" bestFit="1" customWidth="1"/>
    <col min="13570" max="13570" width="17.140625" style="10" bestFit="1" customWidth="1"/>
    <col min="13571" max="13571" width="12.7109375" style="10" bestFit="1" customWidth="1"/>
    <col min="13572" max="13572" width="15.7109375" style="10" bestFit="1" customWidth="1"/>
    <col min="13573" max="13573" width="8.7109375" style="10"/>
    <col min="13574" max="13574" width="11.140625" style="10" bestFit="1" customWidth="1"/>
    <col min="13575" max="13820" width="8.7109375" style="10"/>
    <col min="13821" max="13821" width="13.7109375" style="10" bestFit="1" customWidth="1"/>
    <col min="13822" max="13822" width="100" style="10" bestFit="1" customWidth="1"/>
    <col min="13823" max="13825" width="15.7109375" style="10" bestFit="1" customWidth="1"/>
    <col min="13826" max="13826" width="17.140625" style="10" bestFit="1" customWidth="1"/>
    <col min="13827" max="13827" width="12.7109375" style="10" bestFit="1" customWidth="1"/>
    <col min="13828" max="13828" width="15.7109375" style="10" bestFit="1" customWidth="1"/>
    <col min="13829" max="13829" width="8.7109375" style="10"/>
    <col min="13830" max="13830" width="11.140625" style="10" bestFit="1" customWidth="1"/>
    <col min="13831" max="14076" width="8.7109375" style="10"/>
    <col min="14077" max="14077" width="13.7109375" style="10" bestFit="1" customWidth="1"/>
    <col min="14078" max="14078" width="100" style="10" bestFit="1" customWidth="1"/>
    <col min="14079" max="14081" width="15.7109375" style="10" bestFit="1" customWidth="1"/>
    <col min="14082" max="14082" width="17.140625" style="10" bestFit="1" customWidth="1"/>
    <col min="14083" max="14083" width="12.7109375" style="10" bestFit="1" customWidth="1"/>
    <col min="14084" max="14084" width="15.7109375" style="10" bestFit="1" customWidth="1"/>
    <col min="14085" max="14085" width="8.7109375" style="10"/>
    <col min="14086" max="14086" width="11.140625" style="10" bestFit="1" customWidth="1"/>
    <col min="14087" max="14332" width="8.7109375" style="10"/>
    <col min="14333" max="14333" width="13.7109375" style="10" bestFit="1" customWidth="1"/>
    <col min="14334" max="14334" width="100" style="10" bestFit="1" customWidth="1"/>
    <col min="14335" max="14337" width="15.7109375" style="10" bestFit="1" customWidth="1"/>
    <col min="14338" max="14338" width="17.140625" style="10" bestFit="1" customWidth="1"/>
    <col min="14339" max="14339" width="12.7109375" style="10" bestFit="1" customWidth="1"/>
    <col min="14340" max="14340" width="15.7109375" style="10" bestFit="1" customWidth="1"/>
    <col min="14341" max="14341" width="8.7109375" style="10"/>
    <col min="14342" max="14342" width="11.140625" style="10" bestFit="1" customWidth="1"/>
    <col min="14343" max="14588" width="8.7109375" style="10"/>
    <col min="14589" max="14589" width="13.7109375" style="10" bestFit="1" customWidth="1"/>
    <col min="14590" max="14590" width="100" style="10" bestFit="1" customWidth="1"/>
    <col min="14591" max="14593" width="15.7109375" style="10" bestFit="1" customWidth="1"/>
    <col min="14594" max="14594" width="17.140625" style="10" bestFit="1" customWidth="1"/>
    <col min="14595" max="14595" width="12.7109375" style="10" bestFit="1" customWidth="1"/>
    <col min="14596" max="14596" width="15.7109375" style="10" bestFit="1" customWidth="1"/>
    <col min="14597" max="14597" width="8.7109375" style="10"/>
    <col min="14598" max="14598" width="11.140625" style="10" bestFit="1" customWidth="1"/>
    <col min="14599" max="14844" width="8.7109375" style="10"/>
    <col min="14845" max="14845" width="13.7109375" style="10" bestFit="1" customWidth="1"/>
    <col min="14846" max="14846" width="100" style="10" bestFit="1" customWidth="1"/>
    <col min="14847" max="14849" width="15.7109375" style="10" bestFit="1" customWidth="1"/>
    <col min="14850" max="14850" width="17.140625" style="10" bestFit="1" customWidth="1"/>
    <col min="14851" max="14851" width="12.7109375" style="10" bestFit="1" customWidth="1"/>
    <col min="14852" max="14852" width="15.7109375" style="10" bestFit="1" customWidth="1"/>
    <col min="14853" max="14853" width="8.7109375" style="10"/>
    <col min="14854" max="14854" width="11.140625" style="10" bestFit="1" customWidth="1"/>
    <col min="14855" max="15100" width="8.7109375" style="10"/>
    <col min="15101" max="15101" width="13.7109375" style="10" bestFit="1" customWidth="1"/>
    <col min="15102" max="15102" width="100" style="10" bestFit="1" customWidth="1"/>
    <col min="15103" max="15105" width="15.7109375" style="10" bestFit="1" customWidth="1"/>
    <col min="15106" max="15106" width="17.140625" style="10" bestFit="1" customWidth="1"/>
    <col min="15107" max="15107" width="12.7109375" style="10" bestFit="1" customWidth="1"/>
    <col min="15108" max="15108" width="15.7109375" style="10" bestFit="1" customWidth="1"/>
    <col min="15109" max="15109" width="8.7109375" style="10"/>
    <col min="15110" max="15110" width="11.140625" style="10" bestFit="1" customWidth="1"/>
    <col min="15111" max="15356" width="8.7109375" style="10"/>
    <col min="15357" max="15357" width="13.7109375" style="10" bestFit="1" customWidth="1"/>
    <col min="15358" max="15358" width="100" style="10" bestFit="1" customWidth="1"/>
    <col min="15359" max="15361" width="15.7109375" style="10" bestFit="1" customWidth="1"/>
    <col min="15362" max="15362" width="17.140625" style="10" bestFit="1" customWidth="1"/>
    <col min="15363" max="15363" width="12.7109375" style="10" bestFit="1" customWidth="1"/>
    <col min="15364" max="15364" width="15.7109375" style="10" bestFit="1" customWidth="1"/>
    <col min="15365" max="15365" width="8.7109375" style="10"/>
    <col min="15366" max="15366" width="11.140625" style="10" bestFit="1" customWidth="1"/>
    <col min="15367" max="15612" width="8.7109375" style="10"/>
    <col min="15613" max="15613" width="13.7109375" style="10" bestFit="1" customWidth="1"/>
    <col min="15614" max="15614" width="100" style="10" bestFit="1" customWidth="1"/>
    <col min="15615" max="15617" width="15.7109375" style="10" bestFit="1" customWidth="1"/>
    <col min="15618" max="15618" width="17.140625" style="10" bestFit="1" customWidth="1"/>
    <col min="15619" max="15619" width="12.7109375" style="10" bestFit="1" customWidth="1"/>
    <col min="15620" max="15620" width="15.7109375" style="10" bestFit="1" customWidth="1"/>
    <col min="15621" max="15621" width="8.7109375" style="10"/>
    <col min="15622" max="15622" width="11.140625" style="10" bestFit="1" customWidth="1"/>
    <col min="15623" max="15868" width="8.7109375" style="10"/>
    <col min="15869" max="15869" width="13.7109375" style="10" bestFit="1" customWidth="1"/>
    <col min="15870" max="15870" width="100" style="10" bestFit="1" customWidth="1"/>
    <col min="15871" max="15873" width="15.7109375" style="10" bestFit="1" customWidth="1"/>
    <col min="15874" max="15874" width="17.140625" style="10" bestFit="1" customWidth="1"/>
    <col min="15875" max="15875" width="12.7109375" style="10" bestFit="1" customWidth="1"/>
    <col min="15876" max="15876" width="15.7109375" style="10" bestFit="1" customWidth="1"/>
    <col min="15877" max="15877" width="8.7109375" style="10"/>
    <col min="15878" max="15878" width="11.140625" style="10" bestFit="1" customWidth="1"/>
    <col min="15879" max="16124" width="8.7109375" style="10"/>
    <col min="16125" max="16125" width="13.7109375" style="10" bestFit="1" customWidth="1"/>
    <col min="16126" max="16126" width="100" style="10" bestFit="1" customWidth="1"/>
    <col min="16127" max="16129" width="15.7109375" style="10" bestFit="1" customWidth="1"/>
    <col min="16130" max="16130" width="17.140625" style="10" bestFit="1" customWidth="1"/>
    <col min="16131" max="16131" width="12.7109375" style="10" bestFit="1" customWidth="1"/>
    <col min="16132" max="16132" width="15.7109375" style="10" bestFit="1" customWidth="1"/>
    <col min="16133" max="16133" width="8.7109375" style="10"/>
    <col min="16134" max="16134" width="11.140625" style="10" bestFit="1" customWidth="1"/>
    <col min="16135" max="16384" width="8.7109375" style="10"/>
  </cols>
  <sheetData>
    <row r="1" spans="1:11" customFormat="1" ht="34.5" customHeight="1" x14ac:dyDescent="0.25">
      <c r="A1" s="373" t="s">
        <v>115</v>
      </c>
      <c r="B1" s="373"/>
      <c r="C1" s="373"/>
      <c r="D1" s="373"/>
      <c r="E1" s="373"/>
      <c r="F1" s="373"/>
      <c r="G1" s="373"/>
      <c r="H1" s="373"/>
    </row>
    <row r="2" spans="1:11" customFormat="1" ht="57.75" customHeight="1" x14ac:dyDescent="0.25">
      <c r="A2" s="22" t="s">
        <v>116</v>
      </c>
      <c r="B2" s="378" t="s">
        <v>324</v>
      </c>
      <c r="C2" s="378"/>
      <c r="D2" s="378"/>
      <c r="E2" s="378"/>
      <c r="F2" s="378"/>
      <c r="G2" s="378"/>
      <c r="H2" s="378"/>
      <c r="I2" s="110"/>
      <c r="J2" s="110"/>
      <c r="K2" s="110"/>
    </row>
    <row r="3" spans="1:11" customFormat="1" ht="26.25" customHeight="1" x14ac:dyDescent="0.25">
      <c r="A3" s="22" t="s">
        <v>118</v>
      </c>
      <c r="B3" s="414" t="s">
        <v>309</v>
      </c>
      <c r="C3" s="414"/>
      <c r="D3" s="414"/>
      <c r="E3" s="414"/>
      <c r="F3" s="414"/>
      <c r="G3" s="414"/>
      <c r="H3" s="414"/>
    </row>
    <row r="4" spans="1:11" customFormat="1" ht="26.25" customHeight="1" x14ac:dyDescent="0.25">
      <c r="A4" s="22" t="s">
        <v>117</v>
      </c>
      <c r="B4" s="414" t="s">
        <v>310</v>
      </c>
      <c r="C4" s="414"/>
      <c r="D4" s="414"/>
      <c r="E4" s="414"/>
      <c r="F4" s="414"/>
      <c r="G4" s="414"/>
      <c r="H4" s="414"/>
    </row>
    <row r="5" spans="1:11" customFormat="1" ht="26.25" customHeight="1" x14ac:dyDescent="0.25">
      <c r="A5" s="373" t="s">
        <v>325</v>
      </c>
      <c r="B5" s="373"/>
      <c r="C5" s="373"/>
      <c r="D5" s="373"/>
      <c r="E5" s="373"/>
      <c r="F5" s="373"/>
      <c r="G5" s="373"/>
      <c r="H5" s="373"/>
      <c r="I5" s="72"/>
      <c r="J5" s="72"/>
    </row>
    <row r="6" spans="1:11" x14ac:dyDescent="0.25">
      <c r="H6" s="14"/>
    </row>
    <row r="7" spans="1:11" s="74" customFormat="1" ht="67.5" customHeight="1" x14ac:dyDescent="0.2">
      <c r="A7" s="73" t="e">
        <f>ORÇAMENTO!#REF!</f>
        <v>#REF!</v>
      </c>
      <c r="B7" s="418" t="s">
        <v>221</v>
      </c>
      <c r="C7" s="418"/>
      <c r="D7" s="418"/>
      <c r="E7" s="418"/>
      <c r="F7" s="418"/>
      <c r="G7" s="418"/>
      <c r="H7" s="418"/>
    </row>
    <row r="8" spans="1:11" s="16" customFormat="1" ht="21" x14ac:dyDescent="0.35">
      <c r="A8" s="75"/>
      <c r="B8" s="75"/>
      <c r="C8" s="75"/>
      <c r="D8" s="75"/>
      <c r="E8" s="75"/>
      <c r="F8" s="75"/>
      <c r="G8" s="75"/>
      <c r="H8" s="76"/>
    </row>
    <row r="9" spans="1:11" s="16" customFormat="1" ht="21" x14ac:dyDescent="0.35">
      <c r="A9" s="415" t="s">
        <v>222</v>
      </c>
      <c r="B9" s="415"/>
      <c r="C9" s="415"/>
      <c r="D9" s="415"/>
      <c r="E9" s="415"/>
      <c r="F9" s="415"/>
      <c r="G9" s="75"/>
      <c r="H9" s="76"/>
    </row>
    <row r="10" spans="1:11" s="16" customFormat="1" ht="21" x14ac:dyDescent="0.35">
      <c r="A10" s="415"/>
      <c r="B10" s="415"/>
      <c r="C10" s="415"/>
      <c r="D10" s="415"/>
      <c r="E10" s="415"/>
      <c r="F10" s="415"/>
      <c r="G10" s="75"/>
      <c r="H10" s="76"/>
    </row>
    <row r="11" spans="1:11" s="16" customFormat="1" ht="21" x14ac:dyDescent="0.35">
      <c r="A11" s="421" t="s">
        <v>223</v>
      </c>
      <c r="B11" s="421"/>
      <c r="C11" s="88" t="s">
        <v>263</v>
      </c>
      <c r="D11" s="88" t="s">
        <v>264</v>
      </c>
      <c r="E11" s="88" t="s">
        <v>265</v>
      </c>
      <c r="F11" s="88" t="s">
        <v>266</v>
      </c>
      <c r="G11" s="75"/>
      <c r="H11" s="76"/>
    </row>
    <row r="12" spans="1:11" s="16" customFormat="1" ht="21" x14ac:dyDescent="0.35">
      <c r="A12" s="78"/>
      <c r="B12" s="78"/>
      <c r="C12" s="78"/>
      <c r="D12" s="78"/>
      <c r="E12" s="78"/>
      <c r="F12" s="78"/>
      <c r="G12" s="75"/>
      <c r="H12" s="76"/>
    </row>
    <row r="13" spans="1:11" s="16" customFormat="1" ht="28.5" customHeight="1" x14ac:dyDescent="0.35">
      <c r="A13" s="84" t="s">
        <v>225</v>
      </c>
      <c r="B13" s="78" t="s">
        <v>262</v>
      </c>
      <c r="C13" s="111">
        <v>1</v>
      </c>
      <c r="D13" s="112">
        <v>801</v>
      </c>
      <c r="E13" s="112">
        <v>2</v>
      </c>
      <c r="F13" s="112">
        <f t="shared" ref="F13:F15" si="0">ROUND(E13*D13*C13,2)</f>
        <v>1602</v>
      </c>
      <c r="G13" s="75"/>
      <c r="H13" s="76"/>
    </row>
    <row r="14" spans="1:11" s="16" customFormat="1" ht="28.5" customHeight="1" x14ac:dyDescent="0.35">
      <c r="A14" s="84" t="s">
        <v>260</v>
      </c>
      <c r="B14" s="78" t="s">
        <v>227</v>
      </c>
      <c r="C14" s="111">
        <v>2</v>
      </c>
      <c r="D14" s="112">
        <f>D13</f>
        <v>801</v>
      </c>
      <c r="E14" s="112">
        <v>2</v>
      </c>
      <c r="F14" s="112">
        <f t="shared" si="0"/>
        <v>3204</v>
      </c>
      <c r="G14" s="75"/>
      <c r="H14" s="76"/>
    </row>
    <row r="15" spans="1:11" s="16" customFormat="1" ht="42.75" customHeight="1" x14ac:dyDescent="0.35">
      <c r="A15" s="84" t="s">
        <v>261</v>
      </c>
      <c r="B15" s="105" t="s">
        <v>251</v>
      </c>
      <c r="C15" s="111">
        <v>1</v>
      </c>
      <c r="D15" s="112">
        <f>D14</f>
        <v>801</v>
      </c>
      <c r="E15" s="112">
        <v>2</v>
      </c>
      <c r="F15" s="112">
        <f t="shared" si="0"/>
        <v>1602</v>
      </c>
      <c r="G15" s="75"/>
      <c r="H15" s="76"/>
    </row>
    <row r="16" spans="1:11" s="16" customFormat="1" ht="29.25" customHeight="1" x14ac:dyDescent="0.35">
      <c r="A16" s="78"/>
      <c r="B16" s="106" t="s">
        <v>263</v>
      </c>
      <c r="C16" s="113">
        <f>SUM(C13:C15)</f>
        <v>4</v>
      </c>
      <c r="D16" s="416" t="s">
        <v>267</v>
      </c>
      <c r="E16" s="417"/>
      <c r="F16" s="114">
        <f>SUM(F13:F15)</f>
        <v>6408</v>
      </c>
      <c r="G16" s="75"/>
      <c r="H16" s="76"/>
    </row>
    <row r="17" spans="1:17" s="16" customFormat="1" ht="21" x14ac:dyDescent="0.35">
      <c r="A17" s="75"/>
      <c r="B17" s="85"/>
      <c r="C17" s="86"/>
      <c r="D17" s="77"/>
      <c r="E17" s="75"/>
      <c r="F17" s="75"/>
      <c r="G17" s="75"/>
      <c r="H17" s="76"/>
    </row>
    <row r="18" spans="1:17" s="89" customFormat="1" ht="40.5" x14ac:dyDescent="0.25">
      <c r="A18" s="422" t="s">
        <v>229</v>
      </c>
      <c r="B18" s="422"/>
      <c r="C18" s="88" t="s">
        <v>224</v>
      </c>
      <c r="D18" s="88" t="s">
        <v>230</v>
      </c>
      <c r="E18" s="87" t="s">
        <v>231</v>
      </c>
      <c r="F18" s="88" t="s">
        <v>232</v>
      </c>
      <c r="G18" s="88" t="s">
        <v>233</v>
      </c>
      <c r="H18" s="88" t="s">
        <v>234</v>
      </c>
    </row>
    <row r="19" spans="1:17" s="16" customFormat="1" ht="21" x14ac:dyDescent="0.35">
      <c r="A19" s="78"/>
      <c r="B19" s="78"/>
      <c r="C19" s="78"/>
      <c r="D19" s="78"/>
      <c r="E19" s="78"/>
      <c r="F19" s="78"/>
      <c r="G19" s="90"/>
      <c r="H19" s="90"/>
    </row>
    <row r="20" spans="1:17" s="16" customFormat="1" ht="29.25" customHeight="1" x14ac:dyDescent="0.25">
      <c r="A20" s="84" t="s">
        <v>235</v>
      </c>
      <c r="B20" s="78" t="s">
        <v>236</v>
      </c>
      <c r="C20" s="79">
        <v>1</v>
      </c>
      <c r="D20" s="80">
        <v>60</v>
      </c>
      <c r="E20" s="81">
        <f>D15*2</f>
        <v>1602</v>
      </c>
      <c r="F20" s="107">
        <f>ROUND(E20/D20,2)</f>
        <v>26.7</v>
      </c>
      <c r="G20" s="91">
        <v>268.76170000000002</v>
      </c>
      <c r="H20" s="92">
        <f>TRUNC(C20*F20*G20,2)</f>
        <v>7175.93</v>
      </c>
    </row>
    <row r="21" spans="1:17" s="16" customFormat="1" ht="29.25" customHeight="1" x14ac:dyDescent="0.25">
      <c r="A21" s="84" t="s">
        <v>237</v>
      </c>
      <c r="B21" s="78" t="s">
        <v>253</v>
      </c>
      <c r="C21" s="79">
        <v>1</v>
      </c>
      <c r="D21" s="80">
        <f>D20</f>
        <v>60</v>
      </c>
      <c r="E21" s="81">
        <f>E20</f>
        <v>1602</v>
      </c>
      <c r="F21" s="107">
        <f t="shared" ref="F21:F22" si="1">ROUND(E21/D21,2)</f>
        <v>26.7</v>
      </c>
      <c r="G21" s="91">
        <v>315.58670000000001</v>
      </c>
      <c r="H21" s="92">
        <f t="shared" ref="H21:H22" si="2">TRUNC(C21*F21*G21,2)</f>
        <v>8426.16</v>
      </c>
      <c r="Q21" s="93">
        <f>SUM(C21:P21)</f>
        <v>10431.4467</v>
      </c>
    </row>
    <row r="22" spans="1:17" s="16" customFormat="1" ht="29.25" customHeight="1" x14ac:dyDescent="0.25">
      <c r="A22" s="84" t="s">
        <v>252</v>
      </c>
      <c r="B22" s="78" t="s">
        <v>254</v>
      </c>
      <c r="C22" s="79">
        <v>1</v>
      </c>
      <c r="D22" s="80">
        <f>D21</f>
        <v>60</v>
      </c>
      <c r="E22" s="81">
        <f>E21</f>
        <v>1602</v>
      </c>
      <c r="F22" s="107">
        <f t="shared" si="1"/>
        <v>26.7</v>
      </c>
      <c r="G22" s="91">
        <v>240.92519999999999</v>
      </c>
      <c r="H22" s="92">
        <f t="shared" si="2"/>
        <v>6432.7</v>
      </c>
      <c r="Q22" s="93">
        <f>SUM(C22:P22)</f>
        <v>8363.3251999999993</v>
      </c>
    </row>
    <row r="23" spans="1:17" s="16" customFormat="1" ht="33" customHeight="1" x14ac:dyDescent="0.25">
      <c r="A23" s="419" t="s">
        <v>255</v>
      </c>
      <c r="B23" s="419"/>
      <c r="C23" s="419"/>
      <c r="D23" s="419"/>
      <c r="E23" s="419"/>
      <c r="F23" s="419"/>
      <c r="G23" s="419"/>
      <c r="H23" s="108">
        <f>SUM(H20:H22)</f>
        <v>22034.79</v>
      </c>
    </row>
    <row r="24" spans="1:17" s="16" customFormat="1" ht="21" x14ac:dyDescent="0.35">
      <c r="A24" s="75"/>
      <c r="B24" s="75"/>
      <c r="C24" s="75"/>
      <c r="D24" s="75"/>
      <c r="E24" s="75"/>
      <c r="F24" s="75"/>
      <c r="G24" s="75"/>
      <c r="H24" s="76"/>
    </row>
    <row r="25" spans="1:17" s="16" customFormat="1" ht="38.25" customHeight="1" x14ac:dyDescent="0.35">
      <c r="A25" s="423" t="s">
        <v>238</v>
      </c>
      <c r="B25" s="424"/>
      <c r="C25" s="424"/>
      <c r="D25" s="425"/>
      <c r="E25" s="95"/>
      <c r="F25" s="75"/>
      <c r="G25" s="75"/>
      <c r="H25" s="76"/>
    </row>
    <row r="26" spans="1:17" s="16" customFormat="1" ht="38.25" customHeight="1" x14ac:dyDescent="0.35">
      <c r="A26" s="95"/>
      <c r="B26" s="96"/>
      <c r="C26" s="87" t="s">
        <v>239</v>
      </c>
      <c r="D26" s="95"/>
      <c r="E26" s="95"/>
      <c r="F26" s="75"/>
      <c r="G26" s="75"/>
      <c r="H26" s="76"/>
    </row>
    <row r="27" spans="1:17" s="16" customFormat="1" ht="38.25" customHeight="1" x14ac:dyDescent="0.35">
      <c r="A27" s="84" t="s">
        <v>240</v>
      </c>
      <c r="B27" s="82" t="s">
        <v>256</v>
      </c>
      <c r="C27" s="109">
        <v>432.23540000000003</v>
      </c>
      <c r="D27" s="78" t="s">
        <v>241</v>
      </c>
      <c r="E27" s="78"/>
      <c r="F27" s="75"/>
      <c r="G27" s="75"/>
      <c r="H27" s="76"/>
    </row>
    <row r="28" spans="1:17" s="16" customFormat="1" ht="38.25" customHeight="1" x14ac:dyDescent="0.35">
      <c r="A28" s="84"/>
      <c r="B28" s="82" t="s">
        <v>268</v>
      </c>
      <c r="C28" s="109">
        <f>C27</f>
        <v>432.23540000000003</v>
      </c>
      <c r="D28" s="78" t="s">
        <v>241</v>
      </c>
      <c r="E28" s="78"/>
      <c r="F28" s="75"/>
      <c r="G28" s="75"/>
      <c r="H28" s="76"/>
    </row>
    <row r="29" spans="1:17" s="16" customFormat="1" ht="38.25" customHeight="1" x14ac:dyDescent="0.35">
      <c r="A29" s="78"/>
      <c r="B29" s="82" t="s">
        <v>242</v>
      </c>
      <c r="C29" s="97">
        <v>60</v>
      </c>
      <c r="D29" s="78" t="s">
        <v>243</v>
      </c>
      <c r="E29" s="78"/>
      <c r="F29" s="75"/>
      <c r="G29" s="75"/>
      <c r="H29" s="76"/>
    </row>
    <row r="30" spans="1:17" s="16" customFormat="1" ht="38.25" customHeight="1" x14ac:dyDescent="0.35">
      <c r="A30" s="95"/>
      <c r="B30" s="96" t="s">
        <v>269</v>
      </c>
      <c r="C30" s="94">
        <f>ROUND(C27/C29,2)</f>
        <v>7.2</v>
      </c>
      <c r="D30" s="95" t="s">
        <v>244</v>
      </c>
      <c r="E30" s="78"/>
      <c r="F30" s="98"/>
      <c r="G30" s="98"/>
      <c r="H30" s="76"/>
    </row>
    <row r="31" spans="1:17" s="16" customFormat="1" ht="21" x14ac:dyDescent="0.35">
      <c r="A31" s="75"/>
      <c r="B31" s="75"/>
      <c r="C31" s="99"/>
      <c r="D31" s="75"/>
      <c r="E31" s="75"/>
      <c r="F31" s="75"/>
      <c r="G31" s="75"/>
      <c r="H31" s="76"/>
    </row>
    <row r="32" spans="1:17" s="16" customFormat="1" ht="30.75" customHeight="1" x14ac:dyDescent="0.35">
      <c r="A32" s="423" t="s">
        <v>245</v>
      </c>
      <c r="B32" s="425"/>
      <c r="C32" s="95"/>
      <c r="D32" s="95"/>
      <c r="E32" s="95"/>
      <c r="F32" s="95"/>
      <c r="G32" s="100"/>
      <c r="H32" s="76"/>
    </row>
    <row r="33" spans="1:10" s="16" customFormat="1" ht="30.75" customHeight="1" x14ac:dyDescent="0.35">
      <c r="A33" s="88" t="s">
        <v>119</v>
      </c>
      <c r="B33" s="88" t="s">
        <v>120</v>
      </c>
      <c r="C33" s="88" t="s">
        <v>246</v>
      </c>
      <c r="D33" s="88" t="s">
        <v>224</v>
      </c>
      <c r="E33" s="87" t="s">
        <v>247</v>
      </c>
      <c r="F33" s="88" t="s">
        <v>234</v>
      </c>
      <c r="G33" s="101"/>
      <c r="H33" s="76"/>
    </row>
    <row r="34" spans="1:10" s="16" customFormat="1" ht="30.75" customHeight="1" x14ac:dyDescent="0.35">
      <c r="A34" s="78" t="s">
        <v>53</v>
      </c>
      <c r="B34" s="78" t="s">
        <v>248</v>
      </c>
      <c r="C34" s="83" t="s">
        <v>249</v>
      </c>
      <c r="D34" s="102">
        <f>F16</f>
        <v>6408</v>
      </c>
      <c r="E34" s="92">
        <f>C30</f>
        <v>7.2</v>
      </c>
      <c r="F34" s="103">
        <f>TRUNC(E34*D34,2)</f>
        <v>46137.599999999999</v>
      </c>
      <c r="G34" s="104"/>
      <c r="H34" s="76"/>
    </row>
    <row r="35" spans="1:10" s="16" customFormat="1" ht="30.75" customHeight="1" x14ac:dyDescent="0.35">
      <c r="A35" s="78" t="s">
        <v>54</v>
      </c>
      <c r="B35" s="78" t="s">
        <v>257</v>
      </c>
      <c r="C35" s="84" t="s">
        <v>146</v>
      </c>
      <c r="D35" s="80">
        <v>1</v>
      </c>
      <c r="E35" s="92">
        <f>H23</f>
        <v>22034.79</v>
      </c>
      <c r="F35" s="103">
        <f>TRUNC(E35*D35,2)</f>
        <v>22034.79</v>
      </c>
      <c r="G35" s="104"/>
      <c r="H35" s="76"/>
      <c r="J35" s="16">
        <v>0.22270000000000001</v>
      </c>
    </row>
    <row r="36" spans="1:10" s="16" customFormat="1" ht="30.75" customHeight="1" x14ac:dyDescent="0.35">
      <c r="A36" s="78"/>
      <c r="B36" s="82" t="s">
        <v>270</v>
      </c>
      <c r="C36" s="78"/>
      <c r="D36" s="78"/>
      <c r="E36" s="78"/>
      <c r="F36" s="92">
        <f>SUM(F34:F35)</f>
        <v>68172.39</v>
      </c>
      <c r="G36" s="99"/>
      <c r="H36" s="76"/>
    </row>
    <row r="37" spans="1:10" x14ac:dyDescent="0.2">
      <c r="A37" s="27"/>
      <c r="B37" s="27"/>
      <c r="C37" s="27"/>
      <c r="D37" s="27"/>
      <c r="E37" s="27"/>
      <c r="F37" s="27"/>
      <c r="G37" s="27"/>
    </row>
    <row r="38" spans="1:10" ht="21.75" customHeight="1" x14ac:dyDescent="0.2">
      <c r="A38" s="420" t="e">
        <f>#REF!</f>
        <v>#REF!</v>
      </c>
      <c r="B38" s="420"/>
      <c r="C38" s="420"/>
      <c r="D38" s="420"/>
      <c r="E38" s="420"/>
      <c r="F38" s="420"/>
      <c r="G38" s="420"/>
    </row>
    <row r="39" spans="1:10" ht="21.75" customHeight="1" x14ac:dyDescent="0.2">
      <c r="A39" s="420"/>
      <c r="B39" s="420"/>
      <c r="C39" s="420"/>
      <c r="D39" s="420"/>
      <c r="E39" s="420"/>
      <c r="F39" s="420"/>
      <c r="G39" s="420"/>
    </row>
  </sheetData>
  <mergeCells count="14">
    <mergeCell ref="A23:G23"/>
    <mergeCell ref="A38:G39"/>
    <mergeCell ref="A11:B11"/>
    <mergeCell ref="A18:B18"/>
    <mergeCell ref="A25:D25"/>
    <mergeCell ref="A32:B32"/>
    <mergeCell ref="A1:H1"/>
    <mergeCell ref="B2:H2"/>
    <mergeCell ref="B3:H3"/>
    <mergeCell ref="A9:F10"/>
    <mergeCell ref="D16:E16"/>
    <mergeCell ref="B4:H4"/>
    <mergeCell ref="A5:H5"/>
    <mergeCell ref="B7:H7"/>
  </mergeCells>
  <pageMargins left="0.511811024" right="0.511811024" top="1.375" bottom="0.95833333333333337" header="0.31496062000000002" footer="0.31496062000000002"/>
  <pageSetup paperSize="9" scale="34" fitToHeight="0" orientation="portrait" r:id="rId1"/>
  <headerFooter>
    <oddHeader xml:space="preserve">&amp;C&amp;G
&amp;"-,Negrito"&amp;KFF0000TECNIC CONSTRUTORA LTDA&amp;"-,Regular"&amp;K01+000
&amp;"-,Negrito"&amp;K3366FFQD 130 CASA 31 CONJ. RESIDENCIAL JACINTA ANDRADE - CEP: 64.013-583 -FONE (86) 98852-8284;98809-9234
CNPJ: 04.717.160/0001-07 – TERESINA - PI&amp;"-,Regular"&amp;K01+000
</oddHeader>
    <oddFooter>&amp;CSEBASTIAO DE DEUS RODRIGUES FERREIRA
RN: 1905022760
ENGENHEIRO CIVIL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>
    <pageSetUpPr fitToPage="1"/>
  </sheetPr>
  <dimension ref="A1:M45"/>
  <sheetViews>
    <sheetView view="pageBreakPreview" topLeftCell="A2" zoomScale="70" zoomScaleNormal="70" zoomScaleSheetLayoutView="70" zoomScalePageLayoutView="70" workbookViewId="0">
      <selection activeCell="A5" sqref="A5:K5"/>
    </sheetView>
  </sheetViews>
  <sheetFormatPr defaultColWidth="8.7109375" defaultRowHeight="18" x14ac:dyDescent="0.25"/>
  <cols>
    <col min="1" max="1" width="26.140625" style="25" customWidth="1"/>
    <col min="2" max="2" width="108.42578125" style="25" customWidth="1"/>
    <col min="3" max="3" width="27" style="25" customWidth="1"/>
    <col min="4" max="5" width="24.28515625" style="25" customWidth="1"/>
    <col min="6" max="6" width="25.7109375" style="25" customWidth="1"/>
    <col min="7" max="7" width="24.28515625" style="25" customWidth="1"/>
    <col min="8" max="8" width="34.140625" style="10" customWidth="1"/>
    <col min="9" max="9" width="8.7109375" style="10"/>
    <col min="10" max="10" width="8.85546875" style="10" bestFit="1" customWidth="1"/>
    <col min="11" max="12" width="8.7109375" style="10"/>
    <col min="13" max="13" width="15.5703125" style="10" bestFit="1" customWidth="1"/>
    <col min="14" max="17" width="8.7109375" style="10"/>
    <col min="18" max="18" width="9.5703125" style="10" bestFit="1" customWidth="1"/>
    <col min="19" max="252" width="8.7109375" style="10"/>
    <col min="253" max="253" width="13.7109375" style="10" bestFit="1" customWidth="1"/>
    <col min="254" max="254" width="100" style="10" bestFit="1" customWidth="1"/>
    <col min="255" max="257" width="15.7109375" style="10" bestFit="1" customWidth="1"/>
    <col min="258" max="258" width="17.140625" style="10" bestFit="1" customWidth="1"/>
    <col min="259" max="259" width="12.7109375" style="10" bestFit="1" customWidth="1"/>
    <col min="260" max="260" width="15.7109375" style="10" bestFit="1" customWidth="1"/>
    <col min="261" max="261" width="8.7109375" style="10"/>
    <col min="262" max="262" width="11.140625" style="10" bestFit="1" customWidth="1"/>
    <col min="263" max="508" width="8.7109375" style="10"/>
    <col min="509" max="509" width="13.7109375" style="10" bestFit="1" customWidth="1"/>
    <col min="510" max="510" width="100" style="10" bestFit="1" customWidth="1"/>
    <col min="511" max="513" width="15.7109375" style="10" bestFit="1" customWidth="1"/>
    <col min="514" max="514" width="17.140625" style="10" bestFit="1" customWidth="1"/>
    <col min="515" max="515" width="12.7109375" style="10" bestFit="1" customWidth="1"/>
    <col min="516" max="516" width="15.7109375" style="10" bestFit="1" customWidth="1"/>
    <col min="517" max="517" width="8.7109375" style="10"/>
    <col min="518" max="518" width="11.140625" style="10" bestFit="1" customWidth="1"/>
    <col min="519" max="764" width="8.7109375" style="10"/>
    <col min="765" max="765" width="13.7109375" style="10" bestFit="1" customWidth="1"/>
    <col min="766" max="766" width="100" style="10" bestFit="1" customWidth="1"/>
    <col min="767" max="769" width="15.7109375" style="10" bestFit="1" customWidth="1"/>
    <col min="770" max="770" width="17.140625" style="10" bestFit="1" customWidth="1"/>
    <col min="771" max="771" width="12.7109375" style="10" bestFit="1" customWidth="1"/>
    <col min="772" max="772" width="15.7109375" style="10" bestFit="1" customWidth="1"/>
    <col min="773" max="773" width="8.7109375" style="10"/>
    <col min="774" max="774" width="11.140625" style="10" bestFit="1" customWidth="1"/>
    <col min="775" max="1020" width="8.7109375" style="10"/>
    <col min="1021" max="1021" width="13.7109375" style="10" bestFit="1" customWidth="1"/>
    <col min="1022" max="1022" width="100" style="10" bestFit="1" customWidth="1"/>
    <col min="1023" max="1025" width="15.7109375" style="10" bestFit="1" customWidth="1"/>
    <col min="1026" max="1026" width="17.140625" style="10" bestFit="1" customWidth="1"/>
    <col min="1027" max="1027" width="12.7109375" style="10" bestFit="1" customWidth="1"/>
    <col min="1028" max="1028" width="15.7109375" style="10" bestFit="1" customWidth="1"/>
    <col min="1029" max="1029" width="8.7109375" style="10"/>
    <col min="1030" max="1030" width="11.140625" style="10" bestFit="1" customWidth="1"/>
    <col min="1031" max="1276" width="8.7109375" style="10"/>
    <col min="1277" max="1277" width="13.7109375" style="10" bestFit="1" customWidth="1"/>
    <col min="1278" max="1278" width="100" style="10" bestFit="1" customWidth="1"/>
    <col min="1279" max="1281" width="15.7109375" style="10" bestFit="1" customWidth="1"/>
    <col min="1282" max="1282" width="17.140625" style="10" bestFit="1" customWidth="1"/>
    <col min="1283" max="1283" width="12.7109375" style="10" bestFit="1" customWidth="1"/>
    <col min="1284" max="1284" width="15.7109375" style="10" bestFit="1" customWidth="1"/>
    <col min="1285" max="1285" width="8.7109375" style="10"/>
    <col min="1286" max="1286" width="11.140625" style="10" bestFit="1" customWidth="1"/>
    <col min="1287" max="1532" width="8.7109375" style="10"/>
    <col min="1533" max="1533" width="13.7109375" style="10" bestFit="1" customWidth="1"/>
    <col min="1534" max="1534" width="100" style="10" bestFit="1" customWidth="1"/>
    <col min="1535" max="1537" width="15.7109375" style="10" bestFit="1" customWidth="1"/>
    <col min="1538" max="1538" width="17.140625" style="10" bestFit="1" customWidth="1"/>
    <col min="1539" max="1539" width="12.7109375" style="10" bestFit="1" customWidth="1"/>
    <col min="1540" max="1540" width="15.7109375" style="10" bestFit="1" customWidth="1"/>
    <col min="1541" max="1541" width="8.7109375" style="10"/>
    <col min="1542" max="1542" width="11.140625" style="10" bestFit="1" customWidth="1"/>
    <col min="1543" max="1788" width="8.7109375" style="10"/>
    <col min="1789" max="1789" width="13.7109375" style="10" bestFit="1" customWidth="1"/>
    <col min="1790" max="1790" width="100" style="10" bestFit="1" customWidth="1"/>
    <col min="1791" max="1793" width="15.7109375" style="10" bestFit="1" customWidth="1"/>
    <col min="1794" max="1794" width="17.140625" style="10" bestFit="1" customWidth="1"/>
    <col min="1795" max="1795" width="12.7109375" style="10" bestFit="1" customWidth="1"/>
    <col min="1796" max="1796" width="15.7109375" style="10" bestFit="1" customWidth="1"/>
    <col min="1797" max="1797" width="8.7109375" style="10"/>
    <col min="1798" max="1798" width="11.140625" style="10" bestFit="1" customWidth="1"/>
    <col min="1799" max="2044" width="8.7109375" style="10"/>
    <col min="2045" max="2045" width="13.7109375" style="10" bestFit="1" customWidth="1"/>
    <col min="2046" max="2046" width="100" style="10" bestFit="1" customWidth="1"/>
    <col min="2047" max="2049" width="15.7109375" style="10" bestFit="1" customWidth="1"/>
    <col min="2050" max="2050" width="17.140625" style="10" bestFit="1" customWidth="1"/>
    <col min="2051" max="2051" width="12.7109375" style="10" bestFit="1" customWidth="1"/>
    <col min="2052" max="2052" width="15.7109375" style="10" bestFit="1" customWidth="1"/>
    <col min="2053" max="2053" width="8.7109375" style="10"/>
    <col min="2054" max="2054" width="11.140625" style="10" bestFit="1" customWidth="1"/>
    <col min="2055" max="2300" width="8.7109375" style="10"/>
    <col min="2301" max="2301" width="13.7109375" style="10" bestFit="1" customWidth="1"/>
    <col min="2302" max="2302" width="100" style="10" bestFit="1" customWidth="1"/>
    <col min="2303" max="2305" width="15.7109375" style="10" bestFit="1" customWidth="1"/>
    <col min="2306" max="2306" width="17.140625" style="10" bestFit="1" customWidth="1"/>
    <col min="2307" max="2307" width="12.7109375" style="10" bestFit="1" customWidth="1"/>
    <col min="2308" max="2308" width="15.7109375" style="10" bestFit="1" customWidth="1"/>
    <col min="2309" max="2309" width="8.7109375" style="10"/>
    <col min="2310" max="2310" width="11.140625" style="10" bestFit="1" customWidth="1"/>
    <col min="2311" max="2556" width="8.7109375" style="10"/>
    <col min="2557" max="2557" width="13.7109375" style="10" bestFit="1" customWidth="1"/>
    <col min="2558" max="2558" width="100" style="10" bestFit="1" customWidth="1"/>
    <col min="2559" max="2561" width="15.7109375" style="10" bestFit="1" customWidth="1"/>
    <col min="2562" max="2562" width="17.140625" style="10" bestFit="1" customWidth="1"/>
    <col min="2563" max="2563" width="12.7109375" style="10" bestFit="1" customWidth="1"/>
    <col min="2564" max="2564" width="15.7109375" style="10" bestFit="1" customWidth="1"/>
    <col min="2565" max="2565" width="8.7109375" style="10"/>
    <col min="2566" max="2566" width="11.140625" style="10" bestFit="1" customWidth="1"/>
    <col min="2567" max="2812" width="8.7109375" style="10"/>
    <col min="2813" max="2813" width="13.7109375" style="10" bestFit="1" customWidth="1"/>
    <col min="2814" max="2814" width="100" style="10" bestFit="1" customWidth="1"/>
    <col min="2815" max="2817" width="15.7109375" style="10" bestFit="1" customWidth="1"/>
    <col min="2818" max="2818" width="17.140625" style="10" bestFit="1" customWidth="1"/>
    <col min="2819" max="2819" width="12.7109375" style="10" bestFit="1" customWidth="1"/>
    <col min="2820" max="2820" width="15.7109375" style="10" bestFit="1" customWidth="1"/>
    <col min="2821" max="2821" width="8.7109375" style="10"/>
    <col min="2822" max="2822" width="11.140625" style="10" bestFit="1" customWidth="1"/>
    <col min="2823" max="3068" width="8.7109375" style="10"/>
    <col min="3069" max="3069" width="13.7109375" style="10" bestFit="1" customWidth="1"/>
    <col min="3070" max="3070" width="100" style="10" bestFit="1" customWidth="1"/>
    <col min="3071" max="3073" width="15.7109375" style="10" bestFit="1" customWidth="1"/>
    <col min="3074" max="3074" width="17.140625" style="10" bestFit="1" customWidth="1"/>
    <col min="3075" max="3075" width="12.7109375" style="10" bestFit="1" customWidth="1"/>
    <col min="3076" max="3076" width="15.7109375" style="10" bestFit="1" customWidth="1"/>
    <col min="3077" max="3077" width="8.7109375" style="10"/>
    <col min="3078" max="3078" width="11.140625" style="10" bestFit="1" customWidth="1"/>
    <col min="3079" max="3324" width="8.7109375" style="10"/>
    <col min="3325" max="3325" width="13.7109375" style="10" bestFit="1" customWidth="1"/>
    <col min="3326" max="3326" width="100" style="10" bestFit="1" customWidth="1"/>
    <col min="3327" max="3329" width="15.7109375" style="10" bestFit="1" customWidth="1"/>
    <col min="3330" max="3330" width="17.140625" style="10" bestFit="1" customWidth="1"/>
    <col min="3331" max="3331" width="12.7109375" style="10" bestFit="1" customWidth="1"/>
    <col min="3332" max="3332" width="15.7109375" style="10" bestFit="1" customWidth="1"/>
    <col min="3333" max="3333" width="8.7109375" style="10"/>
    <col min="3334" max="3334" width="11.140625" style="10" bestFit="1" customWidth="1"/>
    <col min="3335" max="3580" width="8.7109375" style="10"/>
    <col min="3581" max="3581" width="13.7109375" style="10" bestFit="1" customWidth="1"/>
    <col min="3582" max="3582" width="100" style="10" bestFit="1" customWidth="1"/>
    <col min="3583" max="3585" width="15.7109375" style="10" bestFit="1" customWidth="1"/>
    <col min="3586" max="3586" width="17.140625" style="10" bestFit="1" customWidth="1"/>
    <col min="3587" max="3587" width="12.7109375" style="10" bestFit="1" customWidth="1"/>
    <col min="3588" max="3588" width="15.7109375" style="10" bestFit="1" customWidth="1"/>
    <col min="3589" max="3589" width="8.7109375" style="10"/>
    <col min="3590" max="3590" width="11.140625" style="10" bestFit="1" customWidth="1"/>
    <col min="3591" max="3836" width="8.7109375" style="10"/>
    <col min="3837" max="3837" width="13.7109375" style="10" bestFit="1" customWidth="1"/>
    <col min="3838" max="3838" width="100" style="10" bestFit="1" customWidth="1"/>
    <col min="3839" max="3841" width="15.7109375" style="10" bestFit="1" customWidth="1"/>
    <col min="3842" max="3842" width="17.140625" style="10" bestFit="1" customWidth="1"/>
    <col min="3843" max="3843" width="12.7109375" style="10" bestFit="1" customWidth="1"/>
    <col min="3844" max="3844" width="15.7109375" style="10" bestFit="1" customWidth="1"/>
    <col min="3845" max="3845" width="8.7109375" style="10"/>
    <col min="3846" max="3846" width="11.140625" style="10" bestFit="1" customWidth="1"/>
    <col min="3847" max="4092" width="8.7109375" style="10"/>
    <col min="4093" max="4093" width="13.7109375" style="10" bestFit="1" customWidth="1"/>
    <col min="4094" max="4094" width="100" style="10" bestFit="1" customWidth="1"/>
    <col min="4095" max="4097" width="15.7109375" style="10" bestFit="1" customWidth="1"/>
    <col min="4098" max="4098" width="17.140625" style="10" bestFit="1" customWidth="1"/>
    <col min="4099" max="4099" width="12.7109375" style="10" bestFit="1" customWidth="1"/>
    <col min="4100" max="4100" width="15.7109375" style="10" bestFit="1" customWidth="1"/>
    <col min="4101" max="4101" width="8.7109375" style="10"/>
    <col min="4102" max="4102" width="11.140625" style="10" bestFit="1" customWidth="1"/>
    <col min="4103" max="4348" width="8.7109375" style="10"/>
    <col min="4349" max="4349" width="13.7109375" style="10" bestFit="1" customWidth="1"/>
    <col min="4350" max="4350" width="100" style="10" bestFit="1" customWidth="1"/>
    <col min="4351" max="4353" width="15.7109375" style="10" bestFit="1" customWidth="1"/>
    <col min="4354" max="4354" width="17.140625" style="10" bestFit="1" customWidth="1"/>
    <col min="4355" max="4355" width="12.7109375" style="10" bestFit="1" customWidth="1"/>
    <col min="4356" max="4356" width="15.7109375" style="10" bestFit="1" customWidth="1"/>
    <col min="4357" max="4357" width="8.7109375" style="10"/>
    <col min="4358" max="4358" width="11.140625" style="10" bestFit="1" customWidth="1"/>
    <col min="4359" max="4604" width="8.7109375" style="10"/>
    <col min="4605" max="4605" width="13.7109375" style="10" bestFit="1" customWidth="1"/>
    <col min="4606" max="4606" width="100" style="10" bestFit="1" customWidth="1"/>
    <col min="4607" max="4609" width="15.7109375" style="10" bestFit="1" customWidth="1"/>
    <col min="4610" max="4610" width="17.140625" style="10" bestFit="1" customWidth="1"/>
    <col min="4611" max="4611" width="12.7109375" style="10" bestFit="1" customWidth="1"/>
    <col min="4612" max="4612" width="15.7109375" style="10" bestFit="1" customWidth="1"/>
    <col min="4613" max="4613" width="8.7109375" style="10"/>
    <col min="4614" max="4614" width="11.140625" style="10" bestFit="1" customWidth="1"/>
    <col min="4615" max="4860" width="8.7109375" style="10"/>
    <col min="4861" max="4861" width="13.7109375" style="10" bestFit="1" customWidth="1"/>
    <col min="4862" max="4862" width="100" style="10" bestFit="1" customWidth="1"/>
    <col min="4863" max="4865" width="15.7109375" style="10" bestFit="1" customWidth="1"/>
    <col min="4866" max="4866" width="17.140625" style="10" bestFit="1" customWidth="1"/>
    <col min="4867" max="4867" width="12.7109375" style="10" bestFit="1" customWidth="1"/>
    <col min="4868" max="4868" width="15.7109375" style="10" bestFit="1" customWidth="1"/>
    <col min="4869" max="4869" width="8.7109375" style="10"/>
    <col min="4870" max="4870" width="11.140625" style="10" bestFit="1" customWidth="1"/>
    <col min="4871" max="5116" width="8.7109375" style="10"/>
    <col min="5117" max="5117" width="13.7109375" style="10" bestFit="1" customWidth="1"/>
    <col min="5118" max="5118" width="100" style="10" bestFit="1" customWidth="1"/>
    <col min="5119" max="5121" width="15.7109375" style="10" bestFit="1" customWidth="1"/>
    <col min="5122" max="5122" width="17.140625" style="10" bestFit="1" customWidth="1"/>
    <col min="5123" max="5123" width="12.7109375" style="10" bestFit="1" customWidth="1"/>
    <col min="5124" max="5124" width="15.7109375" style="10" bestFit="1" customWidth="1"/>
    <col min="5125" max="5125" width="8.7109375" style="10"/>
    <col min="5126" max="5126" width="11.140625" style="10" bestFit="1" customWidth="1"/>
    <col min="5127" max="5372" width="8.7109375" style="10"/>
    <col min="5373" max="5373" width="13.7109375" style="10" bestFit="1" customWidth="1"/>
    <col min="5374" max="5374" width="100" style="10" bestFit="1" customWidth="1"/>
    <col min="5375" max="5377" width="15.7109375" style="10" bestFit="1" customWidth="1"/>
    <col min="5378" max="5378" width="17.140625" style="10" bestFit="1" customWidth="1"/>
    <col min="5379" max="5379" width="12.7109375" style="10" bestFit="1" customWidth="1"/>
    <col min="5380" max="5380" width="15.7109375" style="10" bestFit="1" customWidth="1"/>
    <col min="5381" max="5381" width="8.7109375" style="10"/>
    <col min="5382" max="5382" width="11.140625" style="10" bestFit="1" customWidth="1"/>
    <col min="5383" max="5628" width="8.7109375" style="10"/>
    <col min="5629" max="5629" width="13.7109375" style="10" bestFit="1" customWidth="1"/>
    <col min="5630" max="5630" width="100" style="10" bestFit="1" customWidth="1"/>
    <col min="5631" max="5633" width="15.7109375" style="10" bestFit="1" customWidth="1"/>
    <col min="5634" max="5634" width="17.140625" style="10" bestFit="1" customWidth="1"/>
    <col min="5635" max="5635" width="12.7109375" style="10" bestFit="1" customWidth="1"/>
    <col min="5636" max="5636" width="15.7109375" style="10" bestFit="1" customWidth="1"/>
    <col min="5637" max="5637" width="8.7109375" style="10"/>
    <col min="5638" max="5638" width="11.140625" style="10" bestFit="1" customWidth="1"/>
    <col min="5639" max="5884" width="8.7109375" style="10"/>
    <col min="5885" max="5885" width="13.7109375" style="10" bestFit="1" customWidth="1"/>
    <col min="5886" max="5886" width="100" style="10" bestFit="1" customWidth="1"/>
    <col min="5887" max="5889" width="15.7109375" style="10" bestFit="1" customWidth="1"/>
    <col min="5890" max="5890" width="17.140625" style="10" bestFit="1" customWidth="1"/>
    <col min="5891" max="5891" width="12.7109375" style="10" bestFit="1" customWidth="1"/>
    <col min="5892" max="5892" width="15.7109375" style="10" bestFit="1" customWidth="1"/>
    <col min="5893" max="5893" width="8.7109375" style="10"/>
    <col min="5894" max="5894" width="11.140625" style="10" bestFit="1" customWidth="1"/>
    <col min="5895" max="6140" width="8.7109375" style="10"/>
    <col min="6141" max="6141" width="13.7109375" style="10" bestFit="1" customWidth="1"/>
    <col min="6142" max="6142" width="100" style="10" bestFit="1" customWidth="1"/>
    <col min="6143" max="6145" width="15.7109375" style="10" bestFit="1" customWidth="1"/>
    <col min="6146" max="6146" width="17.140625" style="10" bestFit="1" customWidth="1"/>
    <col min="6147" max="6147" width="12.7109375" style="10" bestFit="1" customWidth="1"/>
    <col min="6148" max="6148" width="15.7109375" style="10" bestFit="1" customWidth="1"/>
    <col min="6149" max="6149" width="8.7109375" style="10"/>
    <col min="6150" max="6150" width="11.140625" style="10" bestFit="1" customWidth="1"/>
    <col min="6151" max="6396" width="8.7109375" style="10"/>
    <col min="6397" max="6397" width="13.7109375" style="10" bestFit="1" customWidth="1"/>
    <col min="6398" max="6398" width="100" style="10" bestFit="1" customWidth="1"/>
    <col min="6399" max="6401" width="15.7109375" style="10" bestFit="1" customWidth="1"/>
    <col min="6402" max="6402" width="17.140625" style="10" bestFit="1" customWidth="1"/>
    <col min="6403" max="6403" width="12.7109375" style="10" bestFit="1" customWidth="1"/>
    <col min="6404" max="6404" width="15.7109375" style="10" bestFit="1" customWidth="1"/>
    <col min="6405" max="6405" width="8.7109375" style="10"/>
    <col min="6406" max="6406" width="11.140625" style="10" bestFit="1" customWidth="1"/>
    <col min="6407" max="6652" width="8.7109375" style="10"/>
    <col min="6653" max="6653" width="13.7109375" style="10" bestFit="1" customWidth="1"/>
    <col min="6654" max="6654" width="100" style="10" bestFit="1" customWidth="1"/>
    <col min="6655" max="6657" width="15.7109375" style="10" bestFit="1" customWidth="1"/>
    <col min="6658" max="6658" width="17.140625" style="10" bestFit="1" customWidth="1"/>
    <col min="6659" max="6659" width="12.7109375" style="10" bestFit="1" customWidth="1"/>
    <col min="6660" max="6660" width="15.7109375" style="10" bestFit="1" customWidth="1"/>
    <col min="6661" max="6661" width="8.7109375" style="10"/>
    <col min="6662" max="6662" width="11.140625" style="10" bestFit="1" customWidth="1"/>
    <col min="6663" max="6908" width="8.7109375" style="10"/>
    <col min="6909" max="6909" width="13.7109375" style="10" bestFit="1" customWidth="1"/>
    <col min="6910" max="6910" width="100" style="10" bestFit="1" customWidth="1"/>
    <col min="6911" max="6913" width="15.7109375" style="10" bestFit="1" customWidth="1"/>
    <col min="6914" max="6914" width="17.140625" style="10" bestFit="1" customWidth="1"/>
    <col min="6915" max="6915" width="12.7109375" style="10" bestFit="1" customWidth="1"/>
    <col min="6916" max="6916" width="15.7109375" style="10" bestFit="1" customWidth="1"/>
    <col min="6917" max="6917" width="8.7109375" style="10"/>
    <col min="6918" max="6918" width="11.140625" style="10" bestFit="1" customWidth="1"/>
    <col min="6919" max="7164" width="8.7109375" style="10"/>
    <col min="7165" max="7165" width="13.7109375" style="10" bestFit="1" customWidth="1"/>
    <col min="7166" max="7166" width="100" style="10" bestFit="1" customWidth="1"/>
    <col min="7167" max="7169" width="15.7109375" style="10" bestFit="1" customWidth="1"/>
    <col min="7170" max="7170" width="17.140625" style="10" bestFit="1" customWidth="1"/>
    <col min="7171" max="7171" width="12.7109375" style="10" bestFit="1" customWidth="1"/>
    <col min="7172" max="7172" width="15.7109375" style="10" bestFit="1" customWidth="1"/>
    <col min="7173" max="7173" width="8.7109375" style="10"/>
    <col min="7174" max="7174" width="11.140625" style="10" bestFit="1" customWidth="1"/>
    <col min="7175" max="7420" width="8.7109375" style="10"/>
    <col min="7421" max="7421" width="13.7109375" style="10" bestFit="1" customWidth="1"/>
    <col min="7422" max="7422" width="100" style="10" bestFit="1" customWidth="1"/>
    <col min="7423" max="7425" width="15.7109375" style="10" bestFit="1" customWidth="1"/>
    <col min="7426" max="7426" width="17.140625" style="10" bestFit="1" customWidth="1"/>
    <col min="7427" max="7427" width="12.7109375" style="10" bestFit="1" customWidth="1"/>
    <col min="7428" max="7428" width="15.7109375" style="10" bestFit="1" customWidth="1"/>
    <col min="7429" max="7429" width="8.7109375" style="10"/>
    <col min="7430" max="7430" width="11.140625" style="10" bestFit="1" customWidth="1"/>
    <col min="7431" max="7676" width="8.7109375" style="10"/>
    <col min="7677" max="7677" width="13.7109375" style="10" bestFit="1" customWidth="1"/>
    <col min="7678" max="7678" width="100" style="10" bestFit="1" customWidth="1"/>
    <col min="7679" max="7681" width="15.7109375" style="10" bestFit="1" customWidth="1"/>
    <col min="7682" max="7682" width="17.140625" style="10" bestFit="1" customWidth="1"/>
    <col min="7683" max="7683" width="12.7109375" style="10" bestFit="1" customWidth="1"/>
    <col min="7684" max="7684" width="15.7109375" style="10" bestFit="1" customWidth="1"/>
    <col min="7685" max="7685" width="8.7109375" style="10"/>
    <col min="7686" max="7686" width="11.140625" style="10" bestFit="1" customWidth="1"/>
    <col min="7687" max="7932" width="8.7109375" style="10"/>
    <col min="7933" max="7933" width="13.7109375" style="10" bestFit="1" customWidth="1"/>
    <col min="7934" max="7934" width="100" style="10" bestFit="1" customWidth="1"/>
    <col min="7935" max="7937" width="15.7109375" style="10" bestFit="1" customWidth="1"/>
    <col min="7938" max="7938" width="17.140625" style="10" bestFit="1" customWidth="1"/>
    <col min="7939" max="7939" width="12.7109375" style="10" bestFit="1" customWidth="1"/>
    <col min="7940" max="7940" width="15.7109375" style="10" bestFit="1" customWidth="1"/>
    <col min="7941" max="7941" width="8.7109375" style="10"/>
    <col min="7942" max="7942" width="11.140625" style="10" bestFit="1" customWidth="1"/>
    <col min="7943" max="8188" width="8.7109375" style="10"/>
    <col min="8189" max="8189" width="13.7109375" style="10" bestFit="1" customWidth="1"/>
    <col min="8190" max="8190" width="100" style="10" bestFit="1" customWidth="1"/>
    <col min="8191" max="8193" width="15.7109375" style="10" bestFit="1" customWidth="1"/>
    <col min="8194" max="8194" width="17.140625" style="10" bestFit="1" customWidth="1"/>
    <col min="8195" max="8195" width="12.7109375" style="10" bestFit="1" customWidth="1"/>
    <col min="8196" max="8196" width="15.7109375" style="10" bestFit="1" customWidth="1"/>
    <col min="8197" max="8197" width="8.7109375" style="10"/>
    <col min="8198" max="8198" width="11.140625" style="10" bestFit="1" customWidth="1"/>
    <col min="8199" max="8444" width="8.7109375" style="10"/>
    <col min="8445" max="8445" width="13.7109375" style="10" bestFit="1" customWidth="1"/>
    <col min="8446" max="8446" width="100" style="10" bestFit="1" customWidth="1"/>
    <col min="8447" max="8449" width="15.7109375" style="10" bestFit="1" customWidth="1"/>
    <col min="8450" max="8450" width="17.140625" style="10" bestFit="1" customWidth="1"/>
    <col min="8451" max="8451" width="12.7109375" style="10" bestFit="1" customWidth="1"/>
    <col min="8452" max="8452" width="15.7109375" style="10" bestFit="1" customWidth="1"/>
    <col min="8453" max="8453" width="8.7109375" style="10"/>
    <col min="8454" max="8454" width="11.140625" style="10" bestFit="1" customWidth="1"/>
    <col min="8455" max="8700" width="8.7109375" style="10"/>
    <col min="8701" max="8701" width="13.7109375" style="10" bestFit="1" customWidth="1"/>
    <col min="8702" max="8702" width="100" style="10" bestFit="1" customWidth="1"/>
    <col min="8703" max="8705" width="15.7109375" style="10" bestFit="1" customWidth="1"/>
    <col min="8706" max="8706" width="17.140625" style="10" bestFit="1" customWidth="1"/>
    <col min="8707" max="8707" width="12.7109375" style="10" bestFit="1" customWidth="1"/>
    <col min="8708" max="8708" width="15.7109375" style="10" bestFit="1" customWidth="1"/>
    <col min="8709" max="8709" width="8.7109375" style="10"/>
    <col min="8710" max="8710" width="11.140625" style="10" bestFit="1" customWidth="1"/>
    <col min="8711" max="8956" width="8.7109375" style="10"/>
    <col min="8957" max="8957" width="13.7109375" style="10" bestFit="1" customWidth="1"/>
    <col min="8958" max="8958" width="100" style="10" bestFit="1" customWidth="1"/>
    <col min="8959" max="8961" width="15.7109375" style="10" bestFit="1" customWidth="1"/>
    <col min="8962" max="8962" width="17.140625" style="10" bestFit="1" customWidth="1"/>
    <col min="8963" max="8963" width="12.7109375" style="10" bestFit="1" customWidth="1"/>
    <col min="8964" max="8964" width="15.7109375" style="10" bestFit="1" customWidth="1"/>
    <col min="8965" max="8965" width="8.7109375" style="10"/>
    <col min="8966" max="8966" width="11.140625" style="10" bestFit="1" customWidth="1"/>
    <col min="8967" max="9212" width="8.7109375" style="10"/>
    <col min="9213" max="9213" width="13.7109375" style="10" bestFit="1" customWidth="1"/>
    <col min="9214" max="9214" width="100" style="10" bestFit="1" customWidth="1"/>
    <col min="9215" max="9217" width="15.7109375" style="10" bestFit="1" customWidth="1"/>
    <col min="9218" max="9218" width="17.140625" style="10" bestFit="1" customWidth="1"/>
    <col min="9219" max="9219" width="12.7109375" style="10" bestFit="1" customWidth="1"/>
    <col min="9220" max="9220" width="15.7109375" style="10" bestFit="1" customWidth="1"/>
    <col min="9221" max="9221" width="8.7109375" style="10"/>
    <col min="9222" max="9222" width="11.140625" style="10" bestFit="1" customWidth="1"/>
    <col min="9223" max="9468" width="8.7109375" style="10"/>
    <col min="9469" max="9469" width="13.7109375" style="10" bestFit="1" customWidth="1"/>
    <col min="9470" max="9470" width="100" style="10" bestFit="1" customWidth="1"/>
    <col min="9471" max="9473" width="15.7109375" style="10" bestFit="1" customWidth="1"/>
    <col min="9474" max="9474" width="17.140625" style="10" bestFit="1" customWidth="1"/>
    <col min="9475" max="9475" width="12.7109375" style="10" bestFit="1" customWidth="1"/>
    <col min="9476" max="9476" width="15.7109375" style="10" bestFit="1" customWidth="1"/>
    <col min="9477" max="9477" width="8.7109375" style="10"/>
    <col min="9478" max="9478" width="11.140625" style="10" bestFit="1" customWidth="1"/>
    <col min="9479" max="9724" width="8.7109375" style="10"/>
    <col min="9725" max="9725" width="13.7109375" style="10" bestFit="1" customWidth="1"/>
    <col min="9726" max="9726" width="100" style="10" bestFit="1" customWidth="1"/>
    <col min="9727" max="9729" width="15.7109375" style="10" bestFit="1" customWidth="1"/>
    <col min="9730" max="9730" width="17.140625" style="10" bestFit="1" customWidth="1"/>
    <col min="9731" max="9731" width="12.7109375" style="10" bestFit="1" customWidth="1"/>
    <col min="9732" max="9732" width="15.7109375" style="10" bestFit="1" customWidth="1"/>
    <col min="9733" max="9733" width="8.7109375" style="10"/>
    <col min="9734" max="9734" width="11.140625" style="10" bestFit="1" customWidth="1"/>
    <col min="9735" max="9980" width="8.7109375" style="10"/>
    <col min="9981" max="9981" width="13.7109375" style="10" bestFit="1" customWidth="1"/>
    <col min="9982" max="9982" width="100" style="10" bestFit="1" customWidth="1"/>
    <col min="9983" max="9985" width="15.7109375" style="10" bestFit="1" customWidth="1"/>
    <col min="9986" max="9986" width="17.140625" style="10" bestFit="1" customWidth="1"/>
    <col min="9987" max="9987" width="12.7109375" style="10" bestFit="1" customWidth="1"/>
    <col min="9988" max="9988" width="15.7109375" style="10" bestFit="1" customWidth="1"/>
    <col min="9989" max="9989" width="8.7109375" style="10"/>
    <col min="9990" max="9990" width="11.140625" style="10" bestFit="1" customWidth="1"/>
    <col min="9991" max="10236" width="8.7109375" style="10"/>
    <col min="10237" max="10237" width="13.7109375" style="10" bestFit="1" customWidth="1"/>
    <col min="10238" max="10238" width="100" style="10" bestFit="1" customWidth="1"/>
    <col min="10239" max="10241" width="15.7109375" style="10" bestFit="1" customWidth="1"/>
    <col min="10242" max="10242" width="17.140625" style="10" bestFit="1" customWidth="1"/>
    <col min="10243" max="10243" width="12.7109375" style="10" bestFit="1" customWidth="1"/>
    <col min="10244" max="10244" width="15.7109375" style="10" bestFit="1" customWidth="1"/>
    <col min="10245" max="10245" width="8.7109375" style="10"/>
    <col min="10246" max="10246" width="11.140625" style="10" bestFit="1" customWidth="1"/>
    <col min="10247" max="10492" width="8.7109375" style="10"/>
    <col min="10493" max="10493" width="13.7109375" style="10" bestFit="1" customWidth="1"/>
    <col min="10494" max="10494" width="100" style="10" bestFit="1" customWidth="1"/>
    <col min="10495" max="10497" width="15.7109375" style="10" bestFit="1" customWidth="1"/>
    <col min="10498" max="10498" width="17.140625" style="10" bestFit="1" customWidth="1"/>
    <col min="10499" max="10499" width="12.7109375" style="10" bestFit="1" customWidth="1"/>
    <col min="10500" max="10500" width="15.7109375" style="10" bestFit="1" customWidth="1"/>
    <col min="10501" max="10501" width="8.7109375" style="10"/>
    <col min="10502" max="10502" width="11.140625" style="10" bestFit="1" customWidth="1"/>
    <col min="10503" max="10748" width="8.7109375" style="10"/>
    <col min="10749" max="10749" width="13.7109375" style="10" bestFit="1" customWidth="1"/>
    <col min="10750" max="10750" width="100" style="10" bestFit="1" customWidth="1"/>
    <col min="10751" max="10753" width="15.7109375" style="10" bestFit="1" customWidth="1"/>
    <col min="10754" max="10754" width="17.140625" style="10" bestFit="1" customWidth="1"/>
    <col min="10755" max="10755" width="12.7109375" style="10" bestFit="1" customWidth="1"/>
    <col min="10756" max="10756" width="15.7109375" style="10" bestFit="1" customWidth="1"/>
    <col min="10757" max="10757" width="8.7109375" style="10"/>
    <col min="10758" max="10758" width="11.140625" style="10" bestFit="1" customWidth="1"/>
    <col min="10759" max="11004" width="8.7109375" style="10"/>
    <col min="11005" max="11005" width="13.7109375" style="10" bestFit="1" customWidth="1"/>
    <col min="11006" max="11006" width="100" style="10" bestFit="1" customWidth="1"/>
    <col min="11007" max="11009" width="15.7109375" style="10" bestFit="1" customWidth="1"/>
    <col min="11010" max="11010" width="17.140625" style="10" bestFit="1" customWidth="1"/>
    <col min="11011" max="11011" width="12.7109375" style="10" bestFit="1" customWidth="1"/>
    <col min="11012" max="11012" width="15.7109375" style="10" bestFit="1" customWidth="1"/>
    <col min="11013" max="11013" width="8.7109375" style="10"/>
    <col min="11014" max="11014" width="11.140625" style="10" bestFit="1" customWidth="1"/>
    <col min="11015" max="11260" width="8.7109375" style="10"/>
    <col min="11261" max="11261" width="13.7109375" style="10" bestFit="1" customWidth="1"/>
    <col min="11262" max="11262" width="100" style="10" bestFit="1" customWidth="1"/>
    <col min="11263" max="11265" width="15.7109375" style="10" bestFit="1" customWidth="1"/>
    <col min="11266" max="11266" width="17.140625" style="10" bestFit="1" customWidth="1"/>
    <col min="11267" max="11267" width="12.7109375" style="10" bestFit="1" customWidth="1"/>
    <col min="11268" max="11268" width="15.7109375" style="10" bestFit="1" customWidth="1"/>
    <col min="11269" max="11269" width="8.7109375" style="10"/>
    <col min="11270" max="11270" width="11.140625" style="10" bestFit="1" customWidth="1"/>
    <col min="11271" max="11516" width="8.7109375" style="10"/>
    <col min="11517" max="11517" width="13.7109375" style="10" bestFit="1" customWidth="1"/>
    <col min="11518" max="11518" width="100" style="10" bestFit="1" customWidth="1"/>
    <col min="11519" max="11521" width="15.7109375" style="10" bestFit="1" customWidth="1"/>
    <col min="11522" max="11522" width="17.140625" style="10" bestFit="1" customWidth="1"/>
    <col min="11523" max="11523" width="12.7109375" style="10" bestFit="1" customWidth="1"/>
    <col min="11524" max="11524" width="15.7109375" style="10" bestFit="1" customWidth="1"/>
    <col min="11525" max="11525" width="8.7109375" style="10"/>
    <col min="11526" max="11526" width="11.140625" style="10" bestFit="1" customWidth="1"/>
    <col min="11527" max="11772" width="8.7109375" style="10"/>
    <col min="11773" max="11773" width="13.7109375" style="10" bestFit="1" customWidth="1"/>
    <col min="11774" max="11774" width="100" style="10" bestFit="1" customWidth="1"/>
    <col min="11775" max="11777" width="15.7109375" style="10" bestFit="1" customWidth="1"/>
    <col min="11778" max="11778" width="17.140625" style="10" bestFit="1" customWidth="1"/>
    <col min="11779" max="11779" width="12.7109375" style="10" bestFit="1" customWidth="1"/>
    <col min="11780" max="11780" width="15.7109375" style="10" bestFit="1" customWidth="1"/>
    <col min="11781" max="11781" width="8.7109375" style="10"/>
    <col min="11782" max="11782" width="11.140625" style="10" bestFit="1" customWidth="1"/>
    <col min="11783" max="12028" width="8.7109375" style="10"/>
    <col min="12029" max="12029" width="13.7109375" style="10" bestFit="1" customWidth="1"/>
    <col min="12030" max="12030" width="100" style="10" bestFit="1" customWidth="1"/>
    <col min="12031" max="12033" width="15.7109375" style="10" bestFit="1" customWidth="1"/>
    <col min="12034" max="12034" width="17.140625" style="10" bestFit="1" customWidth="1"/>
    <col min="12035" max="12035" width="12.7109375" style="10" bestFit="1" customWidth="1"/>
    <col min="12036" max="12036" width="15.7109375" style="10" bestFit="1" customWidth="1"/>
    <col min="12037" max="12037" width="8.7109375" style="10"/>
    <col min="12038" max="12038" width="11.140625" style="10" bestFit="1" customWidth="1"/>
    <col min="12039" max="12284" width="8.7109375" style="10"/>
    <col min="12285" max="12285" width="13.7109375" style="10" bestFit="1" customWidth="1"/>
    <col min="12286" max="12286" width="100" style="10" bestFit="1" customWidth="1"/>
    <col min="12287" max="12289" width="15.7109375" style="10" bestFit="1" customWidth="1"/>
    <col min="12290" max="12290" width="17.140625" style="10" bestFit="1" customWidth="1"/>
    <col min="12291" max="12291" width="12.7109375" style="10" bestFit="1" customWidth="1"/>
    <col min="12292" max="12292" width="15.7109375" style="10" bestFit="1" customWidth="1"/>
    <col min="12293" max="12293" width="8.7109375" style="10"/>
    <col min="12294" max="12294" width="11.140625" style="10" bestFit="1" customWidth="1"/>
    <col min="12295" max="12540" width="8.7109375" style="10"/>
    <col min="12541" max="12541" width="13.7109375" style="10" bestFit="1" customWidth="1"/>
    <col min="12542" max="12542" width="100" style="10" bestFit="1" customWidth="1"/>
    <col min="12543" max="12545" width="15.7109375" style="10" bestFit="1" customWidth="1"/>
    <col min="12546" max="12546" width="17.140625" style="10" bestFit="1" customWidth="1"/>
    <col min="12547" max="12547" width="12.7109375" style="10" bestFit="1" customWidth="1"/>
    <col min="12548" max="12548" width="15.7109375" style="10" bestFit="1" customWidth="1"/>
    <col min="12549" max="12549" width="8.7109375" style="10"/>
    <col min="12550" max="12550" width="11.140625" style="10" bestFit="1" customWidth="1"/>
    <col min="12551" max="12796" width="8.7109375" style="10"/>
    <col min="12797" max="12797" width="13.7109375" style="10" bestFit="1" customWidth="1"/>
    <col min="12798" max="12798" width="100" style="10" bestFit="1" customWidth="1"/>
    <col min="12799" max="12801" width="15.7109375" style="10" bestFit="1" customWidth="1"/>
    <col min="12802" max="12802" width="17.140625" style="10" bestFit="1" customWidth="1"/>
    <col min="12803" max="12803" width="12.7109375" style="10" bestFit="1" customWidth="1"/>
    <col min="12804" max="12804" width="15.7109375" style="10" bestFit="1" customWidth="1"/>
    <col min="12805" max="12805" width="8.7109375" style="10"/>
    <col min="12806" max="12806" width="11.140625" style="10" bestFit="1" customWidth="1"/>
    <col min="12807" max="13052" width="8.7109375" style="10"/>
    <col min="13053" max="13053" width="13.7109375" style="10" bestFit="1" customWidth="1"/>
    <col min="13054" max="13054" width="100" style="10" bestFit="1" customWidth="1"/>
    <col min="13055" max="13057" width="15.7109375" style="10" bestFit="1" customWidth="1"/>
    <col min="13058" max="13058" width="17.140625" style="10" bestFit="1" customWidth="1"/>
    <col min="13059" max="13059" width="12.7109375" style="10" bestFit="1" customWidth="1"/>
    <col min="13060" max="13060" width="15.7109375" style="10" bestFit="1" customWidth="1"/>
    <col min="13061" max="13061" width="8.7109375" style="10"/>
    <col min="13062" max="13062" width="11.140625" style="10" bestFit="1" customWidth="1"/>
    <col min="13063" max="13308" width="8.7109375" style="10"/>
    <col min="13309" max="13309" width="13.7109375" style="10" bestFit="1" customWidth="1"/>
    <col min="13310" max="13310" width="100" style="10" bestFit="1" customWidth="1"/>
    <col min="13311" max="13313" width="15.7109375" style="10" bestFit="1" customWidth="1"/>
    <col min="13314" max="13314" width="17.140625" style="10" bestFit="1" customWidth="1"/>
    <col min="13315" max="13315" width="12.7109375" style="10" bestFit="1" customWidth="1"/>
    <col min="13316" max="13316" width="15.7109375" style="10" bestFit="1" customWidth="1"/>
    <col min="13317" max="13317" width="8.7109375" style="10"/>
    <col min="13318" max="13318" width="11.140625" style="10" bestFit="1" customWidth="1"/>
    <col min="13319" max="13564" width="8.7109375" style="10"/>
    <col min="13565" max="13565" width="13.7109375" style="10" bestFit="1" customWidth="1"/>
    <col min="13566" max="13566" width="100" style="10" bestFit="1" customWidth="1"/>
    <col min="13567" max="13569" width="15.7109375" style="10" bestFit="1" customWidth="1"/>
    <col min="13570" max="13570" width="17.140625" style="10" bestFit="1" customWidth="1"/>
    <col min="13571" max="13571" width="12.7109375" style="10" bestFit="1" customWidth="1"/>
    <col min="13572" max="13572" width="15.7109375" style="10" bestFit="1" customWidth="1"/>
    <col min="13573" max="13573" width="8.7109375" style="10"/>
    <col min="13574" max="13574" width="11.140625" style="10" bestFit="1" customWidth="1"/>
    <col min="13575" max="13820" width="8.7109375" style="10"/>
    <col min="13821" max="13821" width="13.7109375" style="10" bestFit="1" customWidth="1"/>
    <col min="13822" max="13822" width="100" style="10" bestFit="1" customWidth="1"/>
    <col min="13823" max="13825" width="15.7109375" style="10" bestFit="1" customWidth="1"/>
    <col min="13826" max="13826" width="17.140625" style="10" bestFit="1" customWidth="1"/>
    <col min="13827" max="13827" width="12.7109375" style="10" bestFit="1" customWidth="1"/>
    <col min="13828" max="13828" width="15.7109375" style="10" bestFit="1" customWidth="1"/>
    <col min="13829" max="13829" width="8.7109375" style="10"/>
    <col min="13830" max="13830" width="11.140625" style="10" bestFit="1" customWidth="1"/>
    <col min="13831" max="14076" width="8.7109375" style="10"/>
    <col min="14077" max="14077" width="13.7109375" style="10" bestFit="1" customWidth="1"/>
    <col min="14078" max="14078" width="100" style="10" bestFit="1" customWidth="1"/>
    <col min="14079" max="14081" width="15.7109375" style="10" bestFit="1" customWidth="1"/>
    <col min="14082" max="14082" width="17.140625" style="10" bestFit="1" customWidth="1"/>
    <col min="14083" max="14083" width="12.7109375" style="10" bestFit="1" customWidth="1"/>
    <col min="14084" max="14084" width="15.7109375" style="10" bestFit="1" customWidth="1"/>
    <col min="14085" max="14085" width="8.7109375" style="10"/>
    <col min="14086" max="14086" width="11.140625" style="10" bestFit="1" customWidth="1"/>
    <col min="14087" max="14332" width="8.7109375" style="10"/>
    <col min="14333" max="14333" width="13.7109375" style="10" bestFit="1" customWidth="1"/>
    <col min="14334" max="14334" width="100" style="10" bestFit="1" customWidth="1"/>
    <col min="14335" max="14337" width="15.7109375" style="10" bestFit="1" customWidth="1"/>
    <col min="14338" max="14338" width="17.140625" style="10" bestFit="1" customWidth="1"/>
    <col min="14339" max="14339" width="12.7109375" style="10" bestFit="1" customWidth="1"/>
    <col min="14340" max="14340" width="15.7109375" style="10" bestFit="1" customWidth="1"/>
    <col min="14341" max="14341" width="8.7109375" style="10"/>
    <col min="14342" max="14342" width="11.140625" style="10" bestFit="1" customWidth="1"/>
    <col min="14343" max="14588" width="8.7109375" style="10"/>
    <col min="14589" max="14589" width="13.7109375" style="10" bestFit="1" customWidth="1"/>
    <col min="14590" max="14590" width="100" style="10" bestFit="1" customWidth="1"/>
    <col min="14591" max="14593" width="15.7109375" style="10" bestFit="1" customWidth="1"/>
    <col min="14594" max="14594" width="17.140625" style="10" bestFit="1" customWidth="1"/>
    <col min="14595" max="14595" width="12.7109375" style="10" bestFit="1" customWidth="1"/>
    <col min="14596" max="14596" width="15.7109375" style="10" bestFit="1" customWidth="1"/>
    <col min="14597" max="14597" width="8.7109375" style="10"/>
    <col min="14598" max="14598" width="11.140625" style="10" bestFit="1" customWidth="1"/>
    <col min="14599" max="14844" width="8.7109375" style="10"/>
    <col min="14845" max="14845" width="13.7109375" style="10" bestFit="1" customWidth="1"/>
    <col min="14846" max="14846" width="100" style="10" bestFit="1" customWidth="1"/>
    <col min="14847" max="14849" width="15.7109375" style="10" bestFit="1" customWidth="1"/>
    <col min="14850" max="14850" width="17.140625" style="10" bestFit="1" customWidth="1"/>
    <col min="14851" max="14851" width="12.7109375" style="10" bestFit="1" customWidth="1"/>
    <col min="14852" max="14852" width="15.7109375" style="10" bestFit="1" customWidth="1"/>
    <col min="14853" max="14853" width="8.7109375" style="10"/>
    <col min="14854" max="14854" width="11.140625" style="10" bestFit="1" customWidth="1"/>
    <col min="14855" max="15100" width="8.7109375" style="10"/>
    <col min="15101" max="15101" width="13.7109375" style="10" bestFit="1" customWidth="1"/>
    <col min="15102" max="15102" width="100" style="10" bestFit="1" customWidth="1"/>
    <col min="15103" max="15105" width="15.7109375" style="10" bestFit="1" customWidth="1"/>
    <col min="15106" max="15106" width="17.140625" style="10" bestFit="1" customWidth="1"/>
    <col min="15107" max="15107" width="12.7109375" style="10" bestFit="1" customWidth="1"/>
    <col min="15108" max="15108" width="15.7109375" style="10" bestFit="1" customWidth="1"/>
    <col min="15109" max="15109" width="8.7109375" style="10"/>
    <col min="15110" max="15110" width="11.140625" style="10" bestFit="1" customWidth="1"/>
    <col min="15111" max="15356" width="8.7109375" style="10"/>
    <col min="15357" max="15357" width="13.7109375" style="10" bestFit="1" customWidth="1"/>
    <col min="15358" max="15358" width="100" style="10" bestFit="1" customWidth="1"/>
    <col min="15359" max="15361" width="15.7109375" style="10" bestFit="1" customWidth="1"/>
    <col min="15362" max="15362" width="17.140625" style="10" bestFit="1" customWidth="1"/>
    <col min="15363" max="15363" width="12.7109375" style="10" bestFit="1" customWidth="1"/>
    <col min="15364" max="15364" width="15.7109375" style="10" bestFit="1" customWidth="1"/>
    <col min="15365" max="15365" width="8.7109375" style="10"/>
    <col min="15366" max="15366" width="11.140625" style="10" bestFit="1" customWidth="1"/>
    <col min="15367" max="15612" width="8.7109375" style="10"/>
    <col min="15613" max="15613" width="13.7109375" style="10" bestFit="1" customWidth="1"/>
    <col min="15614" max="15614" width="100" style="10" bestFit="1" customWidth="1"/>
    <col min="15615" max="15617" width="15.7109375" style="10" bestFit="1" customWidth="1"/>
    <col min="15618" max="15618" width="17.140625" style="10" bestFit="1" customWidth="1"/>
    <col min="15619" max="15619" width="12.7109375" style="10" bestFit="1" customWidth="1"/>
    <col min="15620" max="15620" width="15.7109375" style="10" bestFit="1" customWidth="1"/>
    <col min="15621" max="15621" width="8.7109375" style="10"/>
    <col min="15622" max="15622" width="11.140625" style="10" bestFit="1" customWidth="1"/>
    <col min="15623" max="15868" width="8.7109375" style="10"/>
    <col min="15869" max="15869" width="13.7109375" style="10" bestFit="1" customWidth="1"/>
    <col min="15870" max="15870" width="100" style="10" bestFit="1" customWidth="1"/>
    <col min="15871" max="15873" width="15.7109375" style="10" bestFit="1" customWidth="1"/>
    <col min="15874" max="15874" width="17.140625" style="10" bestFit="1" customWidth="1"/>
    <col min="15875" max="15875" width="12.7109375" style="10" bestFit="1" customWidth="1"/>
    <col min="15876" max="15876" width="15.7109375" style="10" bestFit="1" customWidth="1"/>
    <col min="15877" max="15877" width="8.7109375" style="10"/>
    <col min="15878" max="15878" width="11.140625" style="10" bestFit="1" customWidth="1"/>
    <col min="15879" max="16124" width="8.7109375" style="10"/>
    <col min="16125" max="16125" width="13.7109375" style="10" bestFit="1" customWidth="1"/>
    <col min="16126" max="16126" width="100" style="10" bestFit="1" customWidth="1"/>
    <col min="16127" max="16129" width="15.7109375" style="10" bestFit="1" customWidth="1"/>
    <col min="16130" max="16130" width="17.140625" style="10" bestFit="1" customWidth="1"/>
    <col min="16131" max="16131" width="12.7109375" style="10" bestFit="1" customWidth="1"/>
    <col min="16132" max="16132" width="15.7109375" style="10" bestFit="1" customWidth="1"/>
    <col min="16133" max="16133" width="8.7109375" style="10"/>
    <col min="16134" max="16134" width="11.140625" style="10" bestFit="1" customWidth="1"/>
    <col min="16135" max="16384" width="8.7109375" style="10"/>
  </cols>
  <sheetData>
    <row r="1" spans="1:11" customFormat="1" ht="30.75" customHeight="1" x14ac:dyDescent="0.25">
      <c r="A1" s="373" t="s">
        <v>115</v>
      </c>
      <c r="B1" s="373"/>
      <c r="C1" s="373"/>
      <c r="D1" s="373"/>
      <c r="E1" s="373"/>
      <c r="F1" s="373"/>
      <c r="G1" s="373"/>
      <c r="H1" s="373"/>
    </row>
    <row r="2" spans="1:11" customFormat="1" ht="30.75" customHeight="1" x14ac:dyDescent="0.25">
      <c r="A2" s="22" t="s">
        <v>116</v>
      </c>
      <c r="B2" s="378" t="s">
        <v>677</v>
      </c>
      <c r="C2" s="378"/>
      <c r="D2" s="378"/>
      <c r="E2" s="378"/>
      <c r="F2" s="378"/>
      <c r="G2" s="378"/>
      <c r="H2" s="378"/>
      <c r="I2" s="110"/>
      <c r="J2" s="110"/>
      <c r="K2" s="110"/>
    </row>
    <row r="3" spans="1:11" customFormat="1" ht="30.75" customHeight="1" x14ac:dyDescent="0.25">
      <c r="A3" s="22" t="s">
        <v>118</v>
      </c>
      <c r="B3" s="414" t="s">
        <v>678</v>
      </c>
      <c r="C3" s="414"/>
      <c r="D3" s="414"/>
      <c r="E3" s="414"/>
      <c r="F3" s="414"/>
      <c r="G3" s="414"/>
      <c r="H3" s="414"/>
    </row>
    <row r="4" spans="1:11" customFormat="1" ht="30.75" customHeight="1" x14ac:dyDescent="0.25">
      <c r="A4" s="22" t="s">
        <v>117</v>
      </c>
      <c r="B4" s="414" t="s">
        <v>679</v>
      </c>
      <c r="C4" s="414"/>
      <c r="D4" s="414"/>
      <c r="E4" s="414"/>
      <c r="F4" s="414"/>
      <c r="G4" s="414"/>
      <c r="H4" s="414"/>
    </row>
    <row r="5" spans="1:11" customFormat="1" ht="30.75" customHeight="1" x14ac:dyDescent="0.25">
      <c r="A5" s="440" t="s">
        <v>680</v>
      </c>
      <c r="B5" s="414"/>
      <c r="C5" s="414"/>
      <c r="D5" s="414"/>
      <c r="E5" s="414"/>
      <c r="F5" s="414"/>
      <c r="G5" s="414"/>
      <c r="H5" s="414"/>
      <c r="I5" s="197"/>
      <c r="J5" s="197"/>
    </row>
    <row r="6" spans="1:11" x14ac:dyDescent="0.25">
      <c r="H6" s="14"/>
    </row>
    <row r="7" spans="1:11" s="74" customFormat="1" ht="67.5" customHeight="1" x14ac:dyDescent="0.2">
      <c r="A7" s="73" t="e">
        <f>ORÇAMENTO!#REF!</f>
        <v>#REF!</v>
      </c>
      <c r="B7" s="418" t="s">
        <v>221</v>
      </c>
      <c r="C7" s="418"/>
      <c r="D7" s="418"/>
      <c r="E7" s="418"/>
      <c r="F7" s="418"/>
      <c r="G7" s="418"/>
      <c r="H7" s="418"/>
    </row>
    <row r="8" spans="1:11" x14ac:dyDescent="0.2">
      <c r="A8" s="27"/>
      <c r="B8" s="27"/>
      <c r="C8" s="27"/>
      <c r="D8" s="27"/>
      <c r="E8" s="27"/>
      <c r="F8" s="27"/>
      <c r="G8" s="27"/>
    </row>
    <row r="9" spans="1:11" s="134" customFormat="1" ht="18.75" x14ac:dyDescent="0.3">
      <c r="A9" s="426" t="s">
        <v>222</v>
      </c>
      <c r="B9" s="427"/>
      <c r="C9" s="427"/>
      <c r="D9" s="428"/>
      <c r="E9" s="132"/>
      <c r="F9" s="133"/>
      <c r="G9" s="133"/>
      <c r="H9" s="23"/>
    </row>
    <row r="10" spans="1:11" s="134" customFormat="1" ht="18.75" x14ac:dyDescent="0.3">
      <c r="A10" s="429"/>
      <c r="B10" s="430"/>
      <c r="C10" s="430"/>
      <c r="D10" s="431"/>
      <c r="E10" s="132"/>
      <c r="F10" s="133"/>
      <c r="G10" s="133"/>
      <c r="H10" s="23"/>
    </row>
    <row r="11" spans="1:11" s="134" customFormat="1" ht="18.75" x14ac:dyDescent="0.3">
      <c r="A11" s="439" t="s">
        <v>223</v>
      </c>
      <c r="B11" s="439"/>
      <c r="C11" s="135" t="s">
        <v>224</v>
      </c>
      <c r="D11" s="136"/>
      <c r="E11" s="132"/>
      <c r="F11" s="133"/>
      <c r="G11" s="133"/>
      <c r="H11" s="23"/>
    </row>
    <row r="12" spans="1:11" s="134" customFormat="1" ht="18.75" x14ac:dyDescent="0.3">
      <c r="A12" s="136"/>
      <c r="B12" s="136"/>
      <c r="C12" s="136"/>
      <c r="D12" s="136"/>
      <c r="E12" s="133"/>
      <c r="F12" s="133"/>
      <c r="G12" s="133"/>
      <c r="H12" s="23"/>
    </row>
    <row r="13" spans="1:11" s="134" customFormat="1" ht="18.75" x14ac:dyDescent="0.3">
      <c r="A13" s="137" t="s">
        <v>595</v>
      </c>
      <c r="B13" s="136" t="s">
        <v>596</v>
      </c>
      <c r="C13" s="138">
        <v>1</v>
      </c>
      <c r="D13" s="139"/>
      <c r="E13" s="140"/>
      <c r="F13" s="133"/>
      <c r="G13" s="133"/>
      <c r="H13" s="23"/>
    </row>
    <row r="14" spans="1:11" s="134" customFormat="1" ht="18.75" x14ac:dyDescent="0.3">
      <c r="A14" s="137" t="s">
        <v>326</v>
      </c>
      <c r="B14" s="136" t="s">
        <v>341</v>
      </c>
      <c r="C14" s="138">
        <v>1</v>
      </c>
      <c r="D14" s="139"/>
      <c r="E14" s="140"/>
      <c r="F14" s="133"/>
      <c r="G14" s="133"/>
      <c r="H14" s="23"/>
    </row>
    <row r="15" spans="1:11" s="134" customFormat="1" ht="18.75" x14ac:dyDescent="0.3">
      <c r="A15" s="137" t="s">
        <v>225</v>
      </c>
      <c r="B15" s="136" t="s">
        <v>250</v>
      </c>
      <c r="C15" s="138">
        <v>2</v>
      </c>
      <c r="D15" s="139"/>
      <c r="E15" s="140"/>
      <c r="F15" s="133"/>
      <c r="G15" s="133"/>
      <c r="H15" s="23"/>
    </row>
    <row r="16" spans="1:11" s="134" customFormat="1" ht="18.75" x14ac:dyDescent="0.3">
      <c r="A16" s="137" t="s">
        <v>226</v>
      </c>
      <c r="B16" s="136" t="s">
        <v>227</v>
      </c>
      <c r="C16" s="138">
        <v>3</v>
      </c>
      <c r="D16" s="139"/>
      <c r="E16" s="140"/>
      <c r="F16" s="133"/>
      <c r="G16" s="133"/>
      <c r="H16" s="23"/>
    </row>
    <row r="17" spans="1:13" s="134" customFormat="1" ht="18.75" x14ac:dyDescent="0.3">
      <c r="A17" s="141" t="s">
        <v>571</v>
      </c>
      <c r="B17" s="142" t="s">
        <v>572</v>
      </c>
      <c r="C17" s="138">
        <v>2</v>
      </c>
      <c r="D17" s="139"/>
      <c r="E17" s="140"/>
      <c r="F17" s="133"/>
      <c r="G17" s="133"/>
      <c r="H17" s="23"/>
    </row>
    <row r="18" spans="1:13" s="134" customFormat="1" ht="18.75" x14ac:dyDescent="0.3">
      <c r="A18" s="137" t="s">
        <v>301</v>
      </c>
      <c r="B18" s="136" t="s">
        <v>302</v>
      </c>
      <c r="C18" s="138">
        <v>1</v>
      </c>
      <c r="D18" s="139"/>
      <c r="E18" s="140"/>
      <c r="F18" s="133"/>
      <c r="G18" s="133"/>
      <c r="H18" s="23"/>
    </row>
    <row r="19" spans="1:13" s="134" customFormat="1" ht="18.75" x14ac:dyDescent="0.3">
      <c r="A19" s="137" t="s">
        <v>228</v>
      </c>
      <c r="B19" s="136" t="s">
        <v>251</v>
      </c>
      <c r="C19" s="138">
        <v>1</v>
      </c>
      <c r="D19" s="139"/>
      <c r="E19" s="140"/>
      <c r="F19" s="133"/>
      <c r="G19" s="133"/>
      <c r="H19" s="23"/>
    </row>
    <row r="20" spans="1:13" s="134" customFormat="1" ht="18.75" x14ac:dyDescent="0.3">
      <c r="A20" s="136"/>
      <c r="B20" s="143" t="s">
        <v>95</v>
      </c>
      <c r="C20" s="144">
        <f>SUM(C13:C19)</f>
        <v>11</v>
      </c>
      <c r="D20" s="139"/>
      <c r="E20" s="140"/>
      <c r="F20" s="133"/>
      <c r="G20" s="133"/>
      <c r="H20" s="23"/>
    </row>
    <row r="21" spans="1:13" s="134" customFormat="1" ht="18.75" x14ac:dyDescent="0.3">
      <c r="A21" s="136"/>
      <c r="B21" s="136"/>
      <c r="C21" s="145"/>
      <c r="D21" s="139"/>
      <c r="E21" s="140"/>
      <c r="F21" s="133"/>
      <c r="G21" s="133"/>
      <c r="H21" s="23"/>
    </row>
    <row r="22" spans="1:13" s="134" customFormat="1" ht="18.75" x14ac:dyDescent="0.3">
      <c r="A22" s="136"/>
      <c r="B22" s="146" t="s">
        <v>569</v>
      </c>
      <c r="C22" s="145">
        <v>75</v>
      </c>
      <c r="D22" s="147" t="s">
        <v>327</v>
      </c>
      <c r="E22" s="432"/>
      <c r="F22" s="433"/>
      <c r="G22" s="148"/>
      <c r="H22" s="23"/>
    </row>
    <row r="23" spans="1:13" s="134" customFormat="1" ht="18.75" x14ac:dyDescent="0.3">
      <c r="A23" s="136"/>
      <c r="B23" s="146" t="s">
        <v>328</v>
      </c>
      <c r="C23" s="145">
        <v>1</v>
      </c>
      <c r="D23" s="137"/>
      <c r="E23" s="133"/>
      <c r="F23" s="133"/>
      <c r="G23" s="133"/>
      <c r="H23" s="23"/>
    </row>
    <row r="24" spans="1:13" s="134" customFormat="1" ht="18.75" x14ac:dyDescent="0.3">
      <c r="A24" s="136"/>
      <c r="B24" s="146" t="s">
        <v>329</v>
      </c>
      <c r="C24" s="145">
        <v>2</v>
      </c>
      <c r="D24" s="137"/>
      <c r="E24" s="133"/>
      <c r="F24" s="133"/>
      <c r="G24" s="133"/>
      <c r="H24" s="23"/>
    </row>
    <row r="25" spans="1:13" s="134" customFormat="1" ht="18.75" x14ac:dyDescent="0.3">
      <c r="A25" s="136"/>
      <c r="B25" s="146" t="s">
        <v>330</v>
      </c>
      <c r="C25" s="145">
        <f>C22*C23*C24*C20</f>
        <v>1650</v>
      </c>
      <c r="D25" s="137" t="s">
        <v>327</v>
      </c>
      <c r="E25" s="133"/>
      <c r="F25" s="149"/>
      <c r="G25" s="149"/>
      <c r="H25" s="23"/>
    </row>
    <row r="26" spans="1:13" s="134" customFormat="1" ht="18.75" x14ac:dyDescent="0.3">
      <c r="A26" s="133"/>
      <c r="B26" s="150"/>
      <c r="C26" s="151"/>
      <c r="D26" s="132"/>
      <c r="E26" s="133"/>
      <c r="F26" s="133"/>
      <c r="G26" s="133"/>
      <c r="H26" s="23"/>
    </row>
    <row r="27" spans="1:13" s="153" customFormat="1" ht="37.5" x14ac:dyDescent="0.3">
      <c r="A27" s="434" t="s">
        <v>229</v>
      </c>
      <c r="B27" s="434"/>
      <c r="C27" s="135" t="s">
        <v>224</v>
      </c>
      <c r="D27" s="135" t="s">
        <v>230</v>
      </c>
      <c r="E27" s="152" t="s">
        <v>231</v>
      </c>
      <c r="F27" s="135" t="s">
        <v>232</v>
      </c>
      <c r="G27" s="135" t="s">
        <v>233</v>
      </c>
      <c r="H27" s="135" t="s">
        <v>234</v>
      </c>
    </row>
    <row r="28" spans="1:13" s="134" customFormat="1" x14ac:dyDescent="0.25">
      <c r="A28" s="137" t="s">
        <v>235</v>
      </c>
      <c r="B28" s="136" t="s">
        <v>236</v>
      </c>
      <c r="C28" s="138">
        <v>3</v>
      </c>
      <c r="D28" s="139">
        <v>60</v>
      </c>
      <c r="E28" s="145">
        <f>E29</f>
        <v>150</v>
      </c>
      <c r="F28" s="154">
        <f>ROUND(E28/D28,2)</f>
        <v>2.5</v>
      </c>
      <c r="G28" s="155">
        <v>255.0581</v>
      </c>
      <c r="H28" s="156">
        <f>TRUNC(C28*F28*G28,2)</f>
        <v>1912.93</v>
      </c>
    </row>
    <row r="29" spans="1:13" s="134" customFormat="1" x14ac:dyDescent="0.25">
      <c r="A29" s="137" t="s">
        <v>237</v>
      </c>
      <c r="B29" s="136" t="s">
        <v>296</v>
      </c>
      <c r="C29" s="138">
        <v>2</v>
      </c>
      <c r="D29" s="139">
        <v>60</v>
      </c>
      <c r="E29" s="145">
        <f>C22*C24</f>
        <v>150</v>
      </c>
      <c r="F29" s="154">
        <f>ROUND(E29/D29,2)</f>
        <v>2.5</v>
      </c>
      <c r="G29" s="155">
        <v>287.62990000000002</v>
      </c>
      <c r="H29" s="156">
        <f>TRUNC(C29*F29*G29,2)</f>
        <v>1438.14</v>
      </c>
    </row>
    <row r="30" spans="1:13" s="134" customFormat="1" x14ac:dyDescent="0.25">
      <c r="A30" s="137" t="s">
        <v>252</v>
      </c>
      <c r="B30" s="136" t="s">
        <v>254</v>
      </c>
      <c r="C30" s="138">
        <v>1</v>
      </c>
      <c r="D30" s="139">
        <f>D29</f>
        <v>60</v>
      </c>
      <c r="E30" s="145">
        <f>E29</f>
        <v>150</v>
      </c>
      <c r="F30" s="154">
        <f t="shared" ref="F30" si="0">ROUND(E30/D30,2)</f>
        <v>2.5</v>
      </c>
      <c r="G30" s="155">
        <v>220.9616</v>
      </c>
      <c r="H30" s="156">
        <f t="shared" ref="H30" si="1">TRUNC(C30*F30*G30,2)</f>
        <v>552.4</v>
      </c>
      <c r="M30" s="157">
        <f>SUM(C30:L30)</f>
        <v>986.86159999999995</v>
      </c>
    </row>
    <row r="31" spans="1:13" s="134" customFormat="1" ht="18.75" x14ac:dyDescent="0.25">
      <c r="A31" s="435" t="s">
        <v>255</v>
      </c>
      <c r="B31" s="435"/>
      <c r="C31" s="435"/>
      <c r="D31" s="435"/>
      <c r="E31" s="435"/>
      <c r="F31" s="435"/>
      <c r="G31" s="435"/>
      <c r="H31" s="158">
        <f>SUM(H28:H30)</f>
        <v>3903.4700000000003</v>
      </c>
    </row>
    <row r="32" spans="1:13" s="134" customFormat="1" ht="18.75" x14ac:dyDescent="0.3">
      <c r="A32" s="133"/>
      <c r="B32" s="133"/>
      <c r="C32" s="133"/>
      <c r="D32" s="133"/>
      <c r="E32" s="133"/>
      <c r="F32" s="133"/>
      <c r="G32" s="133"/>
      <c r="H32" s="23"/>
    </row>
    <row r="33" spans="1:8" s="134" customFormat="1" ht="18.75" x14ac:dyDescent="0.3">
      <c r="A33" s="436" t="s">
        <v>238</v>
      </c>
      <c r="B33" s="437"/>
      <c r="C33" s="437"/>
      <c r="D33" s="438"/>
      <c r="E33" s="159"/>
      <c r="F33" s="133"/>
      <c r="G33" s="133"/>
      <c r="H33" s="23"/>
    </row>
    <row r="34" spans="1:8" s="134" customFormat="1" ht="18.75" x14ac:dyDescent="0.3">
      <c r="A34" s="159"/>
      <c r="B34" s="160"/>
      <c r="C34" s="152" t="s">
        <v>239</v>
      </c>
      <c r="D34" s="159"/>
      <c r="E34" s="159"/>
      <c r="F34" s="133"/>
      <c r="G34" s="133"/>
      <c r="H34" s="23"/>
    </row>
    <row r="35" spans="1:8" s="134" customFormat="1" ht="18.75" x14ac:dyDescent="0.3">
      <c r="A35" s="137" t="s">
        <v>240</v>
      </c>
      <c r="B35" s="146" t="s">
        <v>256</v>
      </c>
      <c r="C35" s="161">
        <v>365.22930000000002</v>
      </c>
      <c r="D35" s="136" t="s">
        <v>241</v>
      </c>
      <c r="E35" s="136"/>
      <c r="F35" s="133"/>
      <c r="G35" s="133"/>
      <c r="H35" s="23"/>
    </row>
    <row r="36" spans="1:8" s="134" customFormat="1" ht="18.75" x14ac:dyDescent="0.3">
      <c r="A36" s="136"/>
      <c r="B36" s="146" t="s">
        <v>242</v>
      </c>
      <c r="C36" s="162">
        <v>60</v>
      </c>
      <c r="D36" s="136" t="s">
        <v>243</v>
      </c>
      <c r="E36" s="136"/>
      <c r="F36" s="133"/>
      <c r="G36" s="133"/>
      <c r="H36" s="23"/>
    </row>
    <row r="37" spans="1:8" s="134" customFormat="1" ht="18.75" x14ac:dyDescent="0.3">
      <c r="A37" s="136"/>
      <c r="B37" s="146" t="s">
        <v>331</v>
      </c>
      <c r="C37" s="156">
        <f>ROUND(C35/C36,2)</f>
        <v>6.09</v>
      </c>
      <c r="D37" s="136" t="s">
        <v>244</v>
      </c>
      <c r="E37" s="136"/>
      <c r="F37" s="163"/>
      <c r="G37" s="163"/>
      <c r="H37" s="23"/>
    </row>
    <row r="38" spans="1:8" s="134" customFormat="1" ht="18.75" x14ac:dyDescent="0.3">
      <c r="A38" s="133"/>
      <c r="B38" s="133"/>
      <c r="C38" s="164"/>
      <c r="D38" s="133"/>
      <c r="E38" s="133"/>
      <c r="F38" s="133"/>
      <c r="G38" s="133"/>
      <c r="H38" s="23"/>
    </row>
    <row r="39" spans="1:8" s="134" customFormat="1" ht="18.75" x14ac:dyDescent="0.3">
      <c r="A39" s="436" t="s">
        <v>245</v>
      </c>
      <c r="B39" s="438"/>
      <c r="C39" s="159"/>
      <c r="D39" s="159"/>
      <c r="E39" s="159"/>
      <c r="F39" s="159"/>
      <c r="G39" s="165"/>
      <c r="H39" s="23"/>
    </row>
    <row r="40" spans="1:8" s="134" customFormat="1" ht="18.75" x14ac:dyDescent="0.3">
      <c r="A40" s="135" t="s">
        <v>119</v>
      </c>
      <c r="B40" s="135" t="s">
        <v>120</v>
      </c>
      <c r="C40" s="135" t="s">
        <v>246</v>
      </c>
      <c r="D40" s="135" t="s">
        <v>224</v>
      </c>
      <c r="E40" s="152" t="s">
        <v>247</v>
      </c>
      <c r="F40" s="135" t="s">
        <v>234</v>
      </c>
      <c r="G40" s="166"/>
      <c r="H40" s="23"/>
    </row>
    <row r="41" spans="1:8" s="134" customFormat="1" ht="18.75" x14ac:dyDescent="0.3">
      <c r="A41" s="136" t="s">
        <v>97</v>
      </c>
      <c r="B41" s="136" t="s">
        <v>248</v>
      </c>
      <c r="C41" s="147" t="s">
        <v>249</v>
      </c>
      <c r="D41" s="167">
        <f>C25</f>
        <v>1650</v>
      </c>
      <c r="E41" s="156">
        <f>C37</f>
        <v>6.09</v>
      </c>
      <c r="F41" s="168">
        <f>TRUNC(E41*D41,2)</f>
        <v>10048.5</v>
      </c>
      <c r="G41" s="169"/>
      <c r="H41" s="23"/>
    </row>
    <row r="42" spans="1:8" s="134" customFormat="1" ht="18.75" x14ac:dyDescent="0.3">
      <c r="A42" s="136" t="s">
        <v>99</v>
      </c>
      <c r="B42" s="136" t="s">
        <v>257</v>
      </c>
      <c r="C42" s="137" t="s">
        <v>146</v>
      </c>
      <c r="D42" s="139">
        <v>1</v>
      </c>
      <c r="E42" s="156">
        <f>H31</f>
        <v>3903.4700000000003</v>
      </c>
      <c r="F42" s="168">
        <f>TRUNC(E42*D42,2)</f>
        <v>3903.47</v>
      </c>
      <c r="G42" s="169"/>
      <c r="H42" s="23"/>
    </row>
    <row r="43" spans="1:8" s="196" customFormat="1" ht="18.75" x14ac:dyDescent="0.3">
      <c r="A43" s="159"/>
      <c r="B43" s="160" t="s">
        <v>332</v>
      </c>
      <c r="C43" s="159"/>
      <c r="D43" s="159"/>
      <c r="E43" s="159"/>
      <c r="F43" s="171">
        <f>SUM(F41:F42)</f>
        <v>13951.97</v>
      </c>
      <c r="G43" s="170"/>
      <c r="H43" s="195"/>
    </row>
    <row r="44" spans="1:8" ht="21.75" customHeight="1" x14ac:dyDescent="0.2">
      <c r="A44" s="420" t="e">
        <f>#REF!</f>
        <v>#REF!</v>
      </c>
      <c r="B44" s="420"/>
      <c r="C44" s="420"/>
      <c r="D44" s="420"/>
      <c r="E44" s="420"/>
      <c r="F44" s="420"/>
      <c r="G44" s="420"/>
      <c r="H44" s="420"/>
    </row>
    <row r="45" spans="1:8" ht="21.75" customHeight="1" x14ac:dyDescent="0.2">
      <c r="A45" s="420"/>
      <c r="B45" s="420"/>
      <c r="C45" s="420"/>
      <c r="D45" s="420"/>
      <c r="E45" s="420"/>
      <c r="F45" s="420"/>
      <c r="G45" s="420"/>
      <c r="H45" s="420"/>
    </row>
  </sheetData>
  <mergeCells count="14">
    <mergeCell ref="B7:H7"/>
    <mergeCell ref="A1:H1"/>
    <mergeCell ref="B2:H2"/>
    <mergeCell ref="B3:H3"/>
    <mergeCell ref="B4:H4"/>
    <mergeCell ref="A5:H5"/>
    <mergeCell ref="A44:H45"/>
    <mergeCell ref="A9:D10"/>
    <mergeCell ref="E22:F22"/>
    <mergeCell ref="A27:B27"/>
    <mergeCell ref="A31:G31"/>
    <mergeCell ref="A33:D33"/>
    <mergeCell ref="A39:B39"/>
    <mergeCell ref="A11:B11"/>
  </mergeCells>
  <pageMargins left="0.511811024" right="0.511811024" top="1.76" bottom="0.95833333333333337" header="0.31496062000000002" footer="0.31496062000000002"/>
  <pageSetup paperSize="9" scale="33" fitToHeight="0" orientation="portrait" r:id="rId1"/>
  <headerFooter>
    <oddHeader>&amp;C&amp;G</oddHeader>
    <oddFooter>&amp;CSEBASTIAO DE DEUS RODRIGUES FERREIRA
RN: 1905022760
ENGENHEIRO CIVIL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>
    <pageSetUpPr fitToPage="1"/>
  </sheetPr>
  <dimension ref="A1:L40"/>
  <sheetViews>
    <sheetView view="pageBreakPreview" zoomScale="70" zoomScaleNormal="70" zoomScaleSheetLayoutView="70" zoomScalePageLayoutView="70" workbookViewId="0">
      <selection activeCell="B48" sqref="B48"/>
    </sheetView>
  </sheetViews>
  <sheetFormatPr defaultColWidth="8.7109375" defaultRowHeight="18" x14ac:dyDescent="0.25"/>
  <cols>
    <col min="1" max="1" width="26.140625" style="25" customWidth="1"/>
    <col min="2" max="2" width="108.42578125" style="25" customWidth="1"/>
    <col min="3" max="3" width="27" style="25" customWidth="1"/>
    <col min="4" max="5" width="24.28515625" style="25" customWidth="1"/>
    <col min="6" max="6" width="25.7109375" style="25" customWidth="1"/>
    <col min="7" max="7" width="24.28515625" style="25" customWidth="1"/>
    <col min="8" max="8" width="25.85546875" style="25" customWidth="1"/>
    <col min="9" max="9" width="34.140625" style="10" customWidth="1"/>
    <col min="10" max="10" width="8.7109375" style="10"/>
    <col min="11" max="11" width="8.85546875" style="10" bestFit="1" customWidth="1"/>
    <col min="12" max="13" width="8.7109375" style="10"/>
    <col min="14" max="14" width="15.5703125" style="10" bestFit="1" customWidth="1"/>
    <col min="15" max="18" width="8.7109375" style="10"/>
    <col min="19" max="19" width="9.5703125" style="10" bestFit="1" customWidth="1"/>
    <col min="20" max="253" width="8.7109375" style="10"/>
    <col min="254" max="254" width="13.7109375" style="10" bestFit="1" customWidth="1"/>
    <col min="255" max="255" width="100" style="10" bestFit="1" customWidth="1"/>
    <col min="256" max="258" width="15.7109375" style="10" bestFit="1" customWidth="1"/>
    <col min="259" max="259" width="17.140625" style="10" bestFit="1" customWidth="1"/>
    <col min="260" max="260" width="12.7109375" style="10" bestFit="1" customWidth="1"/>
    <col min="261" max="261" width="15.7109375" style="10" bestFit="1" customWidth="1"/>
    <col min="262" max="262" width="8.7109375" style="10"/>
    <col min="263" max="263" width="11.140625" style="10" bestFit="1" customWidth="1"/>
    <col min="264" max="509" width="8.7109375" style="10"/>
    <col min="510" max="510" width="13.7109375" style="10" bestFit="1" customWidth="1"/>
    <col min="511" max="511" width="100" style="10" bestFit="1" customWidth="1"/>
    <col min="512" max="514" width="15.7109375" style="10" bestFit="1" customWidth="1"/>
    <col min="515" max="515" width="17.140625" style="10" bestFit="1" customWidth="1"/>
    <col min="516" max="516" width="12.7109375" style="10" bestFit="1" customWidth="1"/>
    <col min="517" max="517" width="15.7109375" style="10" bestFit="1" customWidth="1"/>
    <col min="518" max="518" width="8.7109375" style="10"/>
    <col min="519" max="519" width="11.140625" style="10" bestFit="1" customWidth="1"/>
    <col min="520" max="765" width="8.7109375" style="10"/>
    <col min="766" max="766" width="13.7109375" style="10" bestFit="1" customWidth="1"/>
    <col min="767" max="767" width="100" style="10" bestFit="1" customWidth="1"/>
    <col min="768" max="770" width="15.7109375" style="10" bestFit="1" customWidth="1"/>
    <col min="771" max="771" width="17.140625" style="10" bestFit="1" customWidth="1"/>
    <col min="772" max="772" width="12.7109375" style="10" bestFit="1" customWidth="1"/>
    <col min="773" max="773" width="15.7109375" style="10" bestFit="1" customWidth="1"/>
    <col min="774" max="774" width="8.7109375" style="10"/>
    <col min="775" max="775" width="11.140625" style="10" bestFit="1" customWidth="1"/>
    <col min="776" max="1021" width="8.7109375" style="10"/>
    <col min="1022" max="1022" width="13.7109375" style="10" bestFit="1" customWidth="1"/>
    <col min="1023" max="1023" width="100" style="10" bestFit="1" customWidth="1"/>
    <col min="1024" max="1026" width="15.7109375" style="10" bestFit="1" customWidth="1"/>
    <col min="1027" max="1027" width="17.140625" style="10" bestFit="1" customWidth="1"/>
    <col min="1028" max="1028" width="12.7109375" style="10" bestFit="1" customWidth="1"/>
    <col min="1029" max="1029" width="15.7109375" style="10" bestFit="1" customWidth="1"/>
    <col min="1030" max="1030" width="8.7109375" style="10"/>
    <col min="1031" max="1031" width="11.140625" style="10" bestFit="1" customWidth="1"/>
    <col min="1032" max="1277" width="8.7109375" style="10"/>
    <col min="1278" max="1278" width="13.7109375" style="10" bestFit="1" customWidth="1"/>
    <col min="1279" max="1279" width="100" style="10" bestFit="1" customWidth="1"/>
    <col min="1280" max="1282" width="15.7109375" style="10" bestFit="1" customWidth="1"/>
    <col min="1283" max="1283" width="17.140625" style="10" bestFit="1" customWidth="1"/>
    <col min="1284" max="1284" width="12.7109375" style="10" bestFit="1" customWidth="1"/>
    <col min="1285" max="1285" width="15.7109375" style="10" bestFit="1" customWidth="1"/>
    <col min="1286" max="1286" width="8.7109375" style="10"/>
    <col min="1287" max="1287" width="11.140625" style="10" bestFit="1" customWidth="1"/>
    <col min="1288" max="1533" width="8.7109375" style="10"/>
    <col min="1534" max="1534" width="13.7109375" style="10" bestFit="1" customWidth="1"/>
    <col min="1535" max="1535" width="100" style="10" bestFit="1" customWidth="1"/>
    <col min="1536" max="1538" width="15.7109375" style="10" bestFit="1" customWidth="1"/>
    <col min="1539" max="1539" width="17.140625" style="10" bestFit="1" customWidth="1"/>
    <col min="1540" max="1540" width="12.7109375" style="10" bestFit="1" customWidth="1"/>
    <col min="1541" max="1541" width="15.7109375" style="10" bestFit="1" customWidth="1"/>
    <col min="1542" max="1542" width="8.7109375" style="10"/>
    <col min="1543" max="1543" width="11.140625" style="10" bestFit="1" customWidth="1"/>
    <col min="1544" max="1789" width="8.7109375" style="10"/>
    <col min="1790" max="1790" width="13.7109375" style="10" bestFit="1" customWidth="1"/>
    <col min="1791" max="1791" width="100" style="10" bestFit="1" customWidth="1"/>
    <col min="1792" max="1794" width="15.7109375" style="10" bestFit="1" customWidth="1"/>
    <col min="1795" max="1795" width="17.140625" style="10" bestFit="1" customWidth="1"/>
    <col min="1796" max="1796" width="12.7109375" style="10" bestFit="1" customWidth="1"/>
    <col min="1797" max="1797" width="15.7109375" style="10" bestFit="1" customWidth="1"/>
    <col min="1798" max="1798" width="8.7109375" style="10"/>
    <col min="1799" max="1799" width="11.140625" style="10" bestFit="1" customWidth="1"/>
    <col min="1800" max="2045" width="8.7109375" style="10"/>
    <col min="2046" max="2046" width="13.7109375" style="10" bestFit="1" customWidth="1"/>
    <col min="2047" max="2047" width="100" style="10" bestFit="1" customWidth="1"/>
    <col min="2048" max="2050" width="15.7109375" style="10" bestFit="1" customWidth="1"/>
    <col min="2051" max="2051" width="17.140625" style="10" bestFit="1" customWidth="1"/>
    <col min="2052" max="2052" width="12.7109375" style="10" bestFit="1" customWidth="1"/>
    <col min="2053" max="2053" width="15.7109375" style="10" bestFit="1" customWidth="1"/>
    <col min="2054" max="2054" width="8.7109375" style="10"/>
    <col min="2055" max="2055" width="11.140625" style="10" bestFit="1" customWidth="1"/>
    <col min="2056" max="2301" width="8.7109375" style="10"/>
    <col min="2302" max="2302" width="13.7109375" style="10" bestFit="1" customWidth="1"/>
    <col min="2303" max="2303" width="100" style="10" bestFit="1" customWidth="1"/>
    <col min="2304" max="2306" width="15.7109375" style="10" bestFit="1" customWidth="1"/>
    <col min="2307" max="2307" width="17.140625" style="10" bestFit="1" customWidth="1"/>
    <col min="2308" max="2308" width="12.7109375" style="10" bestFit="1" customWidth="1"/>
    <col min="2309" max="2309" width="15.7109375" style="10" bestFit="1" customWidth="1"/>
    <col min="2310" max="2310" width="8.7109375" style="10"/>
    <col min="2311" max="2311" width="11.140625" style="10" bestFit="1" customWidth="1"/>
    <col min="2312" max="2557" width="8.7109375" style="10"/>
    <col min="2558" max="2558" width="13.7109375" style="10" bestFit="1" customWidth="1"/>
    <col min="2559" max="2559" width="100" style="10" bestFit="1" customWidth="1"/>
    <col min="2560" max="2562" width="15.7109375" style="10" bestFit="1" customWidth="1"/>
    <col min="2563" max="2563" width="17.140625" style="10" bestFit="1" customWidth="1"/>
    <col min="2564" max="2564" width="12.7109375" style="10" bestFit="1" customWidth="1"/>
    <col min="2565" max="2565" width="15.7109375" style="10" bestFit="1" customWidth="1"/>
    <col min="2566" max="2566" width="8.7109375" style="10"/>
    <col min="2567" max="2567" width="11.140625" style="10" bestFit="1" customWidth="1"/>
    <col min="2568" max="2813" width="8.7109375" style="10"/>
    <col min="2814" max="2814" width="13.7109375" style="10" bestFit="1" customWidth="1"/>
    <col min="2815" max="2815" width="100" style="10" bestFit="1" customWidth="1"/>
    <col min="2816" max="2818" width="15.7109375" style="10" bestFit="1" customWidth="1"/>
    <col min="2819" max="2819" width="17.140625" style="10" bestFit="1" customWidth="1"/>
    <col min="2820" max="2820" width="12.7109375" style="10" bestFit="1" customWidth="1"/>
    <col min="2821" max="2821" width="15.7109375" style="10" bestFit="1" customWidth="1"/>
    <col min="2822" max="2822" width="8.7109375" style="10"/>
    <col min="2823" max="2823" width="11.140625" style="10" bestFit="1" customWidth="1"/>
    <col min="2824" max="3069" width="8.7109375" style="10"/>
    <col min="3070" max="3070" width="13.7109375" style="10" bestFit="1" customWidth="1"/>
    <col min="3071" max="3071" width="100" style="10" bestFit="1" customWidth="1"/>
    <col min="3072" max="3074" width="15.7109375" style="10" bestFit="1" customWidth="1"/>
    <col min="3075" max="3075" width="17.140625" style="10" bestFit="1" customWidth="1"/>
    <col min="3076" max="3076" width="12.7109375" style="10" bestFit="1" customWidth="1"/>
    <col min="3077" max="3077" width="15.7109375" style="10" bestFit="1" customWidth="1"/>
    <col min="3078" max="3078" width="8.7109375" style="10"/>
    <col min="3079" max="3079" width="11.140625" style="10" bestFit="1" customWidth="1"/>
    <col min="3080" max="3325" width="8.7109375" style="10"/>
    <col min="3326" max="3326" width="13.7109375" style="10" bestFit="1" customWidth="1"/>
    <col min="3327" max="3327" width="100" style="10" bestFit="1" customWidth="1"/>
    <col min="3328" max="3330" width="15.7109375" style="10" bestFit="1" customWidth="1"/>
    <col min="3331" max="3331" width="17.140625" style="10" bestFit="1" customWidth="1"/>
    <col min="3332" max="3332" width="12.7109375" style="10" bestFit="1" customWidth="1"/>
    <col min="3333" max="3333" width="15.7109375" style="10" bestFit="1" customWidth="1"/>
    <col min="3334" max="3334" width="8.7109375" style="10"/>
    <col min="3335" max="3335" width="11.140625" style="10" bestFit="1" customWidth="1"/>
    <col min="3336" max="3581" width="8.7109375" style="10"/>
    <col min="3582" max="3582" width="13.7109375" style="10" bestFit="1" customWidth="1"/>
    <col min="3583" max="3583" width="100" style="10" bestFit="1" customWidth="1"/>
    <col min="3584" max="3586" width="15.7109375" style="10" bestFit="1" customWidth="1"/>
    <col min="3587" max="3587" width="17.140625" style="10" bestFit="1" customWidth="1"/>
    <col min="3588" max="3588" width="12.7109375" style="10" bestFit="1" customWidth="1"/>
    <col min="3589" max="3589" width="15.7109375" style="10" bestFit="1" customWidth="1"/>
    <col min="3590" max="3590" width="8.7109375" style="10"/>
    <col min="3591" max="3591" width="11.140625" style="10" bestFit="1" customWidth="1"/>
    <col min="3592" max="3837" width="8.7109375" style="10"/>
    <col min="3838" max="3838" width="13.7109375" style="10" bestFit="1" customWidth="1"/>
    <col min="3839" max="3839" width="100" style="10" bestFit="1" customWidth="1"/>
    <col min="3840" max="3842" width="15.7109375" style="10" bestFit="1" customWidth="1"/>
    <col min="3843" max="3843" width="17.140625" style="10" bestFit="1" customWidth="1"/>
    <col min="3844" max="3844" width="12.7109375" style="10" bestFit="1" customWidth="1"/>
    <col min="3845" max="3845" width="15.7109375" style="10" bestFit="1" customWidth="1"/>
    <col min="3846" max="3846" width="8.7109375" style="10"/>
    <col min="3847" max="3847" width="11.140625" style="10" bestFit="1" customWidth="1"/>
    <col min="3848" max="4093" width="8.7109375" style="10"/>
    <col min="4094" max="4094" width="13.7109375" style="10" bestFit="1" customWidth="1"/>
    <col min="4095" max="4095" width="100" style="10" bestFit="1" customWidth="1"/>
    <col min="4096" max="4098" width="15.7109375" style="10" bestFit="1" customWidth="1"/>
    <col min="4099" max="4099" width="17.140625" style="10" bestFit="1" customWidth="1"/>
    <col min="4100" max="4100" width="12.7109375" style="10" bestFit="1" customWidth="1"/>
    <col min="4101" max="4101" width="15.7109375" style="10" bestFit="1" customWidth="1"/>
    <col min="4102" max="4102" width="8.7109375" style="10"/>
    <col min="4103" max="4103" width="11.140625" style="10" bestFit="1" customWidth="1"/>
    <col min="4104" max="4349" width="8.7109375" style="10"/>
    <col min="4350" max="4350" width="13.7109375" style="10" bestFit="1" customWidth="1"/>
    <col min="4351" max="4351" width="100" style="10" bestFit="1" customWidth="1"/>
    <col min="4352" max="4354" width="15.7109375" style="10" bestFit="1" customWidth="1"/>
    <col min="4355" max="4355" width="17.140625" style="10" bestFit="1" customWidth="1"/>
    <col min="4356" max="4356" width="12.7109375" style="10" bestFit="1" customWidth="1"/>
    <col min="4357" max="4357" width="15.7109375" style="10" bestFit="1" customWidth="1"/>
    <col min="4358" max="4358" width="8.7109375" style="10"/>
    <col min="4359" max="4359" width="11.140625" style="10" bestFit="1" customWidth="1"/>
    <col min="4360" max="4605" width="8.7109375" style="10"/>
    <col min="4606" max="4606" width="13.7109375" style="10" bestFit="1" customWidth="1"/>
    <col min="4607" max="4607" width="100" style="10" bestFit="1" customWidth="1"/>
    <col min="4608" max="4610" width="15.7109375" style="10" bestFit="1" customWidth="1"/>
    <col min="4611" max="4611" width="17.140625" style="10" bestFit="1" customWidth="1"/>
    <col min="4612" max="4612" width="12.7109375" style="10" bestFit="1" customWidth="1"/>
    <col min="4613" max="4613" width="15.7109375" style="10" bestFit="1" customWidth="1"/>
    <col min="4614" max="4614" width="8.7109375" style="10"/>
    <col min="4615" max="4615" width="11.140625" style="10" bestFit="1" customWidth="1"/>
    <col min="4616" max="4861" width="8.7109375" style="10"/>
    <col min="4862" max="4862" width="13.7109375" style="10" bestFit="1" customWidth="1"/>
    <col min="4863" max="4863" width="100" style="10" bestFit="1" customWidth="1"/>
    <col min="4864" max="4866" width="15.7109375" style="10" bestFit="1" customWidth="1"/>
    <col min="4867" max="4867" width="17.140625" style="10" bestFit="1" customWidth="1"/>
    <col min="4868" max="4868" width="12.7109375" style="10" bestFit="1" customWidth="1"/>
    <col min="4869" max="4869" width="15.7109375" style="10" bestFit="1" customWidth="1"/>
    <col min="4870" max="4870" width="8.7109375" style="10"/>
    <col min="4871" max="4871" width="11.140625" style="10" bestFit="1" customWidth="1"/>
    <col min="4872" max="5117" width="8.7109375" style="10"/>
    <col min="5118" max="5118" width="13.7109375" style="10" bestFit="1" customWidth="1"/>
    <col min="5119" max="5119" width="100" style="10" bestFit="1" customWidth="1"/>
    <col min="5120" max="5122" width="15.7109375" style="10" bestFit="1" customWidth="1"/>
    <col min="5123" max="5123" width="17.140625" style="10" bestFit="1" customWidth="1"/>
    <col min="5124" max="5124" width="12.7109375" style="10" bestFit="1" customWidth="1"/>
    <col min="5125" max="5125" width="15.7109375" style="10" bestFit="1" customWidth="1"/>
    <col min="5126" max="5126" width="8.7109375" style="10"/>
    <col min="5127" max="5127" width="11.140625" style="10" bestFit="1" customWidth="1"/>
    <col min="5128" max="5373" width="8.7109375" style="10"/>
    <col min="5374" max="5374" width="13.7109375" style="10" bestFit="1" customWidth="1"/>
    <col min="5375" max="5375" width="100" style="10" bestFit="1" customWidth="1"/>
    <col min="5376" max="5378" width="15.7109375" style="10" bestFit="1" customWidth="1"/>
    <col min="5379" max="5379" width="17.140625" style="10" bestFit="1" customWidth="1"/>
    <col min="5380" max="5380" width="12.7109375" style="10" bestFit="1" customWidth="1"/>
    <col min="5381" max="5381" width="15.7109375" style="10" bestFit="1" customWidth="1"/>
    <col min="5382" max="5382" width="8.7109375" style="10"/>
    <col min="5383" max="5383" width="11.140625" style="10" bestFit="1" customWidth="1"/>
    <col min="5384" max="5629" width="8.7109375" style="10"/>
    <col min="5630" max="5630" width="13.7109375" style="10" bestFit="1" customWidth="1"/>
    <col min="5631" max="5631" width="100" style="10" bestFit="1" customWidth="1"/>
    <col min="5632" max="5634" width="15.7109375" style="10" bestFit="1" customWidth="1"/>
    <col min="5635" max="5635" width="17.140625" style="10" bestFit="1" customWidth="1"/>
    <col min="5636" max="5636" width="12.7109375" style="10" bestFit="1" customWidth="1"/>
    <col min="5637" max="5637" width="15.7109375" style="10" bestFit="1" customWidth="1"/>
    <col min="5638" max="5638" width="8.7109375" style="10"/>
    <col min="5639" max="5639" width="11.140625" style="10" bestFit="1" customWidth="1"/>
    <col min="5640" max="5885" width="8.7109375" style="10"/>
    <col min="5886" max="5886" width="13.7109375" style="10" bestFit="1" customWidth="1"/>
    <col min="5887" max="5887" width="100" style="10" bestFit="1" customWidth="1"/>
    <col min="5888" max="5890" width="15.7109375" style="10" bestFit="1" customWidth="1"/>
    <col min="5891" max="5891" width="17.140625" style="10" bestFit="1" customWidth="1"/>
    <col min="5892" max="5892" width="12.7109375" style="10" bestFit="1" customWidth="1"/>
    <col min="5893" max="5893" width="15.7109375" style="10" bestFit="1" customWidth="1"/>
    <col min="5894" max="5894" width="8.7109375" style="10"/>
    <col min="5895" max="5895" width="11.140625" style="10" bestFit="1" customWidth="1"/>
    <col min="5896" max="6141" width="8.7109375" style="10"/>
    <col min="6142" max="6142" width="13.7109375" style="10" bestFit="1" customWidth="1"/>
    <col min="6143" max="6143" width="100" style="10" bestFit="1" customWidth="1"/>
    <col min="6144" max="6146" width="15.7109375" style="10" bestFit="1" customWidth="1"/>
    <col min="6147" max="6147" width="17.140625" style="10" bestFit="1" customWidth="1"/>
    <col min="6148" max="6148" width="12.7109375" style="10" bestFit="1" customWidth="1"/>
    <col min="6149" max="6149" width="15.7109375" style="10" bestFit="1" customWidth="1"/>
    <col min="6150" max="6150" width="8.7109375" style="10"/>
    <col min="6151" max="6151" width="11.140625" style="10" bestFit="1" customWidth="1"/>
    <col min="6152" max="6397" width="8.7109375" style="10"/>
    <col min="6398" max="6398" width="13.7109375" style="10" bestFit="1" customWidth="1"/>
    <col min="6399" max="6399" width="100" style="10" bestFit="1" customWidth="1"/>
    <col min="6400" max="6402" width="15.7109375" style="10" bestFit="1" customWidth="1"/>
    <col min="6403" max="6403" width="17.140625" style="10" bestFit="1" customWidth="1"/>
    <col min="6404" max="6404" width="12.7109375" style="10" bestFit="1" customWidth="1"/>
    <col min="6405" max="6405" width="15.7109375" style="10" bestFit="1" customWidth="1"/>
    <col min="6406" max="6406" width="8.7109375" style="10"/>
    <col min="6407" max="6407" width="11.140625" style="10" bestFit="1" customWidth="1"/>
    <col min="6408" max="6653" width="8.7109375" style="10"/>
    <col min="6654" max="6654" width="13.7109375" style="10" bestFit="1" customWidth="1"/>
    <col min="6655" max="6655" width="100" style="10" bestFit="1" customWidth="1"/>
    <col min="6656" max="6658" width="15.7109375" style="10" bestFit="1" customWidth="1"/>
    <col min="6659" max="6659" width="17.140625" style="10" bestFit="1" customWidth="1"/>
    <col min="6660" max="6660" width="12.7109375" style="10" bestFit="1" customWidth="1"/>
    <col min="6661" max="6661" width="15.7109375" style="10" bestFit="1" customWidth="1"/>
    <col min="6662" max="6662" width="8.7109375" style="10"/>
    <col min="6663" max="6663" width="11.140625" style="10" bestFit="1" customWidth="1"/>
    <col min="6664" max="6909" width="8.7109375" style="10"/>
    <col min="6910" max="6910" width="13.7109375" style="10" bestFit="1" customWidth="1"/>
    <col min="6911" max="6911" width="100" style="10" bestFit="1" customWidth="1"/>
    <col min="6912" max="6914" width="15.7109375" style="10" bestFit="1" customWidth="1"/>
    <col min="6915" max="6915" width="17.140625" style="10" bestFit="1" customWidth="1"/>
    <col min="6916" max="6916" width="12.7109375" style="10" bestFit="1" customWidth="1"/>
    <col min="6917" max="6917" width="15.7109375" style="10" bestFit="1" customWidth="1"/>
    <col min="6918" max="6918" width="8.7109375" style="10"/>
    <col min="6919" max="6919" width="11.140625" style="10" bestFit="1" customWidth="1"/>
    <col min="6920" max="7165" width="8.7109375" style="10"/>
    <col min="7166" max="7166" width="13.7109375" style="10" bestFit="1" customWidth="1"/>
    <col min="7167" max="7167" width="100" style="10" bestFit="1" customWidth="1"/>
    <col min="7168" max="7170" width="15.7109375" style="10" bestFit="1" customWidth="1"/>
    <col min="7171" max="7171" width="17.140625" style="10" bestFit="1" customWidth="1"/>
    <col min="7172" max="7172" width="12.7109375" style="10" bestFit="1" customWidth="1"/>
    <col min="7173" max="7173" width="15.7109375" style="10" bestFit="1" customWidth="1"/>
    <col min="7174" max="7174" width="8.7109375" style="10"/>
    <col min="7175" max="7175" width="11.140625" style="10" bestFit="1" customWidth="1"/>
    <col min="7176" max="7421" width="8.7109375" style="10"/>
    <col min="7422" max="7422" width="13.7109375" style="10" bestFit="1" customWidth="1"/>
    <col min="7423" max="7423" width="100" style="10" bestFit="1" customWidth="1"/>
    <col min="7424" max="7426" width="15.7109375" style="10" bestFit="1" customWidth="1"/>
    <col min="7427" max="7427" width="17.140625" style="10" bestFit="1" customWidth="1"/>
    <col min="7428" max="7428" width="12.7109375" style="10" bestFit="1" customWidth="1"/>
    <col min="7429" max="7429" width="15.7109375" style="10" bestFit="1" customWidth="1"/>
    <col min="7430" max="7430" width="8.7109375" style="10"/>
    <col min="7431" max="7431" width="11.140625" style="10" bestFit="1" customWidth="1"/>
    <col min="7432" max="7677" width="8.7109375" style="10"/>
    <col min="7678" max="7678" width="13.7109375" style="10" bestFit="1" customWidth="1"/>
    <col min="7679" max="7679" width="100" style="10" bestFit="1" customWidth="1"/>
    <col min="7680" max="7682" width="15.7109375" style="10" bestFit="1" customWidth="1"/>
    <col min="7683" max="7683" width="17.140625" style="10" bestFit="1" customWidth="1"/>
    <col min="7684" max="7684" width="12.7109375" style="10" bestFit="1" customWidth="1"/>
    <col min="7685" max="7685" width="15.7109375" style="10" bestFit="1" customWidth="1"/>
    <col min="7686" max="7686" width="8.7109375" style="10"/>
    <col min="7687" max="7687" width="11.140625" style="10" bestFit="1" customWidth="1"/>
    <col min="7688" max="7933" width="8.7109375" style="10"/>
    <col min="7934" max="7934" width="13.7109375" style="10" bestFit="1" customWidth="1"/>
    <col min="7935" max="7935" width="100" style="10" bestFit="1" customWidth="1"/>
    <col min="7936" max="7938" width="15.7109375" style="10" bestFit="1" customWidth="1"/>
    <col min="7939" max="7939" width="17.140625" style="10" bestFit="1" customWidth="1"/>
    <col min="7940" max="7940" width="12.7109375" style="10" bestFit="1" customWidth="1"/>
    <col min="7941" max="7941" width="15.7109375" style="10" bestFit="1" customWidth="1"/>
    <col min="7942" max="7942" width="8.7109375" style="10"/>
    <col min="7943" max="7943" width="11.140625" style="10" bestFit="1" customWidth="1"/>
    <col min="7944" max="8189" width="8.7109375" style="10"/>
    <col min="8190" max="8190" width="13.7109375" style="10" bestFit="1" customWidth="1"/>
    <col min="8191" max="8191" width="100" style="10" bestFit="1" customWidth="1"/>
    <col min="8192" max="8194" width="15.7109375" style="10" bestFit="1" customWidth="1"/>
    <col min="8195" max="8195" width="17.140625" style="10" bestFit="1" customWidth="1"/>
    <col min="8196" max="8196" width="12.7109375" style="10" bestFit="1" customWidth="1"/>
    <col min="8197" max="8197" width="15.7109375" style="10" bestFit="1" customWidth="1"/>
    <col min="8198" max="8198" width="8.7109375" style="10"/>
    <col min="8199" max="8199" width="11.140625" style="10" bestFit="1" customWidth="1"/>
    <col min="8200" max="8445" width="8.7109375" style="10"/>
    <col min="8446" max="8446" width="13.7109375" style="10" bestFit="1" customWidth="1"/>
    <col min="8447" max="8447" width="100" style="10" bestFit="1" customWidth="1"/>
    <col min="8448" max="8450" width="15.7109375" style="10" bestFit="1" customWidth="1"/>
    <col min="8451" max="8451" width="17.140625" style="10" bestFit="1" customWidth="1"/>
    <col min="8452" max="8452" width="12.7109375" style="10" bestFit="1" customWidth="1"/>
    <col min="8453" max="8453" width="15.7109375" style="10" bestFit="1" customWidth="1"/>
    <col min="8454" max="8454" width="8.7109375" style="10"/>
    <col min="8455" max="8455" width="11.140625" style="10" bestFit="1" customWidth="1"/>
    <col min="8456" max="8701" width="8.7109375" style="10"/>
    <col min="8702" max="8702" width="13.7109375" style="10" bestFit="1" customWidth="1"/>
    <col min="8703" max="8703" width="100" style="10" bestFit="1" customWidth="1"/>
    <col min="8704" max="8706" width="15.7109375" style="10" bestFit="1" customWidth="1"/>
    <col min="8707" max="8707" width="17.140625" style="10" bestFit="1" customWidth="1"/>
    <col min="8708" max="8708" width="12.7109375" style="10" bestFit="1" customWidth="1"/>
    <col min="8709" max="8709" width="15.7109375" style="10" bestFit="1" customWidth="1"/>
    <col min="8710" max="8710" width="8.7109375" style="10"/>
    <col min="8711" max="8711" width="11.140625" style="10" bestFit="1" customWidth="1"/>
    <col min="8712" max="8957" width="8.7109375" style="10"/>
    <col min="8958" max="8958" width="13.7109375" style="10" bestFit="1" customWidth="1"/>
    <col min="8959" max="8959" width="100" style="10" bestFit="1" customWidth="1"/>
    <col min="8960" max="8962" width="15.7109375" style="10" bestFit="1" customWidth="1"/>
    <col min="8963" max="8963" width="17.140625" style="10" bestFit="1" customWidth="1"/>
    <col min="8964" max="8964" width="12.7109375" style="10" bestFit="1" customWidth="1"/>
    <col min="8965" max="8965" width="15.7109375" style="10" bestFit="1" customWidth="1"/>
    <col min="8966" max="8966" width="8.7109375" style="10"/>
    <col min="8967" max="8967" width="11.140625" style="10" bestFit="1" customWidth="1"/>
    <col min="8968" max="9213" width="8.7109375" style="10"/>
    <col min="9214" max="9214" width="13.7109375" style="10" bestFit="1" customWidth="1"/>
    <col min="9215" max="9215" width="100" style="10" bestFit="1" customWidth="1"/>
    <col min="9216" max="9218" width="15.7109375" style="10" bestFit="1" customWidth="1"/>
    <col min="9219" max="9219" width="17.140625" style="10" bestFit="1" customWidth="1"/>
    <col min="9220" max="9220" width="12.7109375" style="10" bestFit="1" customWidth="1"/>
    <col min="9221" max="9221" width="15.7109375" style="10" bestFit="1" customWidth="1"/>
    <col min="9222" max="9222" width="8.7109375" style="10"/>
    <col min="9223" max="9223" width="11.140625" style="10" bestFit="1" customWidth="1"/>
    <col min="9224" max="9469" width="8.7109375" style="10"/>
    <col min="9470" max="9470" width="13.7109375" style="10" bestFit="1" customWidth="1"/>
    <col min="9471" max="9471" width="100" style="10" bestFit="1" customWidth="1"/>
    <col min="9472" max="9474" width="15.7109375" style="10" bestFit="1" customWidth="1"/>
    <col min="9475" max="9475" width="17.140625" style="10" bestFit="1" customWidth="1"/>
    <col min="9476" max="9476" width="12.7109375" style="10" bestFit="1" customWidth="1"/>
    <col min="9477" max="9477" width="15.7109375" style="10" bestFit="1" customWidth="1"/>
    <col min="9478" max="9478" width="8.7109375" style="10"/>
    <col min="9479" max="9479" width="11.140625" style="10" bestFit="1" customWidth="1"/>
    <col min="9480" max="9725" width="8.7109375" style="10"/>
    <col min="9726" max="9726" width="13.7109375" style="10" bestFit="1" customWidth="1"/>
    <col min="9727" max="9727" width="100" style="10" bestFit="1" customWidth="1"/>
    <col min="9728" max="9730" width="15.7109375" style="10" bestFit="1" customWidth="1"/>
    <col min="9731" max="9731" width="17.140625" style="10" bestFit="1" customWidth="1"/>
    <col min="9732" max="9732" width="12.7109375" style="10" bestFit="1" customWidth="1"/>
    <col min="9733" max="9733" width="15.7109375" style="10" bestFit="1" customWidth="1"/>
    <col min="9734" max="9734" width="8.7109375" style="10"/>
    <col min="9735" max="9735" width="11.140625" style="10" bestFit="1" customWidth="1"/>
    <col min="9736" max="9981" width="8.7109375" style="10"/>
    <col min="9982" max="9982" width="13.7109375" style="10" bestFit="1" customWidth="1"/>
    <col min="9983" max="9983" width="100" style="10" bestFit="1" customWidth="1"/>
    <col min="9984" max="9986" width="15.7109375" style="10" bestFit="1" customWidth="1"/>
    <col min="9987" max="9987" width="17.140625" style="10" bestFit="1" customWidth="1"/>
    <col min="9988" max="9988" width="12.7109375" style="10" bestFit="1" customWidth="1"/>
    <col min="9989" max="9989" width="15.7109375" style="10" bestFit="1" customWidth="1"/>
    <col min="9990" max="9990" width="8.7109375" style="10"/>
    <col min="9991" max="9991" width="11.140625" style="10" bestFit="1" customWidth="1"/>
    <col min="9992" max="10237" width="8.7109375" style="10"/>
    <col min="10238" max="10238" width="13.7109375" style="10" bestFit="1" customWidth="1"/>
    <col min="10239" max="10239" width="100" style="10" bestFit="1" customWidth="1"/>
    <col min="10240" max="10242" width="15.7109375" style="10" bestFit="1" customWidth="1"/>
    <col min="10243" max="10243" width="17.140625" style="10" bestFit="1" customWidth="1"/>
    <col min="10244" max="10244" width="12.7109375" style="10" bestFit="1" customWidth="1"/>
    <col min="10245" max="10245" width="15.7109375" style="10" bestFit="1" customWidth="1"/>
    <col min="10246" max="10246" width="8.7109375" style="10"/>
    <col min="10247" max="10247" width="11.140625" style="10" bestFit="1" customWidth="1"/>
    <col min="10248" max="10493" width="8.7109375" style="10"/>
    <col min="10494" max="10494" width="13.7109375" style="10" bestFit="1" customWidth="1"/>
    <col min="10495" max="10495" width="100" style="10" bestFit="1" customWidth="1"/>
    <col min="10496" max="10498" width="15.7109375" style="10" bestFit="1" customWidth="1"/>
    <col min="10499" max="10499" width="17.140625" style="10" bestFit="1" customWidth="1"/>
    <col min="10500" max="10500" width="12.7109375" style="10" bestFit="1" customWidth="1"/>
    <col min="10501" max="10501" width="15.7109375" style="10" bestFit="1" customWidth="1"/>
    <col min="10502" max="10502" width="8.7109375" style="10"/>
    <col min="10503" max="10503" width="11.140625" style="10" bestFit="1" customWidth="1"/>
    <col min="10504" max="10749" width="8.7109375" style="10"/>
    <col min="10750" max="10750" width="13.7109375" style="10" bestFit="1" customWidth="1"/>
    <col min="10751" max="10751" width="100" style="10" bestFit="1" customWidth="1"/>
    <col min="10752" max="10754" width="15.7109375" style="10" bestFit="1" customWidth="1"/>
    <col min="10755" max="10755" width="17.140625" style="10" bestFit="1" customWidth="1"/>
    <col min="10756" max="10756" width="12.7109375" style="10" bestFit="1" customWidth="1"/>
    <col min="10757" max="10757" width="15.7109375" style="10" bestFit="1" customWidth="1"/>
    <col min="10758" max="10758" width="8.7109375" style="10"/>
    <col min="10759" max="10759" width="11.140625" style="10" bestFit="1" customWidth="1"/>
    <col min="10760" max="11005" width="8.7109375" style="10"/>
    <col min="11006" max="11006" width="13.7109375" style="10" bestFit="1" customWidth="1"/>
    <col min="11007" max="11007" width="100" style="10" bestFit="1" customWidth="1"/>
    <col min="11008" max="11010" width="15.7109375" style="10" bestFit="1" customWidth="1"/>
    <col min="11011" max="11011" width="17.140625" style="10" bestFit="1" customWidth="1"/>
    <col min="11012" max="11012" width="12.7109375" style="10" bestFit="1" customWidth="1"/>
    <col min="11013" max="11013" width="15.7109375" style="10" bestFit="1" customWidth="1"/>
    <col min="11014" max="11014" width="8.7109375" style="10"/>
    <col min="11015" max="11015" width="11.140625" style="10" bestFit="1" customWidth="1"/>
    <col min="11016" max="11261" width="8.7109375" style="10"/>
    <col min="11262" max="11262" width="13.7109375" style="10" bestFit="1" customWidth="1"/>
    <col min="11263" max="11263" width="100" style="10" bestFit="1" customWidth="1"/>
    <col min="11264" max="11266" width="15.7109375" style="10" bestFit="1" customWidth="1"/>
    <col min="11267" max="11267" width="17.140625" style="10" bestFit="1" customWidth="1"/>
    <col min="11268" max="11268" width="12.7109375" style="10" bestFit="1" customWidth="1"/>
    <col min="11269" max="11269" width="15.7109375" style="10" bestFit="1" customWidth="1"/>
    <col min="11270" max="11270" width="8.7109375" style="10"/>
    <col min="11271" max="11271" width="11.140625" style="10" bestFit="1" customWidth="1"/>
    <col min="11272" max="11517" width="8.7109375" style="10"/>
    <col min="11518" max="11518" width="13.7109375" style="10" bestFit="1" customWidth="1"/>
    <col min="11519" max="11519" width="100" style="10" bestFit="1" customWidth="1"/>
    <col min="11520" max="11522" width="15.7109375" style="10" bestFit="1" customWidth="1"/>
    <col min="11523" max="11523" width="17.140625" style="10" bestFit="1" customWidth="1"/>
    <col min="11524" max="11524" width="12.7109375" style="10" bestFit="1" customWidth="1"/>
    <col min="11525" max="11525" width="15.7109375" style="10" bestFit="1" customWidth="1"/>
    <col min="11526" max="11526" width="8.7109375" style="10"/>
    <col min="11527" max="11527" width="11.140625" style="10" bestFit="1" customWidth="1"/>
    <col min="11528" max="11773" width="8.7109375" style="10"/>
    <col min="11774" max="11774" width="13.7109375" style="10" bestFit="1" customWidth="1"/>
    <col min="11775" max="11775" width="100" style="10" bestFit="1" customWidth="1"/>
    <col min="11776" max="11778" width="15.7109375" style="10" bestFit="1" customWidth="1"/>
    <col min="11779" max="11779" width="17.140625" style="10" bestFit="1" customWidth="1"/>
    <col min="11780" max="11780" width="12.7109375" style="10" bestFit="1" customWidth="1"/>
    <col min="11781" max="11781" width="15.7109375" style="10" bestFit="1" customWidth="1"/>
    <col min="11782" max="11782" width="8.7109375" style="10"/>
    <col min="11783" max="11783" width="11.140625" style="10" bestFit="1" customWidth="1"/>
    <col min="11784" max="12029" width="8.7109375" style="10"/>
    <col min="12030" max="12030" width="13.7109375" style="10" bestFit="1" customWidth="1"/>
    <col min="12031" max="12031" width="100" style="10" bestFit="1" customWidth="1"/>
    <col min="12032" max="12034" width="15.7109375" style="10" bestFit="1" customWidth="1"/>
    <col min="12035" max="12035" width="17.140625" style="10" bestFit="1" customWidth="1"/>
    <col min="12036" max="12036" width="12.7109375" style="10" bestFit="1" customWidth="1"/>
    <col min="12037" max="12037" width="15.7109375" style="10" bestFit="1" customWidth="1"/>
    <col min="12038" max="12038" width="8.7109375" style="10"/>
    <col min="12039" max="12039" width="11.140625" style="10" bestFit="1" customWidth="1"/>
    <col min="12040" max="12285" width="8.7109375" style="10"/>
    <col min="12286" max="12286" width="13.7109375" style="10" bestFit="1" customWidth="1"/>
    <col min="12287" max="12287" width="100" style="10" bestFit="1" customWidth="1"/>
    <col min="12288" max="12290" width="15.7109375" style="10" bestFit="1" customWidth="1"/>
    <col min="12291" max="12291" width="17.140625" style="10" bestFit="1" customWidth="1"/>
    <col min="12292" max="12292" width="12.7109375" style="10" bestFit="1" customWidth="1"/>
    <col min="12293" max="12293" width="15.7109375" style="10" bestFit="1" customWidth="1"/>
    <col min="12294" max="12294" width="8.7109375" style="10"/>
    <col min="12295" max="12295" width="11.140625" style="10" bestFit="1" customWidth="1"/>
    <col min="12296" max="12541" width="8.7109375" style="10"/>
    <col min="12542" max="12542" width="13.7109375" style="10" bestFit="1" customWidth="1"/>
    <col min="12543" max="12543" width="100" style="10" bestFit="1" customWidth="1"/>
    <col min="12544" max="12546" width="15.7109375" style="10" bestFit="1" customWidth="1"/>
    <col min="12547" max="12547" width="17.140625" style="10" bestFit="1" customWidth="1"/>
    <col min="12548" max="12548" width="12.7109375" style="10" bestFit="1" customWidth="1"/>
    <col min="12549" max="12549" width="15.7109375" style="10" bestFit="1" customWidth="1"/>
    <col min="12550" max="12550" width="8.7109375" style="10"/>
    <col min="12551" max="12551" width="11.140625" style="10" bestFit="1" customWidth="1"/>
    <col min="12552" max="12797" width="8.7109375" style="10"/>
    <col min="12798" max="12798" width="13.7109375" style="10" bestFit="1" customWidth="1"/>
    <col min="12799" max="12799" width="100" style="10" bestFit="1" customWidth="1"/>
    <col min="12800" max="12802" width="15.7109375" style="10" bestFit="1" customWidth="1"/>
    <col min="12803" max="12803" width="17.140625" style="10" bestFit="1" customWidth="1"/>
    <col min="12804" max="12804" width="12.7109375" style="10" bestFit="1" customWidth="1"/>
    <col min="12805" max="12805" width="15.7109375" style="10" bestFit="1" customWidth="1"/>
    <col min="12806" max="12806" width="8.7109375" style="10"/>
    <col min="12807" max="12807" width="11.140625" style="10" bestFit="1" customWidth="1"/>
    <col min="12808" max="13053" width="8.7109375" style="10"/>
    <col min="13054" max="13054" width="13.7109375" style="10" bestFit="1" customWidth="1"/>
    <col min="13055" max="13055" width="100" style="10" bestFit="1" customWidth="1"/>
    <col min="13056" max="13058" width="15.7109375" style="10" bestFit="1" customWidth="1"/>
    <col min="13059" max="13059" width="17.140625" style="10" bestFit="1" customWidth="1"/>
    <col min="13060" max="13060" width="12.7109375" style="10" bestFit="1" customWidth="1"/>
    <col min="13061" max="13061" width="15.7109375" style="10" bestFit="1" customWidth="1"/>
    <col min="13062" max="13062" width="8.7109375" style="10"/>
    <col min="13063" max="13063" width="11.140625" style="10" bestFit="1" customWidth="1"/>
    <col min="13064" max="13309" width="8.7109375" style="10"/>
    <col min="13310" max="13310" width="13.7109375" style="10" bestFit="1" customWidth="1"/>
    <col min="13311" max="13311" width="100" style="10" bestFit="1" customWidth="1"/>
    <col min="13312" max="13314" width="15.7109375" style="10" bestFit="1" customWidth="1"/>
    <col min="13315" max="13315" width="17.140625" style="10" bestFit="1" customWidth="1"/>
    <col min="13316" max="13316" width="12.7109375" style="10" bestFit="1" customWidth="1"/>
    <col min="13317" max="13317" width="15.7109375" style="10" bestFit="1" customWidth="1"/>
    <col min="13318" max="13318" width="8.7109375" style="10"/>
    <col min="13319" max="13319" width="11.140625" style="10" bestFit="1" customWidth="1"/>
    <col min="13320" max="13565" width="8.7109375" style="10"/>
    <col min="13566" max="13566" width="13.7109375" style="10" bestFit="1" customWidth="1"/>
    <col min="13567" max="13567" width="100" style="10" bestFit="1" customWidth="1"/>
    <col min="13568" max="13570" width="15.7109375" style="10" bestFit="1" customWidth="1"/>
    <col min="13571" max="13571" width="17.140625" style="10" bestFit="1" customWidth="1"/>
    <col min="13572" max="13572" width="12.7109375" style="10" bestFit="1" customWidth="1"/>
    <col min="13573" max="13573" width="15.7109375" style="10" bestFit="1" customWidth="1"/>
    <col min="13574" max="13574" width="8.7109375" style="10"/>
    <col min="13575" max="13575" width="11.140625" style="10" bestFit="1" customWidth="1"/>
    <col min="13576" max="13821" width="8.7109375" style="10"/>
    <col min="13822" max="13822" width="13.7109375" style="10" bestFit="1" customWidth="1"/>
    <col min="13823" max="13823" width="100" style="10" bestFit="1" customWidth="1"/>
    <col min="13824" max="13826" width="15.7109375" style="10" bestFit="1" customWidth="1"/>
    <col min="13827" max="13827" width="17.140625" style="10" bestFit="1" customWidth="1"/>
    <col min="13828" max="13828" width="12.7109375" style="10" bestFit="1" customWidth="1"/>
    <col min="13829" max="13829" width="15.7109375" style="10" bestFit="1" customWidth="1"/>
    <col min="13830" max="13830" width="8.7109375" style="10"/>
    <col min="13831" max="13831" width="11.140625" style="10" bestFit="1" customWidth="1"/>
    <col min="13832" max="14077" width="8.7109375" style="10"/>
    <col min="14078" max="14078" width="13.7109375" style="10" bestFit="1" customWidth="1"/>
    <col min="14079" max="14079" width="100" style="10" bestFit="1" customWidth="1"/>
    <col min="14080" max="14082" width="15.7109375" style="10" bestFit="1" customWidth="1"/>
    <col min="14083" max="14083" width="17.140625" style="10" bestFit="1" customWidth="1"/>
    <col min="14084" max="14084" width="12.7109375" style="10" bestFit="1" customWidth="1"/>
    <col min="14085" max="14085" width="15.7109375" style="10" bestFit="1" customWidth="1"/>
    <col min="14086" max="14086" width="8.7109375" style="10"/>
    <col min="14087" max="14087" width="11.140625" style="10" bestFit="1" customWidth="1"/>
    <col min="14088" max="14333" width="8.7109375" style="10"/>
    <col min="14334" max="14334" width="13.7109375" style="10" bestFit="1" customWidth="1"/>
    <col min="14335" max="14335" width="100" style="10" bestFit="1" customWidth="1"/>
    <col min="14336" max="14338" width="15.7109375" style="10" bestFit="1" customWidth="1"/>
    <col min="14339" max="14339" width="17.140625" style="10" bestFit="1" customWidth="1"/>
    <col min="14340" max="14340" width="12.7109375" style="10" bestFit="1" customWidth="1"/>
    <col min="14341" max="14341" width="15.7109375" style="10" bestFit="1" customWidth="1"/>
    <col min="14342" max="14342" width="8.7109375" style="10"/>
    <col min="14343" max="14343" width="11.140625" style="10" bestFit="1" customWidth="1"/>
    <col min="14344" max="14589" width="8.7109375" style="10"/>
    <col min="14590" max="14590" width="13.7109375" style="10" bestFit="1" customWidth="1"/>
    <col min="14591" max="14591" width="100" style="10" bestFit="1" customWidth="1"/>
    <col min="14592" max="14594" width="15.7109375" style="10" bestFit="1" customWidth="1"/>
    <col min="14595" max="14595" width="17.140625" style="10" bestFit="1" customWidth="1"/>
    <col min="14596" max="14596" width="12.7109375" style="10" bestFit="1" customWidth="1"/>
    <col min="14597" max="14597" width="15.7109375" style="10" bestFit="1" customWidth="1"/>
    <col min="14598" max="14598" width="8.7109375" style="10"/>
    <col min="14599" max="14599" width="11.140625" style="10" bestFit="1" customWidth="1"/>
    <col min="14600" max="14845" width="8.7109375" style="10"/>
    <col min="14846" max="14846" width="13.7109375" style="10" bestFit="1" customWidth="1"/>
    <col min="14847" max="14847" width="100" style="10" bestFit="1" customWidth="1"/>
    <col min="14848" max="14850" width="15.7109375" style="10" bestFit="1" customWidth="1"/>
    <col min="14851" max="14851" width="17.140625" style="10" bestFit="1" customWidth="1"/>
    <col min="14852" max="14852" width="12.7109375" style="10" bestFit="1" customWidth="1"/>
    <col min="14853" max="14853" width="15.7109375" style="10" bestFit="1" customWidth="1"/>
    <col min="14854" max="14854" width="8.7109375" style="10"/>
    <col min="14855" max="14855" width="11.140625" style="10" bestFit="1" customWidth="1"/>
    <col min="14856" max="15101" width="8.7109375" style="10"/>
    <col min="15102" max="15102" width="13.7109375" style="10" bestFit="1" customWidth="1"/>
    <col min="15103" max="15103" width="100" style="10" bestFit="1" customWidth="1"/>
    <col min="15104" max="15106" width="15.7109375" style="10" bestFit="1" customWidth="1"/>
    <col min="15107" max="15107" width="17.140625" style="10" bestFit="1" customWidth="1"/>
    <col min="15108" max="15108" width="12.7109375" style="10" bestFit="1" customWidth="1"/>
    <col min="15109" max="15109" width="15.7109375" style="10" bestFit="1" customWidth="1"/>
    <col min="15110" max="15110" width="8.7109375" style="10"/>
    <col min="15111" max="15111" width="11.140625" style="10" bestFit="1" customWidth="1"/>
    <col min="15112" max="15357" width="8.7109375" style="10"/>
    <col min="15358" max="15358" width="13.7109375" style="10" bestFit="1" customWidth="1"/>
    <col min="15359" max="15359" width="100" style="10" bestFit="1" customWidth="1"/>
    <col min="15360" max="15362" width="15.7109375" style="10" bestFit="1" customWidth="1"/>
    <col min="15363" max="15363" width="17.140625" style="10" bestFit="1" customWidth="1"/>
    <col min="15364" max="15364" width="12.7109375" style="10" bestFit="1" customWidth="1"/>
    <col min="15365" max="15365" width="15.7109375" style="10" bestFit="1" customWidth="1"/>
    <col min="15366" max="15366" width="8.7109375" style="10"/>
    <col min="15367" max="15367" width="11.140625" style="10" bestFit="1" customWidth="1"/>
    <col min="15368" max="15613" width="8.7109375" style="10"/>
    <col min="15614" max="15614" width="13.7109375" style="10" bestFit="1" customWidth="1"/>
    <col min="15615" max="15615" width="100" style="10" bestFit="1" customWidth="1"/>
    <col min="15616" max="15618" width="15.7109375" style="10" bestFit="1" customWidth="1"/>
    <col min="15619" max="15619" width="17.140625" style="10" bestFit="1" customWidth="1"/>
    <col min="15620" max="15620" width="12.7109375" style="10" bestFit="1" customWidth="1"/>
    <col min="15621" max="15621" width="15.7109375" style="10" bestFit="1" customWidth="1"/>
    <col min="15622" max="15622" width="8.7109375" style="10"/>
    <col min="15623" max="15623" width="11.140625" style="10" bestFit="1" customWidth="1"/>
    <col min="15624" max="15869" width="8.7109375" style="10"/>
    <col min="15870" max="15870" width="13.7109375" style="10" bestFit="1" customWidth="1"/>
    <col min="15871" max="15871" width="100" style="10" bestFit="1" customWidth="1"/>
    <col min="15872" max="15874" width="15.7109375" style="10" bestFit="1" customWidth="1"/>
    <col min="15875" max="15875" width="17.140625" style="10" bestFit="1" customWidth="1"/>
    <col min="15876" max="15876" width="12.7109375" style="10" bestFit="1" customWidth="1"/>
    <col min="15877" max="15877" width="15.7109375" style="10" bestFit="1" customWidth="1"/>
    <col min="15878" max="15878" width="8.7109375" style="10"/>
    <col min="15879" max="15879" width="11.140625" style="10" bestFit="1" customWidth="1"/>
    <col min="15880" max="16125" width="8.7109375" style="10"/>
    <col min="16126" max="16126" width="13.7109375" style="10" bestFit="1" customWidth="1"/>
    <col min="16127" max="16127" width="100" style="10" bestFit="1" customWidth="1"/>
    <col min="16128" max="16130" width="15.7109375" style="10" bestFit="1" customWidth="1"/>
    <col min="16131" max="16131" width="17.140625" style="10" bestFit="1" customWidth="1"/>
    <col min="16132" max="16132" width="12.7109375" style="10" bestFit="1" customWidth="1"/>
    <col min="16133" max="16133" width="15.7109375" style="10" bestFit="1" customWidth="1"/>
    <col min="16134" max="16134" width="8.7109375" style="10"/>
    <col min="16135" max="16135" width="11.140625" style="10" bestFit="1" customWidth="1"/>
    <col min="16136" max="16384" width="8.7109375" style="10"/>
  </cols>
  <sheetData>
    <row r="1" spans="1:12" customFormat="1" ht="30.75" customHeight="1" x14ac:dyDescent="0.25">
      <c r="A1" s="373" t="s">
        <v>115</v>
      </c>
      <c r="B1" s="373"/>
      <c r="C1" s="373"/>
      <c r="D1" s="373"/>
      <c r="E1" s="373"/>
      <c r="F1" s="373"/>
      <c r="G1" s="373"/>
      <c r="H1" s="373"/>
      <c r="I1" s="373"/>
    </row>
    <row r="2" spans="1:12" customFormat="1" ht="51" customHeight="1" x14ac:dyDescent="0.25">
      <c r="A2" s="22" t="s">
        <v>116</v>
      </c>
      <c r="B2" s="378" t="s">
        <v>677</v>
      </c>
      <c r="C2" s="378"/>
      <c r="D2" s="378"/>
      <c r="E2" s="378"/>
      <c r="F2" s="378"/>
      <c r="G2" s="378"/>
      <c r="H2" s="378"/>
      <c r="I2" s="378"/>
      <c r="J2" s="110"/>
      <c r="K2" s="110"/>
      <c r="L2" s="110"/>
    </row>
    <row r="3" spans="1:12" customFormat="1" ht="30.75" customHeight="1" x14ac:dyDescent="0.25">
      <c r="A3" s="22" t="s">
        <v>118</v>
      </c>
      <c r="B3" s="414" t="s">
        <v>678</v>
      </c>
      <c r="C3" s="414"/>
      <c r="D3" s="414"/>
      <c r="E3" s="414"/>
      <c r="F3" s="414"/>
      <c r="G3" s="414"/>
      <c r="H3" s="414"/>
      <c r="I3" s="414"/>
    </row>
    <row r="4" spans="1:12" customFormat="1" ht="30.75" customHeight="1" x14ac:dyDescent="0.25">
      <c r="A4" s="22" t="s">
        <v>117</v>
      </c>
      <c r="B4" s="414" t="s">
        <v>679</v>
      </c>
      <c r="C4" s="414"/>
      <c r="D4" s="414"/>
      <c r="E4" s="414"/>
      <c r="F4" s="414"/>
      <c r="G4" s="414"/>
      <c r="H4" s="414"/>
      <c r="I4" s="414"/>
    </row>
    <row r="5" spans="1:12" customFormat="1" ht="30.75" customHeight="1" x14ac:dyDescent="0.25">
      <c r="A5" s="440" t="s">
        <v>680</v>
      </c>
      <c r="B5" s="414"/>
      <c r="C5" s="414"/>
      <c r="D5" s="414"/>
      <c r="E5" s="414"/>
      <c r="F5" s="414"/>
      <c r="G5" s="414"/>
      <c r="H5" s="414"/>
      <c r="I5" s="414"/>
      <c r="J5" s="197"/>
      <c r="K5" s="197"/>
    </row>
    <row r="6" spans="1:12" x14ac:dyDescent="0.25">
      <c r="I6" s="14"/>
    </row>
    <row r="7" spans="1:12" s="74" customFormat="1" ht="67.5" customHeight="1" x14ac:dyDescent="0.2">
      <c r="A7" s="73" t="e">
        <f>ORÇAMENTO!#REF!</f>
        <v>#REF!</v>
      </c>
      <c r="B7" s="418" t="s">
        <v>221</v>
      </c>
      <c r="C7" s="418"/>
      <c r="D7" s="418"/>
      <c r="E7" s="418"/>
      <c r="F7" s="418"/>
      <c r="G7" s="418"/>
      <c r="H7" s="418"/>
      <c r="I7" s="418"/>
    </row>
    <row r="8" spans="1:12" x14ac:dyDescent="0.2">
      <c r="A8" s="27"/>
      <c r="B8" s="27"/>
      <c r="C8" s="27"/>
      <c r="D8" s="27"/>
      <c r="E8" s="27"/>
      <c r="F8" s="27"/>
      <c r="G8" s="27"/>
      <c r="H8" s="27"/>
    </row>
    <row r="9" spans="1:12" customFormat="1" ht="20.25" x14ac:dyDescent="0.25">
      <c r="A9" s="441" t="s">
        <v>222</v>
      </c>
      <c r="B9" s="442"/>
      <c r="C9" s="443"/>
      <c r="D9" s="199"/>
      <c r="E9" s="200"/>
      <c r="F9" s="199"/>
      <c r="G9" s="199"/>
      <c r="H9" s="199"/>
      <c r="I9" s="199"/>
      <c r="J9" s="198"/>
      <c r="K9" s="16"/>
    </row>
    <row r="10" spans="1:12" customFormat="1" ht="20.25" x14ac:dyDescent="0.25">
      <c r="A10" s="444" t="s">
        <v>223</v>
      </c>
      <c r="B10" s="444"/>
      <c r="C10" s="201" t="s">
        <v>263</v>
      </c>
      <c r="D10" s="199"/>
      <c r="E10" s="200"/>
      <c r="F10" s="199"/>
      <c r="G10" s="199"/>
      <c r="H10" s="199"/>
      <c r="I10" s="199"/>
      <c r="J10" s="198"/>
      <c r="K10" s="16"/>
    </row>
    <row r="11" spans="1:12" customFormat="1" ht="21" x14ac:dyDescent="0.25">
      <c r="A11" s="202" t="s">
        <v>225</v>
      </c>
      <c r="B11" s="203" t="s">
        <v>681</v>
      </c>
      <c r="C11" s="204">
        <v>1</v>
      </c>
      <c r="D11" s="205"/>
      <c r="E11" s="205"/>
      <c r="F11" s="199"/>
      <c r="G11" s="199"/>
      <c r="H11" s="199"/>
      <c r="I11" s="199"/>
      <c r="J11" s="198"/>
      <c r="K11" s="16"/>
    </row>
    <row r="12" spans="1:12" customFormat="1" ht="21" x14ac:dyDescent="0.25">
      <c r="A12" s="202" t="s">
        <v>226</v>
      </c>
      <c r="B12" s="203" t="s">
        <v>227</v>
      </c>
      <c r="C12" s="204">
        <v>1</v>
      </c>
      <c r="D12" s="206"/>
      <c r="E12" s="205"/>
      <c r="F12" s="199"/>
      <c r="G12" s="199"/>
      <c r="H12" s="199"/>
      <c r="I12" s="199"/>
      <c r="J12" s="198"/>
      <c r="K12" s="16"/>
    </row>
    <row r="13" spans="1:12" customFormat="1" ht="21" x14ac:dyDescent="0.25">
      <c r="A13" s="202" t="s">
        <v>682</v>
      </c>
      <c r="B13" s="203" t="s">
        <v>683</v>
      </c>
      <c r="C13" s="204">
        <v>1</v>
      </c>
      <c r="D13" s="206"/>
      <c r="E13" s="205"/>
      <c r="F13" s="199"/>
      <c r="G13" s="199"/>
      <c r="H13" s="199"/>
      <c r="I13" s="199"/>
      <c r="J13" s="198"/>
      <c r="K13" s="16"/>
    </row>
    <row r="14" spans="1:12" customFormat="1" ht="21" x14ac:dyDescent="0.25">
      <c r="A14" s="202" t="s">
        <v>228</v>
      </c>
      <c r="B14" s="203" t="s">
        <v>684</v>
      </c>
      <c r="C14" s="204">
        <v>1</v>
      </c>
      <c r="D14" s="206"/>
      <c r="E14" s="205"/>
      <c r="F14" s="199"/>
      <c r="G14" s="199"/>
      <c r="H14" s="199"/>
      <c r="I14" s="199"/>
      <c r="J14" s="198"/>
      <c r="K14" s="16"/>
    </row>
    <row r="15" spans="1:12" customFormat="1" ht="21" x14ac:dyDescent="0.25">
      <c r="A15" s="199"/>
      <c r="B15" s="207" t="s">
        <v>95</v>
      </c>
      <c r="C15" s="204">
        <f>SUM(C11:C14)</f>
        <v>4</v>
      </c>
      <c r="D15" s="206"/>
      <c r="E15" s="205"/>
      <c r="F15" s="199"/>
      <c r="G15" s="199"/>
      <c r="H15" s="199"/>
      <c r="I15" s="199"/>
      <c r="J15" s="198"/>
      <c r="K15" s="16"/>
    </row>
    <row r="16" spans="1:12" customFormat="1" ht="20.25" x14ac:dyDescent="0.25">
      <c r="A16" s="199"/>
      <c r="B16" s="199"/>
      <c r="C16" s="208"/>
      <c r="D16" s="206"/>
      <c r="E16" s="205"/>
      <c r="F16" s="199"/>
      <c r="G16" s="199"/>
      <c r="H16" s="199"/>
      <c r="I16" s="199"/>
      <c r="J16" s="198"/>
      <c r="K16" s="16"/>
    </row>
    <row r="17" spans="1:11" customFormat="1" ht="21" x14ac:dyDescent="0.25">
      <c r="A17" s="199"/>
      <c r="B17" s="209" t="s">
        <v>685</v>
      </c>
      <c r="C17" s="204">
        <v>129</v>
      </c>
      <c r="D17" s="210" t="s">
        <v>327</v>
      </c>
      <c r="E17" s="205"/>
      <c r="F17" s="199"/>
      <c r="G17" s="199"/>
      <c r="H17" s="199"/>
      <c r="I17" s="199"/>
      <c r="J17" s="198"/>
      <c r="K17" s="16"/>
    </row>
    <row r="18" spans="1:11" customFormat="1" ht="21" x14ac:dyDescent="0.25">
      <c r="A18" s="199"/>
      <c r="B18" s="209" t="s">
        <v>686</v>
      </c>
      <c r="C18" s="204">
        <v>2</v>
      </c>
      <c r="D18" s="202"/>
      <c r="E18" s="199"/>
      <c r="F18" s="199"/>
      <c r="G18" s="199"/>
      <c r="H18" s="199"/>
      <c r="I18" s="199"/>
      <c r="J18" s="198"/>
      <c r="K18" s="16"/>
    </row>
    <row r="19" spans="1:11" customFormat="1" ht="21" x14ac:dyDescent="0.25">
      <c r="A19" s="199"/>
      <c r="B19" s="209" t="s">
        <v>687</v>
      </c>
      <c r="C19" s="204">
        <f>C18*C17*C15</f>
        <v>1032</v>
      </c>
      <c r="D19" s="202" t="s">
        <v>327</v>
      </c>
      <c r="E19" s="199"/>
      <c r="F19" s="199"/>
      <c r="G19" s="199"/>
      <c r="H19" s="199"/>
      <c r="I19" s="199"/>
      <c r="J19" s="198"/>
      <c r="K19" s="16"/>
    </row>
    <row r="20" spans="1:11" customFormat="1" ht="20.25" x14ac:dyDescent="0.25">
      <c r="A20" s="199"/>
      <c r="B20" s="211"/>
      <c r="C20" s="212"/>
      <c r="D20" s="199"/>
      <c r="E20" s="199"/>
      <c r="F20" s="199"/>
      <c r="G20" s="199"/>
      <c r="H20" s="199"/>
      <c r="I20" s="199"/>
      <c r="J20" s="198"/>
      <c r="K20" s="16"/>
    </row>
    <row r="21" spans="1:11" customFormat="1" ht="40.5" x14ac:dyDescent="0.25">
      <c r="A21" s="213" t="s">
        <v>688</v>
      </c>
      <c r="B21" s="202"/>
      <c r="C21" s="201" t="s">
        <v>263</v>
      </c>
      <c r="D21" s="214" t="s">
        <v>230</v>
      </c>
      <c r="E21" s="214" t="s">
        <v>689</v>
      </c>
      <c r="F21" s="201" t="s">
        <v>232</v>
      </c>
      <c r="G21" s="201" t="s">
        <v>690</v>
      </c>
      <c r="H21" s="214" t="s">
        <v>233</v>
      </c>
      <c r="I21" s="201" t="s">
        <v>234</v>
      </c>
      <c r="J21" s="10"/>
      <c r="K21" s="16"/>
    </row>
    <row r="22" spans="1:11" customFormat="1" ht="20.25" x14ac:dyDescent="0.25">
      <c r="A22" s="202" t="s">
        <v>235</v>
      </c>
      <c r="B22" s="203" t="s">
        <v>236</v>
      </c>
      <c r="C22" s="215">
        <v>2</v>
      </c>
      <c r="D22" s="215">
        <v>60</v>
      </c>
      <c r="E22" s="215">
        <f>C17*2</f>
        <v>258</v>
      </c>
      <c r="F22" s="215">
        <f>E22/D22</f>
        <v>4.3</v>
      </c>
      <c r="G22" s="215">
        <f>C22*F22</f>
        <v>8.6</v>
      </c>
      <c r="H22" s="230">
        <v>253.233</v>
      </c>
      <c r="I22" s="216">
        <f>G22*H22</f>
        <v>2177.8038000000001</v>
      </c>
      <c r="J22" s="10"/>
      <c r="K22" s="16"/>
    </row>
    <row r="23" spans="1:11" customFormat="1" ht="20.25" x14ac:dyDescent="0.25">
      <c r="A23" s="202" t="s">
        <v>691</v>
      </c>
      <c r="B23" s="203" t="s">
        <v>692</v>
      </c>
      <c r="C23" s="215">
        <v>1</v>
      </c>
      <c r="D23" s="215">
        <v>60</v>
      </c>
      <c r="E23" s="215">
        <f>C17*2</f>
        <v>258</v>
      </c>
      <c r="F23" s="215">
        <f>E23/D23</f>
        <v>4.3</v>
      </c>
      <c r="G23" s="215">
        <f>C23*F23</f>
        <v>4.3</v>
      </c>
      <c r="H23" s="230">
        <v>102.1936</v>
      </c>
      <c r="I23" s="216">
        <f>G23*H23</f>
        <v>439.43248</v>
      </c>
      <c r="J23" s="10"/>
      <c r="K23" s="16"/>
    </row>
    <row r="24" spans="1:11" customFormat="1" ht="20.25" x14ac:dyDescent="0.25">
      <c r="A24" s="202" t="s">
        <v>237</v>
      </c>
      <c r="B24" s="203" t="s">
        <v>693</v>
      </c>
      <c r="C24" s="215">
        <v>2</v>
      </c>
      <c r="D24" s="215">
        <v>60</v>
      </c>
      <c r="E24" s="215">
        <f>C17*2</f>
        <v>258</v>
      </c>
      <c r="F24" s="215">
        <f>E24/D24</f>
        <v>4.3</v>
      </c>
      <c r="G24" s="215">
        <f>C24*F24</f>
        <v>8.6</v>
      </c>
      <c r="H24" s="230">
        <v>286.83339999999998</v>
      </c>
      <c r="I24" s="216">
        <f>G24*H24</f>
        <v>2466.7672399999997</v>
      </c>
      <c r="J24" s="10"/>
      <c r="K24" s="16"/>
    </row>
    <row r="25" spans="1:11" customFormat="1" ht="20.25" x14ac:dyDescent="0.25">
      <c r="A25" s="199"/>
      <c r="B25" s="213" t="s">
        <v>694</v>
      </c>
      <c r="C25" s="217"/>
      <c r="D25" s="215"/>
      <c r="E25" s="215"/>
      <c r="F25" s="215"/>
      <c r="G25" s="215"/>
      <c r="H25" s="215"/>
      <c r="I25" s="216">
        <f>SUM(I22:I24)</f>
        <v>5084.0035200000002</v>
      </c>
      <c r="J25" s="10"/>
      <c r="K25" s="16"/>
    </row>
    <row r="26" spans="1:11" customFormat="1" ht="20.25" x14ac:dyDescent="0.25">
      <c r="A26" s="199"/>
      <c r="B26" s="199"/>
      <c r="C26" s="200"/>
      <c r="D26" s="199"/>
      <c r="E26" s="199"/>
      <c r="F26" s="199"/>
      <c r="G26" s="199"/>
      <c r="H26" s="199"/>
      <c r="I26" s="199"/>
      <c r="J26" s="198"/>
      <c r="K26" s="16"/>
    </row>
    <row r="27" spans="1:11" customFormat="1" ht="20.25" x14ac:dyDescent="0.25">
      <c r="A27" s="441" t="s">
        <v>238</v>
      </c>
      <c r="B27" s="442"/>
      <c r="C27" s="442"/>
      <c r="D27" s="443"/>
      <c r="E27" s="218"/>
      <c r="F27" s="199"/>
      <c r="G27" s="199"/>
      <c r="H27" s="199"/>
      <c r="I27" s="199"/>
      <c r="J27" s="198"/>
      <c r="K27" s="16"/>
    </row>
    <row r="28" spans="1:11" customFormat="1" ht="20.25" x14ac:dyDescent="0.25">
      <c r="A28" s="201" t="s">
        <v>119</v>
      </c>
      <c r="B28" s="201" t="s">
        <v>147</v>
      </c>
      <c r="C28" s="201" t="s">
        <v>239</v>
      </c>
      <c r="D28" s="201" t="s">
        <v>292</v>
      </c>
      <c r="E28" s="199"/>
      <c r="F28" s="199"/>
      <c r="G28" s="199"/>
      <c r="H28" s="199"/>
      <c r="I28" s="199"/>
      <c r="J28" s="198"/>
      <c r="K28" s="16"/>
    </row>
    <row r="29" spans="1:11" customFormat="1" ht="20.25" x14ac:dyDescent="0.25">
      <c r="A29" s="202" t="s">
        <v>240</v>
      </c>
      <c r="B29" s="203" t="s">
        <v>695</v>
      </c>
      <c r="C29" s="231">
        <v>364.34210000000002</v>
      </c>
      <c r="D29" s="202" t="s">
        <v>241</v>
      </c>
      <c r="E29" s="199"/>
      <c r="F29" s="199"/>
      <c r="G29" s="199"/>
      <c r="H29" s="199"/>
      <c r="I29" s="199"/>
      <c r="J29" s="198"/>
      <c r="K29" s="16"/>
    </row>
    <row r="30" spans="1:11" customFormat="1" ht="20.25" x14ac:dyDescent="0.25">
      <c r="A30" s="199"/>
      <c r="B30" s="209" t="s">
        <v>242</v>
      </c>
      <c r="C30" s="219">
        <v>60</v>
      </c>
      <c r="D30" s="202" t="s">
        <v>243</v>
      </c>
      <c r="E30" s="199"/>
      <c r="F30" s="199"/>
      <c r="G30" s="199"/>
      <c r="H30" s="199"/>
      <c r="I30" s="199"/>
      <c r="J30" s="198"/>
      <c r="K30" s="16"/>
    </row>
    <row r="31" spans="1:11" customFormat="1" ht="20.25" x14ac:dyDescent="0.25">
      <c r="A31" s="199"/>
      <c r="B31" s="220" t="s">
        <v>331</v>
      </c>
      <c r="C31" s="219">
        <f>ROUND(C29/C30,2)</f>
        <v>6.07</v>
      </c>
      <c r="D31" s="201" t="s">
        <v>244</v>
      </c>
      <c r="E31" s="199"/>
      <c r="F31" s="199"/>
      <c r="G31" s="199"/>
      <c r="H31" s="199"/>
      <c r="I31" s="199"/>
      <c r="J31" s="198"/>
      <c r="K31" s="16"/>
    </row>
    <row r="32" spans="1:11" customFormat="1" ht="20.25" x14ac:dyDescent="0.25">
      <c r="A32" s="445" t="s">
        <v>245</v>
      </c>
      <c r="B32" s="445"/>
      <c r="C32" s="445"/>
      <c r="D32" s="445"/>
      <c r="E32" s="445"/>
      <c r="F32" s="445"/>
      <c r="G32" s="221"/>
      <c r="H32" s="221"/>
      <c r="I32" s="199"/>
      <c r="J32" s="198"/>
      <c r="K32" s="16"/>
    </row>
    <row r="33" spans="1:11" customFormat="1" ht="20.25" x14ac:dyDescent="0.25">
      <c r="A33" s="201" t="s">
        <v>119</v>
      </c>
      <c r="B33" s="201" t="s">
        <v>120</v>
      </c>
      <c r="C33" s="201" t="s">
        <v>246</v>
      </c>
      <c r="D33" s="201" t="s">
        <v>263</v>
      </c>
      <c r="E33" s="201" t="s">
        <v>247</v>
      </c>
      <c r="F33" s="201" t="s">
        <v>234</v>
      </c>
      <c r="G33" s="222"/>
      <c r="H33" s="222"/>
      <c r="I33" s="199"/>
      <c r="J33" s="198"/>
      <c r="K33" s="16"/>
    </row>
    <row r="34" spans="1:11" customFormat="1" ht="21" x14ac:dyDescent="0.25">
      <c r="A34" s="202" t="s">
        <v>97</v>
      </c>
      <c r="B34" s="203" t="s">
        <v>248</v>
      </c>
      <c r="C34" s="210" t="s">
        <v>327</v>
      </c>
      <c r="D34" s="223">
        <f>C19</f>
        <v>1032</v>
      </c>
      <c r="E34" s="224">
        <f>C31</f>
        <v>6.07</v>
      </c>
      <c r="F34" s="224">
        <f>E34*D34</f>
        <v>6264.2400000000007</v>
      </c>
      <c r="G34" s="225"/>
      <c r="H34" s="225"/>
      <c r="I34" s="199"/>
      <c r="J34" s="198"/>
      <c r="K34" s="16"/>
    </row>
    <row r="35" spans="1:11" customFormat="1" ht="21" x14ac:dyDescent="0.25">
      <c r="A35" s="202" t="s">
        <v>99</v>
      </c>
      <c r="B35" s="203" t="s">
        <v>696</v>
      </c>
      <c r="C35" s="202" t="s">
        <v>697</v>
      </c>
      <c r="D35" s="223">
        <v>1</v>
      </c>
      <c r="E35" s="224">
        <f>I25</f>
        <v>5084.0035200000002</v>
      </c>
      <c r="F35" s="224">
        <f>E35*D35</f>
        <v>5084.0035200000002</v>
      </c>
      <c r="G35" s="225"/>
      <c r="H35" s="225"/>
      <c r="I35" s="199"/>
      <c r="J35" s="198"/>
      <c r="K35" s="16"/>
    </row>
    <row r="36" spans="1:11" customFormat="1" ht="21" x14ac:dyDescent="0.25">
      <c r="A36" s="199"/>
      <c r="B36" s="446" t="s">
        <v>332</v>
      </c>
      <c r="C36" s="446"/>
      <c r="D36" s="446"/>
      <c r="E36" s="446"/>
      <c r="F36" s="226">
        <f>SUM(F34:F35)</f>
        <v>11348.24352</v>
      </c>
      <c r="G36" s="225"/>
      <c r="H36" s="225"/>
      <c r="I36" s="199"/>
      <c r="J36" s="198"/>
      <c r="K36" s="16"/>
    </row>
    <row r="37" spans="1:11" customFormat="1" ht="21" x14ac:dyDescent="0.25">
      <c r="A37" s="199"/>
      <c r="B37" s="445" t="s">
        <v>698</v>
      </c>
      <c r="C37" s="445"/>
      <c r="D37" s="445"/>
      <c r="E37" s="445"/>
      <c r="F37" s="224">
        <f>ROUND(F36*0.2196,2)</f>
        <v>2492.0700000000002</v>
      </c>
      <c r="G37" s="225"/>
      <c r="H37" s="225"/>
      <c r="I37" s="199"/>
      <c r="J37" s="198"/>
      <c r="K37" s="16"/>
    </row>
    <row r="38" spans="1:11" customFormat="1" ht="21" x14ac:dyDescent="0.25">
      <c r="A38" s="227"/>
      <c r="B38" s="445" t="s">
        <v>699</v>
      </c>
      <c r="C38" s="445"/>
      <c r="D38" s="445"/>
      <c r="E38" s="445"/>
      <c r="F38" s="228">
        <f>F36+F37</f>
        <v>13840.31352</v>
      </c>
      <c r="G38" s="229"/>
      <c r="H38" s="229"/>
      <c r="I38" s="227"/>
      <c r="J38" s="16"/>
      <c r="K38" s="16"/>
    </row>
    <row r="39" spans="1:11" ht="21.75" customHeight="1" x14ac:dyDescent="0.2">
      <c r="A39" s="420" t="e">
        <f>#REF!</f>
        <v>#REF!</v>
      </c>
      <c r="B39" s="420"/>
      <c r="C39" s="420"/>
      <c r="D39" s="420"/>
      <c r="E39" s="420"/>
      <c r="F39" s="420"/>
      <c r="G39" s="420"/>
      <c r="H39" s="420"/>
      <c r="I39" s="420"/>
    </row>
    <row r="40" spans="1:11" ht="21.75" customHeight="1" x14ac:dyDescent="0.2">
      <c r="A40" s="420"/>
      <c r="B40" s="420"/>
      <c r="C40" s="420"/>
      <c r="D40" s="420"/>
      <c r="E40" s="420"/>
      <c r="F40" s="420"/>
      <c r="G40" s="420"/>
      <c r="H40" s="420"/>
      <c r="I40" s="420"/>
    </row>
  </sheetData>
  <mergeCells count="14">
    <mergeCell ref="A39:I40"/>
    <mergeCell ref="A9:C9"/>
    <mergeCell ref="A10:B10"/>
    <mergeCell ref="A27:D27"/>
    <mergeCell ref="A32:F32"/>
    <mergeCell ref="B36:E36"/>
    <mergeCell ref="B37:E37"/>
    <mergeCell ref="B38:E38"/>
    <mergeCell ref="B7:I7"/>
    <mergeCell ref="A1:I1"/>
    <mergeCell ref="B2:I2"/>
    <mergeCell ref="B3:I3"/>
    <mergeCell ref="B4:I4"/>
    <mergeCell ref="A5:I5"/>
  </mergeCells>
  <pageMargins left="0.511811024" right="0.511811024" top="1.76" bottom="0.95833333333333337" header="0.31496062000000002" footer="0.31496062000000002"/>
  <pageSetup paperSize="9" scale="30" fitToHeight="0" orientation="portrait" r:id="rId1"/>
  <headerFooter>
    <oddHeader>&amp;C&amp;G</oddHeader>
    <oddFooter>&amp;CSEBASTIAO DE DEUS RODRIGUES FERREIRA
RN: 1905022760
ENGENHEIRO CIVIL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>
    <pageSetUpPr fitToPage="1"/>
  </sheetPr>
  <dimension ref="A1:L242"/>
  <sheetViews>
    <sheetView view="pageBreakPreview" zoomScaleNormal="100" zoomScaleSheetLayoutView="100" workbookViewId="0">
      <selection activeCell="A5" sqref="A5:K5"/>
    </sheetView>
  </sheetViews>
  <sheetFormatPr defaultRowHeight="15" x14ac:dyDescent="0.25"/>
  <cols>
    <col min="1" max="1" width="19.85546875" style="16" customWidth="1"/>
    <col min="2" max="2" width="13.7109375" style="16" bestFit="1" customWidth="1"/>
    <col min="3" max="3" width="13.140625" style="16" customWidth="1"/>
    <col min="4" max="4" width="78.7109375" style="16" customWidth="1"/>
    <col min="5" max="5" width="18.140625" style="16" bestFit="1" customWidth="1"/>
    <col min="6" max="9" width="18.5703125" style="16" customWidth="1"/>
    <col min="10" max="10" width="20" style="16" bestFit="1" customWidth="1"/>
    <col min="12" max="12" width="9.140625" style="16"/>
  </cols>
  <sheetData>
    <row r="1" spans="1:12" ht="29.25" customHeight="1" x14ac:dyDescent="0.25">
      <c r="A1" s="373" t="s">
        <v>115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ht="39.75" customHeight="1" x14ac:dyDescent="0.25">
      <c r="A2" s="17" t="s">
        <v>116</v>
      </c>
      <c r="B2" s="453" t="s">
        <v>677</v>
      </c>
      <c r="C2" s="453"/>
      <c r="D2" s="453"/>
      <c r="E2" s="453"/>
      <c r="F2" s="453"/>
      <c r="G2" s="453"/>
      <c r="H2" s="453"/>
      <c r="I2" s="453"/>
      <c r="J2" s="453"/>
    </row>
    <row r="3" spans="1:12" ht="29.25" customHeight="1" x14ac:dyDescent="0.25">
      <c r="A3" s="17" t="s">
        <v>118</v>
      </c>
      <c r="B3" s="454" t="s">
        <v>678</v>
      </c>
      <c r="C3" s="454"/>
      <c r="D3" s="454"/>
      <c r="E3" s="454"/>
      <c r="F3" s="454"/>
      <c r="G3" s="454"/>
      <c r="H3" s="454"/>
      <c r="I3" s="454"/>
      <c r="J3" s="454"/>
    </row>
    <row r="4" spans="1:12" ht="29.25" customHeight="1" x14ac:dyDescent="0.25">
      <c r="A4" s="17" t="s">
        <v>117</v>
      </c>
      <c r="B4" s="454" t="s">
        <v>679</v>
      </c>
      <c r="C4" s="454"/>
      <c r="D4" s="454"/>
      <c r="E4" s="454"/>
      <c r="F4" s="454"/>
      <c r="G4" s="454"/>
      <c r="H4" s="454"/>
      <c r="I4" s="454"/>
      <c r="J4" s="454"/>
    </row>
    <row r="5" spans="1:12" ht="29.25" customHeight="1" x14ac:dyDescent="0.25">
      <c r="A5" s="456" t="s">
        <v>680</v>
      </c>
      <c r="B5" s="454"/>
      <c r="C5" s="454"/>
      <c r="D5" s="454"/>
      <c r="E5" s="454"/>
      <c r="F5" s="454"/>
      <c r="G5" s="454"/>
      <c r="H5" s="454"/>
      <c r="I5" s="454"/>
      <c r="J5" s="454"/>
    </row>
    <row r="6" spans="1:12" s="11" customFormat="1" ht="29.25" customHeight="1" x14ac:dyDescent="0.25">
      <c r="A6" s="373" t="s">
        <v>165</v>
      </c>
      <c r="B6" s="373"/>
      <c r="C6" s="373"/>
      <c r="D6" s="373"/>
      <c r="E6" s="373"/>
      <c r="F6" s="373"/>
      <c r="G6" s="373"/>
      <c r="H6" s="373"/>
      <c r="I6" s="373"/>
      <c r="J6" s="373"/>
      <c r="L6" s="18"/>
    </row>
    <row r="7" spans="1:12" s="11" customFormat="1" ht="29.25" customHeight="1" x14ac:dyDescent="0.25">
      <c r="A7" s="381" t="s">
        <v>154</v>
      </c>
      <c r="B7" s="381"/>
      <c r="C7" s="381"/>
      <c r="D7" s="381"/>
      <c r="E7" s="381"/>
      <c r="F7" s="381"/>
      <c r="G7" s="381"/>
      <c r="H7" s="381"/>
      <c r="I7" s="381"/>
      <c r="J7" s="381"/>
      <c r="L7" s="18"/>
    </row>
    <row r="8" spans="1:12" ht="18" x14ac:dyDescent="0.25">
      <c r="A8" s="178"/>
      <c r="B8" s="179" t="s">
        <v>121</v>
      </c>
      <c r="C8" s="178" t="s">
        <v>122</v>
      </c>
      <c r="D8" s="178" t="s">
        <v>120</v>
      </c>
      <c r="E8" s="449" t="s">
        <v>123</v>
      </c>
      <c r="F8" s="449"/>
      <c r="G8" s="180" t="s">
        <v>124</v>
      </c>
      <c r="H8" s="179" t="s">
        <v>125</v>
      </c>
      <c r="I8" s="179" t="s">
        <v>126</v>
      </c>
      <c r="J8" s="179" t="s">
        <v>71</v>
      </c>
      <c r="L8"/>
    </row>
    <row r="9" spans="1:12" ht="54" x14ac:dyDescent="0.25">
      <c r="A9" s="181" t="s">
        <v>127</v>
      </c>
      <c r="B9" s="191" t="s">
        <v>297</v>
      </c>
      <c r="C9" s="181" t="s">
        <v>271</v>
      </c>
      <c r="D9" s="181" t="s">
        <v>294</v>
      </c>
      <c r="E9" s="450" t="s">
        <v>210</v>
      </c>
      <c r="F9" s="450"/>
      <c r="G9" s="182" t="s">
        <v>295</v>
      </c>
      <c r="H9" s="183">
        <v>1</v>
      </c>
      <c r="I9" s="184">
        <v>1.32</v>
      </c>
      <c r="J9" s="184">
        <v>1.32</v>
      </c>
      <c r="L9"/>
    </row>
    <row r="10" spans="1:12" ht="18" x14ac:dyDescent="0.25">
      <c r="A10" s="449" t="s">
        <v>70</v>
      </c>
      <c r="B10" s="448" t="s">
        <v>121</v>
      </c>
      <c r="C10" s="449" t="s">
        <v>122</v>
      </c>
      <c r="D10" s="449" t="s">
        <v>278</v>
      </c>
      <c r="E10" s="448" t="s">
        <v>263</v>
      </c>
      <c r="F10" s="451" t="s">
        <v>279</v>
      </c>
      <c r="G10" s="448"/>
      <c r="H10" s="451" t="s">
        <v>280</v>
      </c>
      <c r="I10" s="448"/>
      <c r="J10" s="448" t="s">
        <v>233</v>
      </c>
      <c r="L10"/>
    </row>
    <row r="11" spans="1:12" ht="18" x14ac:dyDescent="0.25">
      <c r="A11" s="448"/>
      <c r="B11" s="448"/>
      <c r="C11" s="448"/>
      <c r="D11" s="448"/>
      <c r="E11" s="448"/>
      <c r="F11" s="179" t="s">
        <v>281</v>
      </c>
      <c r="G11" s="179" t="s">
        <v>282</v>
      </c>
      <c r="H11" s="179" t="s">
        <v>281</v>
      </c>
      <c r="I11" s="179" t="s">
        <v>282</v>
      </c>
      <c r="J11" s="448"/>
      <c r="L11"/>
    </row>
    <row r="12" spans="1:12" ht="18" x14ac:dyDescent="0.25">
      <c r="A12" s="119" t="s">
        <v>136</v>
      </c>
      <c r="B12" s="185" t="s">
        <v>298</v>
      </c>
      <c r="C12" s="119" t="s">
        <v>271</v>
      </c>
      <c r="D12" s="119" t="s">
        <v>299</v>
      </c>
      <c r="E12" s="187">
        <v>4</v>
      </c>
      <c r="F12" s="120">
        <v>0.79</v>
      </c>
      <c r="G12" s="120">
        <v>0.21</v>
      </c>
      <c r="H12" s="192">
        <v>164.20079999999999</v>
      </c>
      <c r="I12" s="192">
        <v>62.241399999999999</v>
      </c>
      <c r="J12" s="192">
        <v>571.15729999999996</v>
      </c>
      <c r="L12"/>
    </row>
    <row r="13" spans="1:12" ht="18" x14ac:dyDescent="0.25">
      <c r="A13" s="369"/>
      <c r="B13" s="369"/>
      <c r="C13" s="369"/>
      <c r="D13" s="369"/>
      <c r="E13" s="369"/>
      <c r="F13" s="369" t="s">
        <v>283</v>
      </c>
      <c r="G13" s="369"/>
      <c r="H13" s="369"/>
      <c r="I13" s="369"/>
      <c r="J13" s="193">
        <v>571.15729999999996</v>
      </c>
      <c r="L13"/>
    </row>
    <row r="14" spans="1:12" ht="18" x14ac:dyDescent="0.25">
      <c r="A14" s="369"/>
      <c r="B14" s="369"/>
      <c r="C14" s="369"/>
      <c r="D14" s="369"/>
      <c r="E14" s="369"/>
      <c r="F14" s="369" t="s">
        <v>287</v>
      </c>
      <c r="G14" s="369"/>
      <c r="H14" s="369"/>
      <c r="I14" s="369"/>
      <c r="J14" s="193">
        <v>571.15729999999996</v>
      </c>
      <c r="L14"/>
    </row>
    <row r="15" spans="1:12" ht="18" x14ac:dyDescent="0.25">
      <c r="A15" s="369"/>
      <c r="B15" s="369"/>
      <c r="C15" s="369"/>
      <c r="D15" s="369"/>
      <c r="E15" s="369"/>
      <c r="F15" s="369" t="s">
        <v>288</v>
      </c>
      <c r="G15" s="369"/>
      <c r="H15" s="369"/>
      <c r="I15" s="369"/>
      <c r="J15" s="193">
        <v>0</v>
      </c>
      <c r="L15"/>
    </row>
    <row r="16" spans="1:12" ht="18" x14ac:dyDescent="0.25">
      <c r="A16" s="369"/>
      <c r="B16" s="369"/>
      <c r="C16" s="369"/>
      <c r="D16" s="369"/>
      <c r="E16" s="369"/>
      <c r="F16" s="369" t="s">
        <v>289</v>
      </c>
      <c r="G16" s="369"/>
      <c r="H16" s="369"/>
      <c r="I16" s="369"/>
      <c r="J16" s="193">
        <v>0</v>
      </c>
      <c r="L16"/>
    </row>
    <row r="17" spans="1:12" ht="18" x14ac:dyDescent="0.25">
      <c r="A17" s="369"/>
      <c r="B17" s="369"/>
      <c r="C17" s="369"/>
      <c r="D17" s="369"/>
      <c r="E17" s="369"/>
      <c r="F17" s="369" t="s">
        <v>290</v>
      </c>
      <c r="G17" s="369"/>
      <c r="H17" s="369"/>
      <c r="I17" s="369"/>
      <c r="J17" s="193">
        <v>431.6</v>
      </c>
      <c r="L17"/>
    </row>
    <row r="18" spans="1:12" ht="18" x14ac:dyDescent="0.25">
      <c r="A18" s="369"/>
      <c r="B18" s="369"/>
      <c r="C18" s="369"/>
      <c r="D18" s="369"/>
      <c r="E18" s="369"/>
      <c r="F18" s="369" t="s">
        <v>291</v>
      </c>
      <c r="G18" s="369"/>
      <c r="H18" s="369"/>
      <c r="I18" s="369"/>
      <c r="J18" s="193">
        <v>1.3232999999999999</v>
      </c>
      <c r="L18"/>
    </row>
    <row r="19" spans="1:12" ht="36" x14ac:dyDescent="0.25">
      <c r="A19" s="188"/>
      <c r="B19" s="188"/>
      <c r="C19" s="188"/>
      <c r="D19" s="188"/>
      <c r="E19" s="188" t="s">
        <v>141</v>
      </c>
      <c r="F19" s="189">
        <v>0</v>
      </c>
      <c r="G19" s="188" t="s">
        <v>142</v>
      </c>
      <c r="H19" s="189">
        <v>0</v>
      </c>
      <c r="I19" s="188" t="s">
        <v>143</v>
      </c>
      <c r="J19" s="189">
        <v>0</v>
      </c>
      <c r="L19"/>
    </row>
    <row r="20" spans="1:12" ht="36.75" thickBot="1" x14ac:dyDescent="0.3">
      <c r="A20" s="188"/>
      <c r="B20" s="188"/>
      <c r="C20" s="188"/>
      <c r="D20" s="188"/>
      <c r="E20" s="188" t="s">
        <v>144</v>
      </c>
      <c r="F20" s="189">
        <v>0.28999999999999998</v>
      </c>
      <c r="G20" s="188"/>
      <c r="H20" s="447" t="s">
        <v>145</v>
      </c>
      <c r="I20" s="447"/>
      <c r="J20" s="189">
        <v>1.61</v>
      </c>
      <c r="L20"/>
    </row>
    <row r="21" spans="1:12" ht="18.75" thickTop="1" x14ac:dyDescent="0.25">
      <c r="A21" s="190"/>
      <c r="B21" s="190"/>
      <c r="C21" s="190"/>
      <c r="D21" s="190"/>
      <c r="E21" s="190"/>
      <c r="F21" s="190"/>
      <c r="G21" s="190"/>
      <c r="H21" s="190"/>
      <c r="I21" s="190"/>
      <c r="J21" s="190"/>
      <c r="L21"/>
    </row>
    <row r="22" spans="1:12" ht="18" x14ac:dyDescent="0.25">
      <c r="A22" s="178"/>
      <c r="B22" s="179" t="s">
        <v>121</v>
      </c>
      <c r="C22" s="178" t="s">
        <v>122</v>
      </c>
      <c r="D22" s="178" t="s">
        <v>120</v>
      </c>
      <c r="E22" s="449" t="s">
        <v>123</v>
      </c>
      <c r="F22" s="449"/>
      <c r="G22" s="180" t="s">
        <v>124</v>
      </c>
      <c r="H22" s="179" t="s">
        <v>125</v>
      </c>
      <c r="I22" s="179" t="s">
        <v>126</v>
      </c>
      <c r="J22" s="179" t="s">
        <v>71</v>
      </c>
      <c r="L22"/>
    </row>
    <row r="23" spans="1:12" ht="18" x14ac:dyDescent="0.25">
      <c r="A23" s="181" t="s">
        <v>127</v>
      </c>
      <c r="B23" s="191" t="s">
        <v>602</v>
      </c>
      <c r="C23" s="181" t="s">
        <v>131</v>
      </c>
      <c r="D23" s="181" t="s">
        <v>214</v>
      </c>
      <c r="E23" s="450" t="s">
        <v>601</v>
      </c>
      <c r="F23" s="450"/>
      <c r="G23" s="182" t="s">
        <v>135</v>
      </c>
      <c r="H23" s="183">
        <v>1</v>
      </c>
      <c r="I23" s="184">
        <v>19.579999999999998</v>
      </c>
      <c r="J23" s="184">
        <v>19.579999999999998</v>
      </c>
      <c r="L23"/>
    </row>
    <row r="24" spans="1:12" ht="36" x14ac:dyDescent="0.25">
      <c r="A24" s="119" t="s">
        <v>129</v>
      </c>
      <c r="B24" s="185" t="s">
        <v>609</v>
      </c>
      <c r="C24" s="119" t="s">
        <v>131</v>
      </c>
      <c r="D24" s="119" t="s">
        <v>610</v>
      </c>
      <c r="E24" s="452" t="s">
        <v>601</v>
      </c>
      <c r="F24" s="452"/>
      <c r="G24" s="186" t="s">
        <v>135</v>
      </c>
      <c r="H24" s="187">
        <v>1</v>
      </c>
      <c r="I24" s="120">
        <v>0.09</v>
      </c>
      <c r="J24" s="120">
        <v>0.09</v>
      </c>
      <c r="L24"/>
    </row>
    <row r="25" spans="1:12" ht="54" x14ac:dyDescent="0.25">
      <c r="A25" s="119" t="s">
        <v>136</v>
      </c>
      <c r="B25" s="185" t="s">
        <v>611</v>
      </c>
      <c r="C25" s="119" t="s">
        <v>131</v>
      </c>
      <c r="D25" s="119" t="s">
        <v>612</v>
      </c>
      <c r="E25" s="452" t="s">
        <v>150</v>
      </c>
      <c r="F25" s="452"/>
      <c r="G25" s="186" t="s">
        <v>135</v>
      </c>
      <c r="H25" s="187">
        <v>1</v>
      </c>
      <c r="I25" s="120">
        <v>17.72</v>
      </c>
      <c r="J25" s="120">
        <v>17.72</v>
      </c>
      <c r="L25"/>
    </row>
    <row r="26" spans="1:12" ht="54" x14ac:dyDescent="0.25">
      <c r="A26" s="119" t="s">
        <v>136</v>
      </c>
      <c r="B26" s="185" t="s">
        <v>613</v>
      </c>
      <c r="C26" s="119" t="s">
        <v>131</v>
      </c>
      <c r="D26" s="119" t="s">
        <v>614</v>
      </c>
      <c r="E26" s="452" t="s">
        <v>615</v>
      </c>
      <c r="F26" s="452"/>
      <c r="G26" s="186" t="s">
        <v>135</v>
      </c>
      <c r="H26" s="187">
        <v>1</v>
      </c>
      <c r="I26" s="120">
        <v>1</v>
      </c>
      <c r="J26" s="120">
        <v>1</v>
      </c>
      <c r="L26"/>
    </row>
    <row r="27" spans="1:12" ht="54" x14ac:dyDescent="0.25">
      <c r="A27" s="119" t="s">
        <v>136</v>
      </c>
      <c r="B27" s="185" t="s">
        <v>616</v>
      </c>
      <c r="C27" s="119" t="s">
        <v>131</v>
      </c>
      <c r="D27" s="119" t="s">
        <v>617</v>
      </c>
      <c r="E27" s="452" t="s">
        <v>618</v>
      </c>
      <c r="F27" s="452"/>
      <c r="G27" s="186" t="s">
        <v>135</v>
      </c>
      <c r="H27" s="187">
        <v>1</v>
      </c>
      <c r="I27" s="120">
        <v>0.06</v>
      </c>
      <c r="J27" s="120">
        <v>0.06</v>
      </c>
      <c r="L27"/>
    </row>
    <row r="28" spans="1:12" ht="54" x14ac:dyDescent="0.25">
      <c r="A28" s="119" t="s">
        <v>136</v>
      </c>
      <c r="B28" s="185" t="s">
        <v>619</v>
      </c>
      <c r="C28" s="119" t="s">
        <v>131</v>
      </c>
      <c r="D28" s="119" t="s">
        <v>620</v>
      </c>
      <c r="E28" s="452" t="s">
        <v>147</v>
      </c>
      <c r="F28" s="452"/>
      <c r="G28" s="186" t="s">
        <v>135</v>
      </c>
      <c r="H28" s="187">
        <v>1</v>
      </c>
      <c r="I28" s="120">
        <v>0.05</v>
      </c>
      <c r="J28" s="120">
        <v>0.05</v>
      </c>
      <c r="L28"/>
    </row>
    <row r="29" spans="1:12" ht="54" x14ac:dyDescent="0.25">
      <c r="A29" s="119" t="s">
        <v>136</v>
      </c>
      <c r="B29" s="185" t="s">
        <v>621</v>
      </c>
      <c r="C29" s="119" t="s">
        <v>131</v>
      </c>
      <c r="D29" s="119" t="s">
        <v>622</v>
      </c>
      <c r="E29" s="452" t="s">
        <v>147</v>
      </c>
      <c r="F29" s="452"/>
      <c r="G29" s="186" t="s">
        <v>135</v>
      </c>
      <c r="H29" s="187">
        <v>1</v>
      </c>
      <c r="I29" s="120">
        <v>0.66</v>
      </c>
      <c r="J29" s="120">
        <v>0.66</v>
      </c>
      <c r="L29"/>
    </row>
    <row r="30" spans="1:12" ht="36" x14ac:dyDescent="0.25">
      <c r="A30" s="188"/>
      <c r="B30" s="188"/>
      <c r="C30" s="188"/>
      <c r="D30" s="188"/>
      <c r="E30" s="188" t="s">
        <v>141</v>
      </c>
      <c r="F30" s="189">
        <v>8.36</v>
      </c>
      <c r="G30" s="188" t="s">
        <v>142</v>
      </c>
      <c r="H30" s="189">
        <v>9.4499999999999993</v>
      </c>
      <c r="I30" s="188" t="s">
        <v>143</v>
      </c>
      <c r="J30" s="189">
        <v>17.809999999999999</v>
      </c>
      <c r="L30"/>
    </row>
    <row r="31" spans="1:12" ht="36.75" thickBot="1" x14ac:dyDescent="0.3">
      <c r="A31" s="188"/>
      <c r="B31" s="188"/>
      <c r="C31" s="188"/>
      <c r="D31" s="188"/>
      <c r="E31" s="188" t="s">
        <v>144</v>
      </c>
      <c r="F31" s="189">
        <v>4.2997680000000003</v>
      </c>
      <c r="G31" s="188"/>
      <c r="H31" s="447" t="s">
        <v>145</v>
      </c>
      <c r="I31" s="447"/>
      <c r="J31" s="189">
        <v>23.88</v>
      </c>
      <c r="L31"/>
    </row>
    <row r="32" spans="1:12" ht="18.75" thickTop="1" x14ac:dyDescent="0.25">
      <c r="A32" s="190"/>
      <c r="B32" s="190"/>
      <c r="C32" s="190"/>
      <c r="D32" s="190"/>
      <c r="E32" s="190"/>
      <c r="F32" s="190"/>
      <c r="G32" s="190"/>
      <c r="H32" s="190"/>
      <c r="I32" s="190"/>
      <c r="J32" s="190"/>
      <c r="L32"/>
    </row>
    <row r="33" spans="1:12" ht="18" x14ac:dyDescent="0.25">
      <c r="A33" s="178"/>
      <c r="B33" s="179" t="s">
        <v>121</v>
      </c>
      <c r="C33" s="178" t="s">
        <v>122</v>
      </c>
      <c r="D33" s="178" t="s">
        <v>120</v>
      </c>
      <c r="E33" s="449" t="s">
        <v>123</v>
      </c>
      <c r="F33" s="449"/>
      <c r="G33" s="180" t="s">
        <v>124</v>
      </c>
      <c r="H33" s="179" t="s">
        <v>125</v>
      </c>
      <c r="I33" s="179" t="s">
        <v>126</v>
      </c>
      <c r="J33" s="179" t="s">
        <v>71</v>
      </c>
      <c r="L33"/>
    </row>
    <row r="34" spans="1:12" ht="72" x14ac:dyDescent="0.25">
      <c r="A34" s="181" t="s">
        <v>127</v>
      </c>
      <c r="B34" s="191" t="s">
        <v>156</v>
      </c>
      <c r="C34" s="181" t="s">
        <v>131</v>
      </c>
      <c r="D34" s="181" t="s">
        <v>623</v>
      </c>
      <c r="E34" s="450" t="s">
        <v>151</v>
      </c>
      <c r="F34" s="450"/>
      <c r="G34" s="182" t="s">
        <v>153</v>
      </c>
      <c r="H34" s="183">
        <v>1</v>
      </c>
      <c r="I34" s="184">
        <v>0.4</v>
      </c>
      <c r="J34" s="184">
        <v>0.4</v>
      </c>
      <c r="L34"/>
    </row>
    <row r="35" spans="1:12" ht="72" x14ac:dyDescent="0.25">
      <c r="A35" s="119" t="s">
        <v>129</v>
      </c>
      <c r="B35" s="185" t="s">
        <v>157</v>
      </c>
      <c r="C35" s="119" t="s">
        <v>131</v>
      </c>
      <c r="D35" s="119" t="s">
        <v>624</v>
      </c>
      <c r="E35" s="452" t="s">
        <v>151</v>
      </c>
      <c r="F35" s="452"/>
      <c r="G35" s="186" t="s">
        <v>135</v>
      </c>
      <c r="H35" s="187">
        <v>1</v>
      </c>
      <c r="I35" s="120">
        <v>0.36</v>
      </c>
      <c r="J35" s="120">
        <v>0.36</v>
      </c>
      <c r="L35"/>
    </row>
    <row r="36" spans="1:12" ht="72" x14ac:dyDescent="0.25">
      <c r="A36" s="119" t="s">
        <v>129</v>
      </c>
      <c r="B36" s="185" t="s">
        <v>158</v>
      </c>
      <c r="C36" s="119" t="s">
        <v>131</v>
      </c>
      <c r="D36" s="119" t="s">
        <v>625</v>
      </c>
      <c r="E36" s="452" t="s">
        <v>151</v>
      </c>
      <c r="F36" s="452"/>
      <c r="G36" s="186" t="s">
        <v>135</v>
      </c>
      <c r="H36" s="187">
        <v>1</v>
      </c>
      <c r="I36" s="120">
        <v>0.04</v>
      </c>
      <c r="J36" s="120">
        <v>0.04</v>
      </c>
      <c r="L36"/>
    </row>
    <row r="37" spans="1:12" ht="36" x14ac:dyDescent="0.25">
      <c r="A37" s="188"/>
      <c r="B37" s="188"/>
      <c r="C37" s="188"/>
      <c r="D37" s="188"/>
      <c r="E37" s="188" t="s">
        <v>141</v>
      </c>
      <c r="F37" s="189">
        <v>0</v>
      </c>
      <c r="G37" s="188" t="s">
        <v>142</v>
      </c>
      <c r="H37" s="189">
        <v>0</v>
      </c>
      <c r="I37" s="188" t="s">
        <v>143</v>
      </c>
      <c r="J37" s="189">
        <v>0</v>
      </c>
      <c r="L37"/>
    </row>
    <row r="38" spans="1:12" ht="36.75" thickBot="1" x14ac:dyDescent="0.3">
      <c r="A38" s="188"/>
      <c r="B38" s="188"/>
      <c r="C38" s="188"/>
      <c r="D38" s="188"/>
      <c r="E38" s="188" t="s">
        <v>144</v>
      </c>
      <c r="F38" s="189">
        <v>8.7840000000000001E-2</v>
      </c>
      <c r="G38" s="188"/>
      <c r="H38" s="447" t="s">
        <v>145</v>
      </c>
      <c r="I38" s="447"/>
      <c r="J38" s="189">
        <v>0.49</v>
      </c>
      <c r="L38"/>
    </row>
    <row r="39" spans="1:12" ht="18.75" thickTop="1" x14ac:dyDescent="0.25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L39"/>
    </row>
    <row r="40" spans="1:12" ht="18" x14ac:dyDescent="0.25">
      <c r="A40" s="178"/>
      <c r="B40" s="179" t="s">
        <v>121</v>
      </c>
      <c r="C40" s="178" t="s">
        <v>122</v>
      </c>
      <c r="D40" s="178" t="s">
        <v>120</v>
      </c>
      <c r="E40" s="449" t="s">
        <v>123</v>
      </c>
      <c r="F40" s="449"/>
      <c r="G40" s="180" t="s">
        <v>124</v>
      </c>
      <c r="H40" s="179" t="s">
        <v>125</v>
      </c>
      <c r="I40" s="179" t="s">
        <v>126</v>
      </c>
      <c r="J40" s="179" t="s">
        <v>71</v>
      </c>
      <c r="L40"/>
    </row>
    <row r="41" spans="1:12" ht="72" x14ac:dyDescent="0.25">
      <c r="A41" s="181" t="s">
        <v>127</v>
      </c>
      <c r="B41" s="191" t="s">
        <v>155</v>
      </c>
      <c r="C41" s="181" t="s">
        <v>131</v>
      </c>
      <c r="D41" s="181" t="s">
        <v>626</v>
      </c>
      <c r="E41" s="450" t="s">
        <v>151</v>
      </c>
      <c r="F41" s="450"/>
      <c r="G41" s="182" t="s">
        <v>152</v>
      </c>
      <c r="H41" s="183">
        <v>1</v>
      </c>
      <c r="I41" s="184">
        <v>1.8</v>
      </c>
      <c r="J41" s="184">
        <v>1.8</v>
      </c>
      <c r="L41"/>
    </row>
    <row r="42" spans="1:12" ht="72" x14ac:dyDescent="0.25">
      <c r="A42" s="119" t="s">
        <v>129</v>
      </c>
      <c r="B42" s="185" t="s">
        <v>157</v>
      </c>
      <c r="C42" s="119" t="s">
        <v>131</v>
      </c>
      <c r="D42" s="119" t="s">
        <v>624</v>
      </c>
      <c r="E42" s="452" t="s">
        <v>151</v>
      </c>
      <c r="F42" s="452"/>
      <c r="G42" s="186" t="s">
        <v>135</v>
      </c>
      <c r="H42" s="187">
        <v>1</v>
      </c>
      <c r="I42" s="120">
        <v>0.36</v>
      </c>
      <c r="J42" s="120">
        <v>0.36</v>
      </c>
      <c r="L42"/>
    </row>
    <row r="43" spans="1:12" ht="72" x14ac:dyDescent="0.25">
      <c r="A43" s="119" t="s">
        <v>129</v>
      </c>
      <c r="B43" s="185" t="s">
        <v>158</v>
      </c>
      <c r="C43" s="119" t="s">
        <v>131</v>
      </c>
      <c r="D43" s="119" t="s">
        <v>625</v>
      </c>
      <c r="E43" s="452" t="s">
        <v>151</v>
      </c>
      <c r="F43" s="452"/>
      <c r="G43" s="186" t="s">
        <v>135</v>
      </c>
      <c r="H43" s="187">
        <v>1</v>
      </c>
      <c r="I43" s="120">
        <v>0.04</v>
      </c>
      <c r="J43" s="120">
        <v>0.04</v>
      </c>
      <c r="L43"/>
    </row>
    <row r="44" spans="1:12" ht="72" x14ac:dyDescent="0.25">
      <c r="A44" s="119" t="s">
        <v>129</v>
      </c>
      <c r="B44" s="185" t="s">
        <v>159</v>
      </c>
      <c r="C44" s="119" t="s">
        <v>131</v>
      </c>
      <c r="D44" s="119" t="s">
        <v>627</v>
      </c>
      <c r="E44" s="452" t="s">
        <v>151</v>
      </c>
      <c r="F44" s="452"/>
      <c r="G44" s="186" t="s">
        <v>135</v>
      </c>
      <c r="H44" s="187">
        <v>1</v>
      </c>
      <c r="I44" s="120">
        <v>0.39</v>
      </c>
      <c r="J44" s="120">
        <v>0.39</v>
      </c>
      <c r="L44"/>
    </row>
    <row r="45" spans="1:12" ht="72" x14ac:dyDescent="0.25">
      <c r="A45" s="119" t="s">
        <v>129</v>
      </c>
      <c r="B45" s="185" t="s">
        <v>160</v>
      </c>
      <c r="C45" s="119" t="s">
        <v>131</v>
      </c>
      <c r="D45" s="119" t="s">
        <v>628</v>
      </c>
      <c r="E45" s="452" t="s">
        <v>151</v>
      </c>
      <c r="F45" s="452"/>
      <c r="G45" s="186" t="s">
        <v>135</v>
      </c>
      <c r="H45" s="187">
        <v>1</v>
      </c>
      <c r="I45" s="120">
        <v>1.01</v>
      </c>
      <c r="J45" s="120">
        <v>1.01</v>
      </c>
      <c r="L45"/>
    </row>
    <row r="46" spans="1:12" ht="36" x14ac:dyDescent="0.25">
      <c r="A46" s="188"/>
      <c r="B46" s="188"/>
      <c r="C46" s="188"/>
      <c r="D46" s="188"/>
      <c r="E46" s="188" t="s">
        <v>141</v>
      </c>
      <c r="F46" s="189">
        <v>0</v>
      </c>
      <c r="G46" s="188" t="s">
        <v>142</v>
      </c>
      <c r="H46" s="189">
        <v>0</v>
      </c>
      <c r="I46" s="188" t="s">
        <v>143</v>
      </c>
      <c r="J46" s="189">
        <v>0</v>
      </c>
      <c r="L46"/>
    </row>
    <row r="47" spans="1:12" ht="36.75" thickBot="1" x14ac:dyDescent="0.3">
      <c r="A47" s="188"/>
      <c r="B47" s="188"/>
      <c r="C47" s="188"/>
      <c r="D47" s="188"/>
      <c r="E47" s="188" t="s">
        <v>144</v>
      </c>
      <c r="F47" s="189">
        <v>0.39528000000000002</v>
      </c>
      <c r="G47" s="188"/>
      <c r="H47" s="447" t="s">
        <v>145</v>
      </c>
      <c r="I47" s="447"/>
      <c r="J47" s="189">
        <v>2.2000000000000002</v>
      </c>
      <c r="L47"/>
    </row>
    <row r="48" spans="1:12" ht="18.75" thickTop="1" x14ac:dyDescent="0.25">
      <c r="A48" s="190"/>
      <c r="B48" s="190"/>
      <c r="C48" s="190"/>
      <c r="D48" s="190"/>
      <c r="E48" s="190"/>
      <c r="F48" s="190"/>
      <c r="G48" s="190"/>
      <c r="H48" s="190"/>
      <c r="I48" s="190"/>
      <c r="J48" s="190"/>
      <c r="L48"/>
    </row>
    <row r="49" spans="1:12" ht="18" x14ac:dyDescent="0.25">
      <c r="A49" s="178"/>
      <c r="B49" s="179" t="s">
        <v>121</v>
      </c>
      <c r="C49" s="178" t="s">
        <v>122</v>
      </c>
      <c r="D49" s="178" t="s">
        <v>120</v>
      </c>
      <c r="E49" s="449" t="s">
        <v>123</v>
      </c>
      <c r="F49" s="449"/>
      <c r="G49" s="180" t="s">
        <v>124</v>
      </c>
      <c r="H49" s="179" t="s">
        <v>125</v>
      </c>
      <c r="I49" s="179" t="s">
        <v>126</v>
      </c>
      <c r="J49" s="179" t="s">
        <v>71</v>
      </c>
      <c r="L49"/>
    </row>
    <row r="50" spans="1:12" ht="72" x14ac:dyDescent="0.25">
      <c r="A50" s="181" t="s">
        <v>127</v>
      </c>
      <c r="B50" s="191" t="s">
        <v>157</v>
      </c>
      <c r="C50" s="181" t="s">
        <v>131</v>
      </c>
      <c r="D50" s="181" t="s">
        <v>624</v>
      </c>
      <c r="E50" s="450" t="s">
        <v>151</v>
      </c>
      <c r="F50" s="450"/>
      <c r="G50" s="182" t="s">
        <v>135</v>
      </c>
      <c r="H50" s="183">
        <v>1</v>
      </c>
      <c r="I50" s="184">
        <v>0.36</v>
      </c>
      <c r="J50" s="184">
        <v>0.36</v>
      </c>
      <c r="L50"/>
    </row>
    <row r="51" spans="1:12" ht="54" x14ac:dyDescent="0.25">
      <c r="A51" s="119" t="s">
        <v>136</v>
      </c>
      <c r="B51" s="185" t="s">
        <v>161</v>
      </c>
      <c r="C51" s="119" t="s">
        <v>131</v>
      </c>
      <c r="D51" s="119" t="s">
        <v>162</v>
      </c>
      <c r="E51" s="452" t="s">
        <v>147</v>
      </c>
      <c r="F51" s="452"/>
      <c r="G51" s="186" t="s">
        <v>148</v>
      </c>
      <c r="H51" s="187">
        <v>6.3999999999999997E-5</v>
      </c>
      <c r="I51" s="120">
        <v>5707.4</v>
      </c>
      <c r="J51" s="120">
        <v>0.36</v>
      </c>
      <c r="L51"/>
    </row>
    <row r="52" spans="1:12" ht="36" x14ac:dyDescent="0.25">
      <c r="A52" s="188"/>
      <c r="B52" s="188"/>
      <c r="C52" s="188"/>
      <c r="D52" s="188"/>
      <c r="E52" s="188" t="s">
        <v>141</v>
      </c>
      <c r="F52" s="189">
        <v>0</v>
      </c>
      <c r="G52" s="188" t="s">
        <v>142</v>
      </c>
      <c r="H52" s="189">
        <v>0</v>
      </c>
      <c r="I52" s="188" t="s">
        <v>143</v>
      </c>
      <c r="J52" s="189">
        <v>0</v>
      </c>
      <c r="L52"/>
    </row>
    <row r="53" spans="1:12" ht="36.75" thickBot="1" x14ac:dyDescent="0.3">
      <c r="A53" s="188"/>
      <c r="B53" s="188"/>
      <c r="C53" s="188"/>
      <c r="D53" s="188"/>
      <c r="E53" s="188" t="s">
        <v>144</v>
      </c>
      <c r="F53" s="189">
        <v>7.9056000000000001E-2</v>
      </c>
      <c r="G53" s="188"/>
      <c r="H53" s="447" t="s">
        <v>145</v>
      </c>
      <c r="I53" s="447"/>
      <c r="J53" s="189">
        <v>0.44</v>
      </c>
      <c r="L53"/>
    </row>
    <row r="54" spans="1:12" ht="18.75" thickTop="1" x14ac:dyDescent="0.25">
      <c r="A54" s="190"/>
      <c r="B54" s="190"/>
      <c r="C54" s="190"/>
      <c r="D54" s="190"/>
      <c r="E54" s="190"/>
      <c r="F54" s="190"/>
      <c r="G54" s="190"/>
      <c r="H54" s="190"/>
      <c r="I54" s="190"/>
      <c r="J54" s="190"/>
      <c r="L54"/>
    </row>
    <row r="55" spans="1:12" ht="18" x14ac:dyDescent="0.25">
      <c r="A55" s="178"/>
      <c r="B55" s="179" t="s">
        <v>121</v>
      </c>
      <c r="C55" s="178" t="s">
        <v>122</v>
      </c>
      <c r="D55" s="178" t="s">
        <v>120</v>
      </c>
      <c r="E55" s="449" t="s">
        <v>123</v>
      </c>
      <c r="F55" s="449"/>
      <c r="G55" s="180" t="s">
        <v>124</v>
      </c>
      <c r="H55" s="179" t="s">
        <v>125</v>
      </c>
      <c r="I55" s="179" t="s">
        <v>126</v>
      </c>
      <c r="J55" s="179" t="s">
        <v>71</v>
      </c>
      <c r="L55"/>
    </row>
    <row r="56" spans="1:12" ht="72" x14ac:dyDescent="0.25">
      <c r="A56" s="181" t="s">
        <v>127</v>
      </c>
      <c r="B56" s="191" t="s">
        <v>158</v>
      </c>
      <c r="C56" s="181" t="s">
        <v>131</v>
      </c>
      <c r="D56" s="181" t="s">
        <v>625</v>
      </c>
      <c r="E56" s="450" t="s">
        <v>151</v>
      </c>
      <c r="F56" s="450"/>
      <c r="G56" s="182" t="s">
        <v>135</v>
      </c>
      <c r="H56" s="183">
        <v>1</v>
      </c>
      <c r="I56" s="184">
        <v>0.04</v>
      </c>
      <c r="J56" s="184">
        <v>0.04</v>
      </c>
      <c r="L56"/>
    </row>
    <row r="57" spans="1:12" ht="54" x14ac:dyDescent="0.25">
      <c r="A57" s="119" t="s">
        <v>136</v>
      </c>
      <c r="B57" s="185" t="s">
        <v>161</v>
      </c>
      <c r="C57" s="119" t="s">
        <v>131</v>
      </c>
      <c r="D57" s="119" t="s">
        <v>162</v>
      </c>
      <c r="E57" s="452" t="s">
        <v>147</v>
      </c>
      <c r="F57" s="452"/>
      <c r="G57" s="186" t="s">
        <v>148</v>
      </c>
      <c r="H57" s="187">
        <v>7.6000000000000001E-6</v>
      </c>
      <c r="I57" s="120">
        <v>5707.4</v>
      </c>
      <c r="J57" s="120">
        <v>0.04</v>
      </c>
      <c r="L57"/>
    </row>
    <row r="58" spans="1:12" ht="36" x14ac:dyDescent="0.25">
      <c r="A58" s="188"/>
      <c r="B58" s="188"/>
      <c r="C58" s="188"/>
      <c r="D58" s="188"/>
      <c r="E58" s="188" t="s">
        <v>141</v>
      </c>
      <c r="F58" s="189">
        <v>0</v>
      </c>
      <c r="G58" s="188" t="s">
        <v>142</v>
      </c>
      <c r="H58" s="189">
        <v>0</v>
      </c>
      <c r="I58" s="188" t="s">
        <v>143</v>
      </c>
      <c r="J58" s="189">
        <v>0</v>
      </c>
      <c r="L58"/>
    </row>
    <row r="59" spans="1:12" ht="36.75" thickBot="1" x14ac:dyDescent="0.3">
      <c r="A59" s="188"/>
      <c r="B59" s="188"/>
      <c r="C59" s="188"/>
      <c r="D59" s="188"/>
      <c r="E59" s="188" t="s">
        <v>144</v>
      </c>
      <c r="F59" s="189">
        <v>8.7840000000000001E-3</v>
      </c>
      <c r="G59" s="188"/>
      <c r="H59" s="447" t="s">
        <v>145</v>
      </c>
      <c r="I59" s="447"/>
      <c r="J59" s="189">
        <v>0.05</v>
      </c>
      <c r="L59"/>
    </row>
    <row r="60" spans="1:12" ht="18.75" thickTop="1" x14ac:dyDescent="0.25">
      <c r="A60" s="190"/>
      <c r="B60" s="190"/>
      <c r="C60" s="190"/>
      <c r="D60" s="190"/>
      <c r="E60" s="190"/>
      <c r="F60" s="190"/>
      <c r="G60" s="190"/>
      <c r="H60" s="190"/>
      <c r="I60" s="190"/>
      <c r="J60" s="190"/>
      <c r="L60"/>
    </row>
    <row r="61" spans="1:12" ht="18" x14ac:dyDescent="0.25">
      <c r="A61" s="178"/>
      <c r="B61" s="179" t="s">
        <v>121</v>
      </c>
      <c r="C61" s="178" t="s">
        <v>122</v>
      </c>
      <c r="D61" s="178" t="s">
        <v>120</v>
      </c>
      <c r="E61" s="449" t="s">
        <v>123</v>
      </c>
      <c r="F61" s="449"/>
      <c r="G61" s="180" t="s">
        <v>124</v>
      </c>
      <c r="H61" s="179" t="s">
        <v>125</v>
      </c>
      <c r="I61" s="179" t="s">
        <v>126</v>
      </c>
      <c r="J61" s="179" t="s">
        <v>71</v>
      </c>
      <c r="L61"/>
    </row>
    <row r="62" spans="1:12" ht="72" x14ac:dyDescent="0.25">
      <c r="A62" s="181" t="s">
        <v>127</v>
      </c>
      <c r="B62" s="191" t="s">
        <v>159</v>
      </c>
      <c r="C62" s="181" t="s">
        <v>131</v>
      </c>
      <c r="D62" s="181" t="s">
        <v>627</v>
      </c>
      <c r="E62" s="450" t="s">
        <v>151</v>
      </c>
      <c r="F62" s="450"/>
      <c r="G62" s="182" t="s">
        <v>135</v>
      </c>
      <c r="H62" s="183">
        <v>1</v>
      </c>
      <c r="I62" s="184">
        <v>0.39</v>
      </c>
      <c r="J62" s="184">
        <v>0.39</v>
      </c>
      <c r="L62"/>
    </row>
    <row r="63" spans="1:12" ht="54" x14ac:dyDescent="0.25">
      <c r="A63" s="119" t="s">
        <v>136</v>
      </c>
      <c r="B63" s="185" t="s">
        <v>161</v>
      </c>
      <c r="C63" s="119" t="s">
        <v>131</v>
      </c>
      <c r="D63" s="119" t="s">
        <v>162</v>
      </c>
      <c r="E63" s="452" t="s">
        <v>147</v>
      </c>
      <c r="F63" s="452"/>
      <c r="G63" s="186" t="s">
        <v>148</v>
      </c>
      <c r="H63" s="187">
        <v>6.9999999999999994E-5</v>
      </c>
      <c r="I63" s="120">
        <v>5707.4</v>
      </c>
      <c r="J63" s="120">
        <v>0.39</v>
      </c>
      <c r="L63"/>
    </row>
    <row r="64" spans="1:12" ht="36" x14ac:dyDescent="0.25">
      <c r="A64" s="188"/>
      <c r="B64" s="188"/>
      <c r="C64" s="188"/>
      <c r="D64" s="188"/>
      <c r="E64" s="188" t="s">
        <v>141</v>
      </c>
      <c r="F64" s="189">
        <v>0</v>
      </c>
      <c r="G64" s="188" t="s">
        <v>142</v>
      </c>
      <c r="H64" s="189">
        <v>0</v>
      </c>
      <c r="I64" s="188" t="s">
        <v>143</v>
      </c>
      <c r="J64" s="189">
        <v>0</v>
      </c>
      <c r="L64"/>
    </row>
    <row r="65" spans="1:12" ht="36.75" thickBot="1" x14ac:dyDescent="0.3">
      <c r="A65" s="188"/>
      <c r="B65" s="188"/>
      <c r="C65" s="188"/>
      <c r="D65" s="188"/>
      <c r="E65" s="188" t="s">
        <v>144</v>
      </c>
      <c r="F65" s="189">
        <v>8.5643999999999998E-2</v>
      </c>
      <c r="G65" s="188"/>
      <c r="H65" s="447" t="s">
        <v>145</v>
      </c>
      <c r="I65" s="447"/>
      <c r="J65" s="189">
        <v>0.48</v>
      </c>
      <c r="L65"/>
    </row>
    <row r="66" spans="1:12" ht="18.75" thickTop="1" x14ac:dyDescent="0.25">
      <c r="A66" s="190"/>
      <c r="B66" s="190"/>
      <c r="C66" s="190"/>
      <c r="D66" s="190"/>
      <c r="E66" s="190"/>
      <c r="F66" s="190"/>
      <c r="G66" s="190"/>
      <c r="H66" s="190"/>
      <c r="I66" s="190"/>
      <c r="J66" s="190"/>
      <c r="L66"/>
    </row>
    <row r="67" spans="1:12" ht="18" x14ac:dyDescent="0.25">
      <c r="A67" s="178"/>
      <c r="B67" s="179" t="s">
        <v>121</v>
      </c>
      <c r="C67" s="178" t="s">
        <v>122</v>
      </c>
      <c r="D67" s="178" t="s">
        <v>120</v>
      </c>
      <c r="E67" s="449" t="s">
        <v>123</v>
      </c>
      <c r="F67" s="449"/>
      <c r="G67" s="180" t="s">
        <v>124</v>
      </c>
      <c r="H67" s="179" t="s">
        <v>125</v>
      </c>
      <c r="I67" s="179" t="s">
        <v>126</v>
      </c>
      <c r="J67" s="179" t="s">
        <v>71</v>
      </c>
      <c r="L67"/>
    </row>
    <row r="68" spans="1:12" ht="72" x14ac:dyDescent="0.25">
      <c r="A68" s="181" t="s">
        <v>127</v>
      </c>
      <c r="B68" s="191" t="s">
        <v>160</v>
      </c>
      <c r="C68" s="181" t="s">
        <v>131</v>
      </c>
      <c r="D68" s="181" t="s">
        <v>628</v>
      </c>
      <c r="E68" s="450" t="s">
        <v>151</v>
      </c>
      <c r="F68" s="450"/>
      <c r="G68" s="182" t="s">
        <v>135</v>
      </c>
      <c r="H68" s="183">
        <v>1</v>
      </c>
      <c r="I68" s="184">
        <v>1.01</v>
      </c>
      <c r="J68" s="184">
        <v>1.01</v>
      </c>
      <c r="L68"/>
    </row>
    <row r="69" spans="1:12" ht="54" x14ac:dyDescent="0.25">
      <c r="A69" s="119" t="s">
        <v>136</v>
      </c>
      <c r="B69" s="185" t="s">
        <v>163</v>
      </c>
      <c r="C69" s="119" t="s">
        <v>131</v>
      </c>
      <c r="D69" s="119" t="s">
        <v>164</v>
      </c>
      <c r="E69" s="452" t="s">
        <v>137</v>
      </c>
      <c r="F69" s="452"/>
      <c r="G69" s="186" t="s">
        <v>215</v>
      </c>
      <c r="H69" s="187">
        <v>1.25</v>
      </c>
      <c r="I69" s="120">
        <v>0.81</v>
      </c>
      <c r="J69" s="120">
        <v>1.01</v>
      </c>
      <c r="L69"/>
    </row>
    <row r="70" spans="1:12" ht="36" x14ac:dyDescent="0.25">
      <c r="A70" s="188"/>
      <c r="B70" s="188"/>
      <c r="C70" s="188"/>
      <c r="D70" s="188"/>
      <c r="E70" s="188" t="s">
        <v>141</v>
      </c>
      <c r="F70" s="189">
        <v>0</v>
      </c>
      <c r="G70" s="188" t="s">
        <v>142</v>
      </c>
      <c r="H70" s="189">
        <v>0</v>
      </c>
      <c r="I70" s="188" t="s">
        <v>143</v>
      </c>
      <c r="J70" s="189">
        <v>0</v>
      </c>
      <c r="L70"/>
    </row>
    <row r="71" spans="1:12" ht="36.75" thickBot="1" x14ac:dyDescent="0.3">
      <c r="A71" s="188"/>
      <c r="B71" s="188"/>
      <c r="C71" s="188"/>
      <c r="D71" s="188"/>
      <c r="E71" s="188" t="s">
        <v>144</v>
      </c>
      <c r="F71" s="189">
        <v>0.22179599999999999</v>
      </c>
      <c r="G71" s="188"/>
      <c r="H71" s="447" t="s">
        <v>145</v>
      </c>
      <c r="I71" s="447"/>
      <c r="J71" s="189">
        <v>1.23</v>
      </c>
      <c r="L71"/>
    </row>
    <row r="72" spans="1:12" ht="18.75" thickTop="1" x14ac:dyDescent="0.25">
      <c r="A72" s="190"/>
      <c r="B72" s="190"/>
      <c r="C72" s="190"/>
      <c r="D72" s="190"/>
      <c r="E72" s="190"/>
      <c r="F72" s="190"/>
      <c r="G72" s="190"/>
      <c r="H72" s="190"/>
      <c r="I72" s="190"/>
      <c r="J72" s="190"/>
      <c r="L72"/>
    </row>
    <row r="73" spans="1:12" ht="18" x14ac:dyDescent="0.25">
      <c r="A73" s="178"/>
      <c r="B73" s="179" t="s">
        <v>121</v>
      </c>
      <c r="C73" s="178" t="s">
        <v>122</v>
      </c>
      <c r="D73" s="178" t="s">
        <v>120</v>
      </c>
      <c r="E73" s="449" t="s">
        <v>123</v>
      </c>
      <c r="F73" s="449"/>
      <c r="G73" s="180" t="s">
        <v>124</v>
      </c>
      <c r="H73" s="179" t="s">
        <v>125</v>
      </c>
      <c r="I73" s="179" t="s">
        <v>126</v>
      </c>
      <c r="J73" s="179" t="s">
        <v>71</v>
      </c>
      <c r="L73"/>
    </row>
    <row r="74" spans="1:12" ht="36" x14ac:dyDescent="0.25">
      <c r="A74" s="181" t="s">
        <v>127</v>
      </c>
      <c r="B74" s="191" t="s">
        <v>607</v>
      </c>
      <c r="C74" s="181" t="s">
        <v>131</v>
      </c>
      <c r="D74" s="181" t="s">
        <v>608</v>
      </c>
      <c r="E74" s="450" t="s">
        <v>601</v>
      </c>
      <c r="F74" s="450"/>
      <c r="G74" s="182" t="s">
        <v>135</v>
      </c>
      <c r="H74" s="183">
        <v>1</v>
      </c>
      <c r="I74" s="184">
        <v>23.16</v>
      </c>
      <c r="J74" s="184">
        <v>23.16</v>
      </c>
      <c r="L74"/>
    </row>
    <row r="75" spans="1:12" ht="36" x14ac:dyDescent="0.25">
      <c r="A75" s="119" t="s">
        <v>129</v>
      </c>
      <c r="B75" s="185" t="s">
        <v>629</v>
      </c>
      <c r="C75" s="119" t="s">
        <v>131</v>
      </c>
      <c r="D75" s="119" t="s">
        <v>630</v>
      </c>
      <c r="E75" s="452" t="s">
        <v>601</v>
      </c>
      <c r="F75" s="452"/>
      <c r="G75" s="186" t="s">
        <v>135</v>
      </c>
      <c r="H75" s="187">
        <v>1</v>
      </c>
      <c r="I75" s="120">
        <v>0.21</v>
      </c>
      <c r="J75" s="120">
        <v>0.21</v>
      </c>
      <c r="L75"/>
    </row>
    <row r="76" spans="1:12" ht="54" x14ac:dyDescent="0.25">
      <c r="A76" s="119" t="s">
        <v>136</v>
      </c>
      <c r="B76" s="185" t="s">
        <v>631</v>
      </c>
      <c r="C76" s="119" t="s">
        <v>131</v>
      </c>
      <c r="D76" s="119" t="s">
        <v>632</v>
      </c>
      <c r="E76" s="452" t="s">
        <v>150</v>
      </c>
      <c r="F76" s="452"/>
      <c r="G76" s="186" t="s">
        <v>135</v>
      </c>
      <c r="H76" s="187">
        <v>1</v>
      </c>
      <c r="I76" s="120">
        <v>17.72</v>
      </c>
      <c r="J76" s="120">
        <v>17.72</v>
      </c>
      <c r="L76"/>
    </row>
    <row r="77" spans="1:12" ht="54" x14ac:dyDescent="0.25">
      <c r="A77" s="119" t="s">
        <v>136</v>
      </c>
      <c r="B77" s="185" t="s">
        <v>633</v>
      </c>
      <c r="C77" s="119" t="s">
        <v>131</v>
      </c>
      <c r="D77" s="119" t="s">
        <v>634</v>
      </c>
      <c r="E77" s="452" t="s">
        <v>615</v>
      </c>
      <c r="F77" s="452"/>
      <c r="G77" s="186" t="s">
        <v>135</v>
      </c>
      <c r="H77" s="187">
        <v>1</v>
      </c>
      <c r="I77" s="120">
        <v>1.99</v>
      </c>
      <c r="J77" s="120">
        <v>1.99</v>
      </c>
      <c r="L77"/>
    </row>
    <row r="78" spans="1:12" ht="54" x14ac:dyDescent="0.25">
      <c r="A78" s="119" t="s">
        <v>136</v>
      </c>
      <c r="B78" s="185" t="s">
        <v>635</v>
      </c>
      <c r="C78" s="119" t="s">
        <v>131</v>
      </c>
      <c r="D78" s="119" t="s">
        <v>636</v>
      </c>
      <c r="E78" s="452" t="s">
        <v>637</v>
      </c>
      <c r="F78" s="452"/>
      <c r="G78" s="186" t="s">
        <v>135</v>
      </c>
      <c r="H78" s="187">
        <v>1</v>
      </c>
      <c r="I78" s="120">
        <v>0.56999999999999995</v>
      </c>
      <c r="J78" s="120">
        <v>0.56999999999999995</v>
      </c>
      <c r="L78"/>
    </row>
    <row r="79" spans="1:12" ht="54" x14ac:dyDescent="0.25">
      <c r="A79" s="119" t="s">
        <v>136</v>
      </c>
      <c r="B79" s="185" t="s">
        <v>613</v>
      </c>
      <c r="C79" s="119" t="s">
        <v>131</v>
      </c>
      <c r="D79" s="119" t="s">
        <v>614</v>
      </c>
      <c r="E79" s="452" t="s">
        <v>615</v>
      </c>
      <c r="F79" s="452"/>
      <c r="G79" s="186" t="s">
        <v>135</v>
      </c>
      <c r="H79" s="187">
        <v>1</v>
      </c>
      <c r="I79" s="120">
        <v>1</v>
      </c>
      <c r="J79" s="120">
        <v>1</v>
      </c>
      <c r="L79"/>
    </row>
    <row r="80" spans="1:12" ht="54" x14ac:dyDescent="0.25">
      <c r="A80" s="119" t="s">
        <v>136</v>
      </c>
      <c r="B80" s="185" t="s">
        <v>616</v>
      </c>
      <c r="C80" s="119" t="s">
        <v>131</v>
      </c>
      <c r="D80" s="119" t="s">
        <v>617</v>
      </c>
      <c r="E80" s="452" t="s">
        <v>618</v>
      </c>
      <c r="F80" s="452"/>
      <c r="G80" s="186" t="s">
        <v>135</v>
      </c>
      <c r="H80" s="187">
        <v>1</v>
      </c>
      <c r="I80" s="120">
        <v>0.06</v>
      </c>
      <c r="J80" s="120">
        <v>0.06</v>
      </c>
      <c r="L80"/>
    </row>
    <row r="81" spans="1:12" ht="54" x14ac:dyDescent="0.25">
      <c r="A81" s="119" t="s">
        <v>136</v>
      </c>
      <c r="B81" s="185" t="s">
        <v>638</v>
      </c>
      <c r="C81" s="119" t="s">
        <v>131</v>
      </c>
      <c r="D81" s="119" t="s">
        <v>639</v>
      </c>
      <c r="E81" s="452" t="s">
        <v>147</v>
      </c>
      <c r="F81" s="452"/>
      <c r="G81" s="186" t="s">
        <v>135</v>
      </c>
      <c r="H81" s="187">
        <v>1</v>
      </c>
      <c r="I81" s="120">
        <v>0.43</v>
      </c>
      <c r="J81" s="120">
        <v>0.43</v>
      </c>
      <c r="L81"/>
    </row>
    <row r="82" spans="1:12" ht="54" x14ac:dyDescent="0.25">
      <c r="A82" s="119" t="s">
        <v>136</v>
      </c>
      <c r="B82" s="185" t="s">
        <v>640</v>
      </c>
      <c r="C82" s="119" t="s">
        <v>131</v>
      </c>
      <c r="D82" s="119" t="s">
        <v>641</v>
      </c>
      <c r="E82" s="452" t="s">
        <v>147</v>
      </c>
      <c r="F82" s="452"/>
      <c r="G82" s="186" t="s">
        <v>135</v>
      </c>
      <c r="H82" s="187">
        <v>1</v>
      </c>
      <c r="I82" s="120">
        <v>1.18</v>
      </c>
      <c r="J82" s="120">
        <v>1.18</v>
      </c>
      <c r="L82"/>
    </row>
    <row r="83" spans="1:12" ht="36" x14ac:dyDescent="0.25">
      <c r="A83" s="188"/>
      <c r="B83" s="188"/>
      <c r="C83" s="188"/>
      <c r="D83" s="188"/>
      <c r="E83" s="188" t="s">
        <v>141</v>
      </c>
      <c r="F83" s="189">
        <v>8.42</v>
      </c>
      <c r="G83" s="188" t="s">
        <v>142</v>
      </c>
      <c r="H83" s="189">
        <v>9.51</v>
      </c>
      <c r="I83" s="188" t="s">
        <v>143</v>
      </c>
      <c r="J83" s="189">
        <v>17.93</v>
      </c>
      <c r="L83"/>
    </row>
    <row r="84" spans="1:12" ht="36.75" thickBot="1" x14ac:dyDescent="0.3">
      <c r="A84" s="188"/>
      <c r="B84" s="188"/>
      <c r="C84" s="188"/>
      <c r="D84" s="188"/>
      <c r="E84" s="188" t="s">
        <v>144</v>
      </c>
      <c r="F84" s="189">
        <v>5.0859360000000002</v>
      </c>
      <c r="G84" s="188"/>
      <c r="H84" s="447" t="s">
        <v>145</v>
      </c>
      <c r="I84" s="447"/>
      <c r="J84" s="189">
        <v>28.25</v>
      </c>
      <c r="L84"/>
    </row>
    <row r="85" spans="1:12" ht="18.75" thickTop="1" x14ac:dyDescent="0.25">
      <c r="A85" s="190"/>
      <c r="B85" s="190"/>
      <c r="C85" s="190"/>
      <c r="D85" s="190"/>
      <c r="E85" s="190"/>
      <c r="F85" s="190"/>
      <c r="G85" s="190"/>
      <c r="H85" s="190"/>
      <c r="I85" s="190"/>
      <c r="J85" s="190"/>
      <c r="L85"/>
    </row>
    <row r="86" spans="1:12" ht="18" x14ac:dyDescent="0.25">
      <c r="A86" s="178"/>
      <c r="B86" s="179" t="s">
        <v>121</v>
      </c>
      <c r="C86" s="178" t="s">
        <v>122</v>
      </c>
      <c r="D86" s="178" t="s">
        <v>120</v>
      </c>
      <c r="E86" s="449" t="s">
        <v>123</v>
      </c>
      <c r="F86" s="449"/>
      <c r="G86" s="180" t="s">
        <v>124</v>
      </c>
      <c r="H86" s="179" t="s">
        <v>125</v>
      </c>
      <c r="I86" s="179" t="s">
        <v>126</v>
      </c>
      <c r="J86" s="179" t="s">
        <v>71</v>
      </c>
      <c r="L86"/>
    </row>
    <row r="87" spans="1:12" ht="72" x14ac:dyDescent="0.25">
      <c r="A87" s="181" t="s">
        <v>127</v>
      </c>
      <c r="B87" s="191" t="s">
        <v>130</v>
      </c>
      <c r="C87" s="181" t="s">
        <v>131</v>
      </c>
      <c r="D87" s="181" t="s">
        <v>132</v>
      </c>
      <c r="E87" s="450" t="s">
        <v>133</v>
      </c>
      <c r="F87" s="450"/>
      <c r="G87" s="182" t="s">
        <v>134</v>
      </c>
      <c r="H87" s="183">
        <v>1</v>
      </c>
      <c r="I87" s="184">
        <v>438.04</v>
      </c>
      <c r="J87" s="184">
        <v>438.04</v>
      </c>
      <c r="L87"/>
    </row>
    <row r="88" spans="1:12" ht="36" x14ac:dyDescent="0.25">
      <c r="A88" s="119" t="s">
        <v>129</v>
      </c>
      <c r="B88" s="185" t="s">
        <v>605</v>
      </c>
      <c r="C88" s="119" t="s">
        <v>131</v>
      </c>
      <c r="D88" s="119" t="s">
        <v>606</v>
      </c>
      <c r="E88" s="452" t="s">
        <v>601</v>
      </c>
      <c r="F88" s="452"/>
      <c r="G88" s="186" t="s">
        <v>135</v>
      </c>
      <c r="H88" s="187">
        <v>2.3433000000000002</v>
      </c>
      <c r="I88" s="120">
        <v>18.190000000000001</v>
      </c>
      <c r="J88" s="120">
        <v>42.62</v>
      </c>
      <c r="L88"/>
    </row>
    <row r="89" spans="1:12" ht="54" x14ac:dyDescent="0.25">
      <c r="A89" s="119" t="s">
        <v>129</v>
      </c>
      <c r="B89" s="185" t="s">
        <v>642</v>
      </c>
      <c r="C89" s="119" t="s">
        <v>131</v>
      </c>
      <c r="D89" s="119" t="s">
        <v>643</v>
      </c>
      <c r="E89" s="452" t="s">
        <v>601</v>
      </c>
      <c r="F89" s="452"/>
      <c r="G89" s="186" t="s">
        <v>135</v>
      </c>
      <c r="H89" s="187">
        <v>1.4811000000000001</v>
      </c>
      <c r="I89" s="120">
        <v>20.39</v>
      </c>
      <c r="J89" s="120">
        <v>30.19</v>
      </c>
      <c r="L89"/>
    </row>
    <row r="90" spans="1:12" ht="72" x14ac:dyDescent="0.25">
      <c r="A90" s="119" t="s">
        <v>129</v>
      </c>
      <c r="B90" s="185" t="s">
        <v>155</v>
      </c>
      <c r="C90" s="119" t="s">
        <v>131</v>
      </c>
      <c r="D90" s="119" t="s">
        <v>626</v>
      </c>
      <c r="E90" s="452" t="s">
        <v>151</v>
      </c>
      <c r="F90" s="452"/>
      <c r="G90" s="186" t="s">
        <v>152</v>
      </c>
      <c r="H90" s="187">
        <v>0.76229999999999998</v>
      </c>
      <c r="I90" s="120">
        <v>1.8</v>
      </c>
      <c r="J90" s="120">
        <v>1.37</v>
      </c>
      <c r="L90"/>
    </row>
    <row r="91" spans="1:12" ht="72" x14ac:dyDescent="0.25">
      <c r="A91" s="119" t="s">
        <v>129</v>
      </c>
      <c r="B91" s="185" t="s">
        <v>156</v>
      </c>
      <c r="C91" s="119" t="s">
        <v>131</v>
      </c>
      <c r="D91" s="119" t="s">
        <v>623</v>
      </c>
      <c r="E91" s="452" t="s">
        <v>151</v>
      </c>
      <c r="F91" s="452"/>
      <c r="G91" s="186" t="s">
        <v>153</v>
      </c>
      <c r="H91" s="187">
        <v>0.71879999999999999</v>
      </c>
      <c r="I91" s="120">
        <v>0.4</v>
      </c>
      <c r="J91" s="120">
        <v>0.28000000000000003</v>
      </c>
      <c r="L91"/>
    </row>
    <row r="92" spans="1:12" ht="54" x14ac:dyDescent="0.25">
      <c r="A92" s="119" t="s">
        <v>136</v>
      </c>
      <c r="B92" s="185" t="s">
        <v>584</v>
      </c>
      <c r="C92" s="119" t="s">
        <v>131</v>
      </c>
      <c r="D92" s="119" t="s">
        <v>585</v>
      </c>
      <c r="E92" s="452" t="s">
        <v>137</v>
      </c>
      <c r="F92" s="452"/>
      <c r="G92" s="186" t="s">
        <v>134</v>
      </c>
      <c r="H92" s="187">
        <v>0.82689999999999997</v>
      </c>
      <c r="I92" s="120">
        <v>77</v>
      </c>
      <c r="J92" s="120">
        <v>63.67</v>
      </c>
      <c r="L92"/>
    </row>
    <row r="93" spans="1:12" ht="54" x14ac:dyDescent="0.25">
      <c r="A93" s="119" t="s">
        <v>136</v>
      </c>
      <c r="B93" s="185" t="s">
        <v>586</v>
      </c>
      <c r="C93" s="119" t="s">
        <v>131</v>
      </c>
      <c r="D93" s="119" t="s">
        <v>587</v>
      </c>
      <c r="E93" s="452" t="s">
        <v>137</v>
      </c>
      <c r="F93" s="452"/>
      <c r="G93" s="186" t="s">
        <v>140</v>
      </c>
      <c r="H93" s="187">
        <v>212.01939999999999</v>
      </c>
      <c r="I93" s="120">
        <v>0.87</v>
      </c>
      <c r="J93" s="120">
        <v>184.45</v>
      </c>
      <c r="L93"/>
    </row>
    <row r="94" spans="1:12" ht="54" x14ac:dyDescent="0.25">
      <c r="A94" s="119" t="s">
        <v>136</v>
      </c>
      <c r="B94" s="185" t="s">
        <v>591</v>
      </c>
      <c r="C94" s="119" t="s">
        <v>131</v>
      </c>
      <c r="D94" s="119" t="s">
        <v>592</v>
      </c>
      <c r="E94" s="452" t="s">
        <v>137</v>
      </c>
      <c r="F94" s="452"/>
      <c r="G94" s="186" t="s">
        <v>134</v>
      </c>
      <c r="H94" s="187">
        <v>0.57820000000000005</v>
      </c>
      <c r="I94" s="120">
        <v>199.69</v>
      </c>
      <c r="J94" s="120">
        <v>115.46</v>
      </c>
      <c r="L94"/>
    </row>
    <row r="95" spans="1:12" ht="36" x14ac:dyDescent="0.25">
      <c r="A95" s="188"/>
      <c r="B95" s="188"/>
      <c r="C95" s="188"/>
      <c r="D95" s="188"/>
      <c r="E95" s="188" t="s">
        <v>141</v>
      </c>
      <c r="F95" s="189">
        <v>25.39</v>
      </c>
      <c r="G95" s="188" t="s">
        <v>142</v>
      </c>
      <c r="H95" s="189">
        <v>28.7</v>
      </c>
      <c r="I95" s="188" t="s">
        <v>143</v>
      </c>
      <c r="J95" s="189">
        <v>54.09</v>
      </c>
      <c r="L95"/>
    </row>
    <row r="96" spans="1:12" ht="36.75" thickBot="1" x14ac:dyDescent="0.3">
      <c r="A96" s="188"/>
      <c r="B96" s="188"/>
      <c r="C96" s="188"/>
      <c r="D96" s="188"/>
      <c r="E96" s="188" t="s">
        <v>144</v>
      </c>
      <c r="F96" s="189">
        <v>96.193584000000001</v>
      </c>
      <c r="G96" s="188"/>
      <c r="H96" s="447" t="s">
        <v>145</v>
      </c>
      <c r="I96" s="447"/>
      <c r="J96" s="189">
        <v>534.23</v>
      </c>
      <c r="L96"/>
    </row>
    <row r="97" spans="1:12" ht="18.75" thickTop="1" x14ac:dyDescent="0.25">
      <c r="A97" s="190"/>
      <c r="B97" s="190"/>
      <c r="C97" s="190"/>
      <c r="D97" s="190"/>
      <c r="E97" s="190"/>
      <c r="F97" s="190"/>
      <c r="G97" s="190"/>
      <c r="H97" s="190"/>
      <c r="I97" s="190"/>
      <c r="J97" s="190"/>
      <c r="L97"/>
    </row>
    <row r="98" spans="1:12" ht="18" x14ac:dyDescent="0.25">
      <c r="A98" s="178"/>
      <c r="B98" s="179" t="s">
        <v>121</v>
      </c>
      <c r="C98" s="178" t="s">
        <v>122</v>
      </c>
      <c r="D98" s="178" t="s">
        <v>120</v>
      </c>
      <c r="E98" s="449" t="s">
        <v>123</v>
      </c>
      <c r="F98" s="449"/>
      <c r="G98" s="180" t="s">
        <v>124</v>
      </c>
      <c r="H98" s="179" t="s">
        <v>125</v>
      </c>
      <c r="I98" s="179" t="s">
        <v>126</v>
      </c>
      <c r="J98" s="179" t="s">
        <v>71</v>
      </c>
      <c r="L98"/>
    </row>
    <row r="99" spans="1:12" ht="36" x14ac:dyDescent="0.25">
      <c r="A99" s="181" t="s">
        <v>127</v>
      </c>
      <c r="B99" s="191" t="s">
        <v>609</v>
      </c>
      <c r="C99" s="181" t="s">
        <v>131</v>
      </c>
      <c r="D99" s="181" t="s">
        <v>610</v>
      </c>
      <c r="E99" s="450" t="s">
        <v>601</v>
      </c>
      <c r="F99" s="450"/>
      <c r="G99" s="182" t="s">
        <v>135</v>
      </c>
      <c r="H99" s="183">
        <v>1</v>
      </c>
      <c r="I99" s="184">
        <v>0.09</v>
      </c>
      <c r="J99" s="184">
        <v>0.09</v>
      </c>
      <c r="L99"/>
    </row>
    <row r="100" spans="1:12" ht="54" x14ac:dyDescent="0.25">
      <c r="A100" s="119" t="s">
        <v>136</v>
      </c>
      <c r="B100" s="185" t="s">
        <v>611</v>
      </c>
      <c r="C100" s="119" t="s">
        <v>131</v>
      </c>
      <c r="D100" s="119" t="s">
        <v>612</v>
      </c>
      <c r="E100" s="452" t="s">
        <v>150</v>
      </c>
      <c r="F100" s="452"/>
      <c r="G100" s="186" t="s">
        <v>135</v>
      </c>
      <c r="H100" s="187">
        <v>5.3400000000000001E-3</v>
      </c>
      <c r="I100" s="120">
        <v>17.72</v>
      </c>
      <c r="J100" s="120">
        <v>0.09</v>
      </c>
      <c r="L100"/>
    </row>
    <row r="101" spans="1:12" ht="36" x14ac:dyDescent="0.25">
      <c r="A101" s="188"/>
      <c r="B101" s="188"/>
      <c r="C101" s="188"/>
      <c r="D101" s="188"/>
      <c r="E101" s="188" t="s">
        <v>141</v>
      </c>
      <c r="F101" s="189">
        <v>0.04</v>
      </c>
      <c r="G101" s="188" t="s">
        <v>142</v>
      </c>
      <c r="H101" s="189">
        <v>0.05</v>
      </c>
      <c r="I101" s="188" t="s">
        <v>143</v>
      </c>
      <c r="J101" s="189">
        <v>0.09</v>
      </c>
      <c r="L101"/>
    </row>
    <row r="102" spans="1:12" ht="36.75" thickBot="1" x14ac:dyDescent="0.3">
      <c r="A102" s="188"/>
      <c r="B102" s="188"/>
      <c r="C102" s="188"/>
      <c r="D102" s="188"/>
      <c r="E102" s="188" t="s">
        <v>144</v>
      </c>
      <c r="F102" s="189">
        <v>1.9764E-2</v>
      </c>
      <c r="G102" s="188"/>
      <c r="H102" s="447" t="s">
        <v>145</v>
      </c>
      <c r="I102" s="447"/>
      <c r="J102" s="189">
        <v>0.11</v>
      </c>
      <c r="L102"/>
    </row>
    <row r="103" spans="1:12" ht="18.75" thickTop="1" x14ac:dyDescent="0.25">
      <c r="A103" s="190"/>
      <c r="B103" s="190"/>
      <c r="C103" s="190"/>
      <c r="D103" s="190"/>
      <c r="E103" s="190"/>
      <c r="F103" s="190"/>
      <c r="G103" s="190"/>
      <c r="H103" s="190"/>
      <c r="I103" s="190"/>
      <c r="J103" s="190"/>
      <c r="L103"/>
    </row>
    <row r="104" spans="1:12" ht="18" x14ac:dyDescent="0.25">
      <c r="A104" s="178"/>
      <c r="B104" s="179" t="s">
        <v>121</v>
      </c>
      <c r="C104" s="178" t="s">
        <v>122</v>
      </c>
      <c r="D104" s="178" t="s">
        <v>120</v>
      </c>
      <c r="E104" s="449" t="s">
        <v>123</v>
      </c>
      <c r="F104" s="449"/>
      <c r="G104" s="180" t="s">
        <v>124</v>
      </c>
      <c r="H104" s="179" t="s">
        <v>125</v>
      </c>
      <c r="I104" s="179" t="s">
        <v>126</v>
      </c>
      <c r="J104" s="179" t="s">
        <v>71</v>
      </c>
      <c r="L104"/>
    </row>
    <row r="105" spans="1:12" ht="36" x14ac:dyDescent="0.25">
      <c r="A105" s="181" t="s">
        <v>127</v>
      </c>
      <c r="B105" s="191" t="s">
        <v>629</v>
      </c>
      <c r="C105" s="181" t="s">
        <v>131</v>
      </c>
      <c r="D105" s="181" t="s">
        <v>630</v>
      </c>
      <c r="E105" s="450" t="s">
        <v>601</v>
      </c>
      <c r="F105" s="450"/>
      <c r="G105" s="182" t="s">
        <v>135</v>
      </c>
      <c r="H105" s="183">
        <v>1</v>
      </c>
      <c r="I105" s="184">
        <v>0.21</v>
      </c>
      <c r="J105" s="184">
        <v>0.21</v>
      </c>
      <c r="L105"/>
    </row>
    <row r="106" spans="1:12" ht="54" x14ac:dyDescent="0.25">
      <c r="A106" s="119" t="s">
        <v>136</v>
      </c>
      <c r="B106" s="185" t="s">
        <v>631</v>
      </c>
      <c r="C106" s="119" t="s">
        <v>131</v>
      </c>
      <c r="D106" s="119" t="s">
        <v>632</v>
      </c>
      <c r="E106" s="452" t="s">
        <v>150</v>
      </c>
      <c r="F106" s="452"/>
      <c r="G106" s="186" t="s">
        <v>135</v>
      </c>
      <c r="H106" s="187">
        <v>1.2109999999999999E-2</v>
      </c>
      <c r="I106" s="120">
        <v>17.72</v>
      </c>
      <c r="J106" s="120">
        <v>0.21</v>
      </c>
      <c r="L106"/>
    </row>
    <row r="107" spans="1:12" ht="36" x14ac:dyDescent="0.25">
      <c r="A107" s="188"/>
      <c r="B107" s="188"/>
      <c r="C107" s="188"/>
      <c r="D107" s="188"/>
      <c r="E107" s="188" t="s">
        <v>141</v>
      </c>
      <c r="F107" s="189">
        <v>0.1</v>
      </c>
      <c r="G107" s="188" t="s">
        <v>142</v>
      </c>
      <c r="H107" s="189">
        <v>0.11</v>
      </c>
      <c r="I107" s="188" t="s">
        <v>143</v>
      </c>
      <c r="J107" s="189">
        <v>0.21</v>
      </c>
      <c r="L107"/>
    </row>
    <row r="108" spans="1:12" ht="36.75" thickBot="1" x14ac:dyDescent="0.3">
      <c r="A108" s="188"/>
      <c r="B108" s="188"/>
      <c r="C108" s="188"/>
      <c r="D108" s="188"/>
      <c r="E108" s="188" t="s">
        <v>144</v>
      </c>
      <c r="F108" s="189">
        <v>4.6115999999999997E-2</v>
      </c>
      <c r="G108" s="188"/>
      <c r="H108" s="447" t="s">
        <v>145</v>
      </c>
      <c r="I108" s="447"/>
      <c r="J108" s="189">
        <v>0.26</v>
      </c>
      <c r="L108"/>
    </row>
    <row r="109" spans="1:12" ht="18.75" thickTop="1" x14ac:dyDescent="0.25">
      <c r="A109" s="190"/>
      <c r="B109" s="190"/>
      <c r="C109" s="190"/>
      <c r="D109" s="190"/>
      <c r="E109" s="190"/>
      <c r="F109" s="190"/>
      <c r="G109" s="190"/>
      <c r="H109" s="190"/>
      <c r="I109" s="190"/>
      <c r="J109" s="190"/>
      <c r="L109"/>
    </row>
    <row r="110" spans="1:12" ht="18" x14ac:dyDescent="0.25">
      <c r="A110" s="178"/>
      <c r="B110" s="179" t="s">
        <v>121</v>
      </c>
      <c r="C110" s="178" t="s">
        <v>122</v>
      </c>
      <c r="D110" s="178" t="s">
        <v>120</v>
      </c>
      <c r="E110" s="449" t="s">
        <v>123</v>
      </c>
      <c r="F110" s="449"/>
      <c r="G110" s="180" t="s">
        <v>124</v>
      </c>
      <c r="H110" s="179" t="s">
        <v>125</v>
      </c>
      <c r="I110" s="179" t="s">
        <v>126</v>
      </c>
      <c r="J110" s="179" t="s">
        <v>71</v>
      </c>
      <c r="L110"/>
    </row>
    <row r="111" spans="1:12" ht="36" x14ac:dyDescent="0.25">
      <c r="A111" s="181" t="s">
        <v>127</v>
      </c>
      <c r="B111" s="191" t="s">
        <v>644</v>
      </c>
      <c r="C111" s="181" t="s">
        <v>131</v>
      </c>
      <c r="D111" s="181" t="s">
        <v>645</v>
      </c>
      <c r="E111" s="450" t="s">
        <v>601</v>
      </c>
      <c r="F111" s="450"/>
      <c r="G111" s="182" t="s">
        <v>135</v>
      </c>
      <c r="H111" s="183">
        <v>1</v>
      </c>
      <c r="I111" s="184">
        <v>0.61</v>
      </c>
      <c r="J111" s="184">
        <v>0.61</v>
      </c>
      <c r="L111"/>
    </row>
    <row r="112" spans="1:12" ht="54" x14ac:dyDescent="0.25">
      <c r="A112" s="119" t="s">
        <v>136</v>
      </c>
      <c r="B112" s="185" t="s">
        <v>646</v>
      </c>
      <c r="C112" s="119" t="s">
        <v>131</v>
      </c>
      <c r="D112" s="119" t="s">
        <v>647</v>
      </c>
      <c r="E112" s="452" t="s">
        <v>150</v>
      </c>
      <c r="F112" s="452"/>
      <c r="G112" s="186" t="s">
        <v>135</v>
      </c>
      <c r="H112" s="187">
        <v>2.2249999999999999E-2</v>
      </c>
      <c r="I112" s="120">
        <v>27.78</v>
      </c>
      <c r="J112" s="120">
        <v>0.61</v>
      </c>
      <c r="L112"/>
    </row>
    <row r="113" spans="1:12" ht="36" x14ac:dyDescent="0.25">
      <c r="A113" s="188"/>
      <c r="B113" s="188"/>
      <c r="C113" s="188"/>
      <c r="D113" s="188"/>
      <c r="E113" s="188" t="s">
        <v>141</v>
      </c>
      <c r="F113" s="189">
        <v>0.28999999999999998</v>
      </c>
      <c r="G113" s="188" t="s">
        <v>142</v>
      </c>
      <c r="H113" s="189">
        <v>0.32</v>
      </c>
      <c r="I113" s="188" t="s">
        <v>143</v>
      </c>
      <c r="J113" s="189">
        <v>0.61</v>
      </c>
      <c r="L113"/>
    </row>
    <row r="114" spans="1:12" ht="36.75" thickBot="1" x14ac:dyDescent="0.3">
      <c r="A114" s="188"/>
      <c r="B114" s="188"/>
      <c r="C114" s="188"/>
      <c r="D114" s="188"/>
      <c r="E114" s="188" t="s">
        <v>144</v>
      </c>
      <c r="F114" s="189">
        <v>0.13395599999999999</v>
      </c>
      <c r="G114" s="188"/>
      <c r="H114" s="447" t="s">
        <v>145</v>
      </c>
      <c r="I114" s="447"/>
      <c r="J114" s="189">
        <v>0.74</v>
      </c>
      <c r="L114"/>
    </row>
    <row r="115" spans="1:12" ht="18.75" thickTop="1" x14ac:dyDescent="0.25">
      <c r="A115" s="190"/>
      <c r="B115" s="190"/>
      <c r="C115" s="190"/>
      <c r="D115" s="190"/>
      <c r="E115" s="190"/>
      <c r="F115" s="190"/>
      <c r="G115" s="190"/>
      <c r="H115" s="190"/>
      <c r="I115" s="190"/>
      <c r="J115" s="190"/>
      <c r="L115"/>
    </row>
    <row r="116" spans="1:12" ht="18" x14ac:dyDescent="0.25">
      <c r="A116" s="178"/>
      <c r="B116" s="179" t="s">
        <v>121</v>
      </c>
      <c r="C116" s="178" t="s">
        <v>122</v>
      </c>
      <c r="D116" s="178" t="s">
        <v>120</v>
      </c>
      <c r="E116" s="449" t="s">
        <v>123</v>
      </c>
      <c r="F116" s="449"/>
      <c r="G116" s="180" t="s">
        <v>124</v>
      </c>
      <c r="H116" s="179" t="s">
        <v>125</v>
      </c>
      <c r="I116" s="179" t="s">
        <v>126</v>
      </c>
      <c r="J116" s="179" t="s">
        <v>71</v>
      </c>
      <c r="L116"/>
    </row>
    <row r="117" spans="1:12" ht="54" x14ac:dyDescent="0.25">
      <c r="A117" s="181" t="s">
        <v>127</v>
      </c>
      <c r="B117" s="191" t="s">
        <v>648</v>
      </c>
      <c r="C117" s="181" t="s">
        <v>131</v>
      </c>
      <c r="D117" s="181" t="s">
        <v>649</v>
      </c>
      <c r="E117" s="450" t="s">
        <v>601</v>
      </c>
      <c r="F117" s="450"/>
      <c r="G117" s="182" t="s">
        <v>135</v>
      </c>
      <c r="H117" s="183">
        <v>1</v>
      </c>
      <c r="I117" s="184">
        <v>1.66</v>
      </c>
      <c r="J117" s="184">
        <v>1.66</v>
      </c>
      <c r="L117"/>
    </row>
    <row r="118" spans="1:12" ht="54" x14ac:dyDescent="0.25">
      <c r="A118" s="119" t="s">
        <v>136</v>
      </c>
      <c r="B118" s="185" t="s">
        <v>650</v>
      </c>
      <c r="C118" s="119" t="s">
        <v>131</v>
      </c>
      <c r="D118" s="119" t="s">
        <v>651</v>
      </c>
      <c r="E118" s="452" t="s">
        <v>150</v>
      </c>
      <c r="F118" s="452"/>
      <c r="G118" s="186" t="s">
        <v>135</v>
      </c>
      <c r="H118" s="187">
        <v>1.549E-2</v>
      </c>
      <c r="I118" s="120">
        <v>107.18</v>
      </c>
      <c r="J118" s="120">
        <v>1.66</v>
      </c>
      <c r="L118"/>
    </row>
    <row r="119" spans="1:12" ht="36" x14ac:dyDescent="0.25">
      <c r="A119" s="188"/>
      <c r="B119" s="188"/>
      <c r="C119" s="188"/>
      <c r="D119" s="188"/>
      <c r="E119" s="188" t="s">
        <v>141</v>
      </c>
      <c r="F119" s="189">
        <v>0.78</v>
      </c>
      <c r="G119" s="188" t="s">
        <v>142</v>
      </c>
      <c r="H119" s="189">
        <v>0.88</v>
      </c>
      <c r="I119" s="188" t="s">
        <v>143</v>
      </c>
      <c r="J119" s="189">
        <v>1.66</v>
      </c>
      <c r="L119"/>
    </row>
    <row r="120" spans="1:12" ht="36.75" thickBot="1" x14ac:dyDescent="0.3">
      <c r="A120" s="188"/>
      <c r="B120" s="188"/>
      <c r="C120" s="188"/>
      <c r="D120" s="188"/>
      <c r="E120" s="188" t="s">
        <v>144</v>
      </c>
      <c r="F120" s="189">
        <v>0.36453600000000003</v>
      </c>
      <c r="G120" s="188"/>
      <c r="H120" s="447" t="s">
        <v>145</v>
      </c>
      <c r="I120" s="447"/>
      <c r="J120" s="189">
        <v>2.02</v>
      </c>
      <c r="L120"/>
    </row>
    <row r="121" spans="1:12" ht="18.75" thickTop="1" x14ac:dyDescent="0.25">
      <c r="A121" s="190"/>
      <c r="B121" s="190"/>
      <c r="C121" s="190"/>
      <c r="D121" s="190"/>
      <c r="E121" s="190"/>
      <c r="F121" s="190"/>
      <c r="G121" s="190"/>
      <c r="H121" s="190"/>
      <c r="I121" s="190"/>
      <c r="J121" s="190"/>
      <c r="L121"/>
    </row>
    <row r="122" spans="1:12" ht="18" x14ac:dyDescent="0.25">
      <c r="A122" s="178"/>
      <c r="B122" s="179" t="s">
        <v>121</v>
      </c>
      <c r="C122" s="178" t="s">
        <v>122</v>
      </c>
      <c r="D122" s="178" t="s">
        <v>120</v>
      </c>
      <c r="E122" s="449" t="s">
        <v>123</v>
      </c>
      <c r="F122" s="449"/>
      <c r="G122" s="180" t="s">
        <v>124</v>
      </c>
      <c r="H122" s="179" t="s">
        <v>125</v>
      </c>
      <c r="I122" s="179" t="s">
        <v>126</v>
      </c>
      <c r="J122" s="179" t="s">
        <v>71</v>
      </c>
      <c r="L122"/>
    </row>
    <row r="123" spans="1:12" ht="54" x14ac:dyDescent="0.25">
      <c r="A123" s="181" t="s">
        <v>127</v>
      </c>
      <c r="B123" s="191" t="s">
        <v>652</v>
      </c>
      <c r="C123" s="181" t="s">
        <v>131</v>
      </c>
      <c r="D123" s="181" t="s">
        <v>653</v>
      </c>
      <c r="E123" s="450" t="s">
        <v>601</v>
      </c>
      <c r="F123" s="450"/>
      <c r="G123" s="182" t="s">
        <v>135</v>
      </c>
      <c r="H123" s="183">
        <v>1</v>
      </c>
      <c r="I123" s="184">
        <v>0.13</v>
      </c>
      <c r="J123" s="184">
        <v>0.13</v>
      </c>
      <c r="L123"/>
    </row>
    <row r="124" spans="1:12" ht="54" x14ac:dyDescent="0.25">
      <c r="A124" s="119" t="s">
        <v>136</v>
      </c>
      <c r="B124" s="185" t="s">
        <v>654</v>
      </c>
      <c r="C124" s="119" t="s">
        <v>131</v>
      </c>
      <c r="D124" s="119" t="s">
        <v>655</v>
      </c>
      <c r="E124" s="452" t="s">
        <v>150</v>
      </c>
      <c r="F124" s="452"/>
      <c r="G124" s="186" t="s">
        <v>135</v>
      </c>
      <c r="H124" s="187">
        <v>8.7200000000000003E-3</v>
      </c>
      <c r="I124" s="120">
        <v>15.91</v>
      </c>
      <c r="J124" s="120">
        <v>0.13</v>
      </c>
      <c r="L124"/>
    </row>
    <row r="125" spans="1:12" ht="36" x14ac:dyDescent="0.25">
      <c r="A125" s="188"/>
      <c r="B125" s="188"/>
      <c r="C125" s="188"/>
      <c r="D125" s="188"/>
      <c r="E125" s="188" t="s">
        <v>141</v>
      </c>
      <c r="F125" s="189">
        <v>0.06</v>
      </c>
      <c r="G125" s="188" t="s">
        <v>142</v>
      </c>
      <c r="H125" s="189">
        <v>7.0000000000000007E-2</v>
      </c>
      <c r="I125" s="188" t="s">
        <v>143</v>
      </c>
      <c r="J125" s="189">
        <v>0.13</v>
      </c>
      <c r="L125"/>
    </row>
    <row r="126" spans="1:12" ht="36.75" thickBot="1" x14ac:dyDescent="0.3">
      <c r="A126" s="188"/>
      <c r="B126" s="188"/>
      <c r="C126" s="188"/>
      <c r="D126" s="188"/>
      <c r="E126" s="188" t="s">
        <v>144</v>
      </c>
      <c r="F126" s="189">
        <v>2.8548E-2</v>
      </c>
      <c r="G126" s="188"/>
      <c r="H126" s="447" t="s">
        <v>145</v>
      </c>
      <c r="I126" s="447"/>
      <c r="J126" s="189">
        <v>0.16</v>
      </c>
      <c r="L126"/>
    </row>
    <row r="127" spans="1:12" ht="18.75" thickTop="1" x14ac:dyDescent="0.25">
      <c r="A127" s="190"/>
      <c r="B127" s="190"/>
      <c r="C127" s="190"/>
      <c r="D127" s="190"/>
      <c r="E127" s="190"/>
      <c r="F127" s="190"/>
      <c r="G127" s="190"/>
      <c r="H127" s="190"/>
      <c r="I127" s="190"/>
      <c r="J127" s="190"/>
      <c r="L127"/>
    </row>
    <row r="128" spans="1:12" ht="18" x14ac:dyDescent="0.25">
      <c r="A128" s="178"/>
      <c r="B128" s="179" t="s">
        <v>121</v>
      </c>
      <c r="C128" s="178" t="s">
        <v>122</v>
      </c>
      <c r="D128" s="178" t="s">
        <v>120</v>
      </c>
      <c r="E128" s="449" t="s">
        <v>123</v>
      </c>
      <c r="F128" s="449"/>
      <c r="G128" s="180" t="s">
        <v>124</v>
      </c>
      <c r="H128" s="179" t="s">
        <v>125</v>
      </c>
      <c r="I128" s="179" t="s">
        <v>126</v>
      </c>
      <c r="J128" s="179" t="s">
        <v>71</v>
      </c>
      <c r="L128"/>
    </row>
    <row r="129" spans="1:12" ht="36" x14ac:dyDescent="0.25">
      <c r="A129" s="181" t="s">
        <v>127</v>
      </c>
      <c r="B129" s="191" t="s">
        <v>656</v>
      </c>
      <c r="C129" s="181" t="s">
        <v>131</v>
      </c>
      <c r="D129" s="181" t="s">
        <v>657</v>
      </c>
      <c r="E129" s="450" t="s">
        <v>601</v>
      </c>
      <c r="F129" s="450"/>
      <c r="G129" s="182" t="s">
        <v>135</v>
      </c>
      <c r="H129" s="183">
        <v>1</v>
      </c>
      <c r="I129" s="184">
        <v>0.28000000000000003</v>
      </c>
      <c r="J129" s="184">
        <v>0.28000000000000003</v>
      </c>
      <c r="L129"/>
    </row>
    <row r="130" spans="1:12" ht="54" x14ac:dyDescent="0.25">
      <c r="A130" s="119" t="s">
        <v>136</v>
      </c>
      <c r="B130" s="185" t="s">
        <v>658</v>
      </c>
      <c r="C130" s="119" t="s">
        <v>131</v>
      </c>
      <c r="D130" s="119" t="s">
        <v>659</v>
      </c>
      <c r="E130" s="452" t="s">
        <v>150</v>
      </c>
      <c r="F130" s="452"/>
      <c r="G130" s="186" t="s">
        <v>135</v>
      </c>
      <c r="H130" s="187">
        <v>2.2249999999999999E-2</v>
      </c>
      <c r="I130" s="120">
        <v>12.67</v>
      </c>
      <c r="J130" s="120">
        <v>0.28000000000000003</v>
      </c>
      <c r="L130"/>
    </row>
    <row r="131" spans="1:12" ht="36" x14ac:dyDescent="0.25">
      <c r="A131" s="188"/>
      <c r="B131" s="188"/>
      <c r="C131" s="188"/>
      <c r="D131" s="188"/>
      <c r="E131" s="188" t="s">
        <v>141</v>
      </c>
      <c r="F131" s="189">
        <v>0.13</v>
      </c>
      <c r="G131" s="188" t="s">
        <v>142</v>
      </c>
      <c r="H131" s="189">
        <v>0.15</v>
      </c>
      <c r="I131" s="188" t="s">
        <v>143</v>
      </c>
      <c r="J131" s="189">
        <v>0.28000000000000003</v>
      </c>
      <c r="L131"/>
    </row>
    <row r="132" spans="1:12" ht="36.75" thickBot="1" x14ac:dyDescent="0.3">
      <c r="A132" s="188"/>
      <c r="B132" s="188"/>
      <c r="C132" s="188"/>
      <c r="D132" s="188"/>
      <c r="E132" s="188" t="s">
        <v>144</v>
      </c>
      <c r="F132" s="189">
        <v>6.1488000000000001E-2</v>
      </c>
      <c r="G132" s="188"/>
      <c r="H132" s="447" t="s">
        <v>145</v>
      </c>
      <c r="I132" s="447"/>
      <c r="J132" s="189">
        <v>0.34</v>
      </c>
      <c r="L132"/>
    </row>
    <row r="133" spans="1:12" ht="18.75" thickTop="1" x14ac:dyDescent="0.25">
      <c r="A133" s="190"/>
      <c r="B133" s="190"/>
      <c r="C133" s="190"/>
      <c r="D133" s="190"/>
      <c r="E133" s="190"/>
      <c r="F133" s="190"/>
      <c r="G133" s="190"/>
      <c r="H133" s="190"/>
      <c r="I133" s="190"/>
      <c r="J133" s="190"/>
      <c r="L133"/>
    </row>
    <row r="134" spans="1:12" ht="18" x14ac:dyDescent="0.25">
      <c r="A134" s="178"/>
      <c r="B134" s="179" t="s">
        <v>121</v>
      </c>
      <c r="C134" s="178" t="s">
        <v>122</v>
      </c>
      <c r="D134" s="178" t="s">
        <v>120</v>
      </c>
      <c r="E134" s="449" t="s">
        <v>123</v>
      </c>
      <c r="F134" s="449"/>
      <c r="G134" s="180" t="s">
        <v>124</v>
      </c>
      <c r="H134" s="179" t="s">
        <v>125</v>
      </c>
      <c r="I134" s="179" t="s">
        <v>126</v>
      </c>
      <c r="J134" s="179" t="s">
        <v>71</v>
      </c>
      <c r="L134"/>
    </row>
    <row r="135" spans="1:12" ht="36" x14ac:dyDescent="0.25">
      <c r="A135" s="181" t="s">
        <v>127</v>
      </c>
      <c r="B135" s="191" t="s">
        <v>603</v>
      </c>
      <c r="C135" s="181" t="s">
        <v>131</v>
      </c>
      <c r="D135" s="181" t="s">
        <v>604</v>
      </c>
      <c r="E135" s="450" t="s">
        <v>601</v>
      </c>
      <c r="F135" s="450"/>
      <c r="G135" s="182" t="s">
        <v>135</v>
      </c>
      <c r="H135" s="183">
        <v>1</v>
      </c>
      <c r="I135" s="184">
        <v>30.58</v>
      </c>
      <c r="J135" s="184">
        <v>30.58</v>
      </c>
      <c r="L135"/>
    </row>
    <row r="136" spans="1:12" ht="36" x14ac:dyDescent="0.25">
      <c r="A136" s="119" t="s">
        <v>129</v>
      </c>
      <c r="B136" s="185" t="s">
        <v>644</v>
      </c>
      <c r="C136" s="119" t="s">
        <v>131</v>
      </c>
      <c r="D136" s="119" t="s">
        <v>645</v>
      </c>
      <c r="E136" s="452" t="s">
        <v>601</v>
      </c>
      <c r="F136" s="452"/>
      <c r="G136" s="186" t="s">
        <v>135</v>
      </c>
      <c r="H136" s="187">
        <v>1</v>
      </c>
      <c r="I136" s="120">
        <v>0.61</v>
      </c>
      <c r="J136" s="120">
        <v>0.61</v>
      </c>
      <c r="L136"/>
    </row>
    <row r="137" spans="1:12" ht="54" x14ac:dyDescent="0.25">
      <c r="A137" s="119" t="s">
        <v>136</v>
      </c>
      <c r="B137" s="185" t="s">
        <v>646</v>
      </c>
      <c r="C137" s="119" t="s">
        <v>131</v>
      </c>
      <c r="D137" s="119" t="s">
        <v>647</v>
      </c>
      <c r="E137" s="452" t="s">
        <v>150</v>
      </c>
      <c r="F137" s="452"/>
      <c r="G137" s="186" t="s">
        <v>135</v>
      </c>
      <c r="H137" s="187">
        <v>1</v>
      </c>
      <c r="I137" s="120">
        <v>27.78</v>
      </c>
      <c r="J137" s="120">
        <v>27.78</v>
      </c>
      <c r="L137"/>
    </row>
    <row r="138" spans="1:12" ht="54" x14ac:dyDescent="0.25">
      <c r="A138" s="119" t="s">
        <v>136</v>
      </c>
      <c r="B138" s="185" t="s">
        <v>613</v>
      </c>
      <c r="C138" s="119" t="s">
        <v>131</v>
      </c>
      <c r="D138" s="119" t="s">
        <v>614</v>
      </c>
      <c r="E138" s="452" t="s">
        <v>615</v>
      </c>
      <c r="F138" s="452"/>
      <c r="G138" s="186" t="s">
        <v>135</v>
      </c>
      <c r="H138" s="187">
        <v>1</v>
      </c>
      <c r="I138" s="120">
        <v>1</v>
      </c>
      <c r="J138" s="120">
        <v>1</v>
      </c>
      <c r="L138"/>
    </row>
    <row r="139" spans="1:12" ht="54" x14ac:dyDescent="0.25">
      <c r="A139" s="119" t="s">
        <v>136</v>
      </c>
      <c r="B139" s="185" t="s">
        <v>616</v>
      </c>
      <c r="C139" s="119" t="s">
        <v>131</v>
      </c>
      <c r="D139" s="119" t="s">
        <v>617</v>
      </c>
      <c r="E139" s="452" t="s">
        <v>618</v>
      </c>
      <c r="F139" s="452"/>
      <c r="G139" s="186" t="s">
        <v>135</v>
      </c>
      <c r="H139" s="187">
        <v>1</v>
      </c>
      <c r="I139" s="120">
        <v>0.06</v>
      </c>
      <c r="J139" s="120">
        <v>0.06</v>
      </c>
      <c r="L139"/>
    </row>
    <row r="140" spans="1:12" ht="54" x14ac:dyDescent="0.25">
      <c r="A140" s="119" t="s">
        <v>136</v>
      </c>
      <c r="B140" s="185" t="s">
        <v>660</v>
      </c>
      <c r="C140" s="119" t="s">
        <v>131</v>
      </c>
      <c r="D140" s="119" t="s">
        <v>661</v>
      </c>
      <c r="E140" s="452" t="s">
        <v>147</v>
      </c>
      <c r="F140" s="452"/>
      <c r="G140" s="186" t="s">
        <v>135</v>
      </c>
      <c r="H140" s="187">
        <v>1</v>
      </c>
      <c r="I140" s="120">
        <v>0.1</v>
      </c>
      <c r="J140" s="120">
        <v>0.1</v>
      </c>
      <c r="L140"/>
    </row>
    <row r="141" spans="1:12" ht="54" x14ac:dyDescent="0.25">
      <c r="A141" s="119" t="s">
        <v>136</v>
      </c>
      <c r="B141" s="185" t="s">
        <v>662</v>
      </c>
      <c r="C141" s="119" t="s">
        <v>131</v>
      </c>
      <c r="D141" s="119" t="s">
        <v>663</v>
      </c>
      <c r="E141" s="452" t="s">
        <v>147</v>
      </c>
      <c r="F141" s="452"/>
      <c r="G141" s="186" t="s">
        <v>135</v>
      </c>
      <c r="H141" s="187">
        <v>1</v>
      </c>
      <c r="I141" s="120">
        <v>1.03</v>
      </c>
      <c r="J141" s="120">
        <v>1.03</v>
      </c>
      <c r="L141"/>
    </row>
    <row r="142" spans="1:12" ht="36" x14ac:dyDescent="0.25">
      <c r="A142" s="188"/>
      <c r="B142" s="188"/>
      <c r="C142" s="188"/>
      <c r="D142" s="188"/>
      <c r="E142" s="188" t="s">
        <v>141</v>
      </c>
      <c r="F142" s="189">
        <v>13.33</v>
      </c>
      <c r="G142" s="188" t="s">
        <v>142</v>
      </c>
      <c r="H142" s="189">
        <v>15.06</v>
      </c>
      <c r="I142" s="188" t="s">
        <v>143</v>
      </c>
      <c r="J142" s="189">
        <v>28.39</v>
      </c>
      <c r="L142"/>
    </row>
    <row r="143" spans="1:12" ht="36.75" thickBot="1" x14ac:dyDescent="0.3">
      <c r="A143" s="188"/>
      <c r="B143" s="188"/>
      <c r="C143" s="188"/>
      <c r="D143" s="188"/>
      <c r="E143" s="188" t="s">
        <v>144</v>
      </c>
      <c r="F143" s="189">
        <v>6.7153679999999998</v>
      </c>
      <c r="G143" s="188"/>
      <c r="H143" s="447" t="s">
        <v>145</v>
      </c>
      <c r="I143" s="447"/>
      <c r="J143" s="189">
        <v>37.299999999999997</v>
      </c>
      <c r="L143"/>
    </row>
    <row r="144" spans="1:12" ht="18.75" thickTop="1" x14ac:dyDescent="0.25">
      <c r="A144" s="190"/>
      <c r="B144" s="190"/>
      <c r="C144" s="190"/>
      <c r="D144" s="190"/>
      <c r="E144" s="190"/>
      <c r="F144" s="190"/>
      <c r="G144" s="190"/>
      <c r="H144" s="190"/>
      <c r="I144" s="190"/>
      <c r="J144" s="190"/>
      <c r="L144"/>
    </row>
    <row r="145" spans="1:12" ht="18" x14ac:dyDescent="0.25">
      <c r="A145" s="178"/>
      <c r="B145" s="179" t="s">
        <v>121</v>
      </c>
      <c r="C145" s="178" t="s">
        <v>122</v>
      </c>
      <c r="D145" s="178" t="s">
        <v>120</v>
      </c>
      <c r="E145" s="449" t="s">
        <v>123</v>
      </c>
      <c r="F145" s="449"/>
      <c r="G145" s="180" t="s">
        <v>124</v>
      </c>
      <c r="H145" s="179" t="s">
        <v>125</v>
      </c>
      <c r="I145" s="179" t="s">
        <v>126</v>
      </c>
      <c r="J145" s="179" t="s">
        <v>71</v>
      </c>
      <c r="L145"/>
    </row>
    <row r="146" spans="1:12" ht="36" x14ac:dyDescent="0.25">
      <c r="A146" s="181" t="s">
        <v>127</v>
      </c>
      <c r="B146" s="191" t="s">
        <v>600</v>
      </c>
      <c r="C146" s="181" t="s">
        <v>131</v>
      </c>
      <c r="D146" s="181" t="s">
        <v>209</v>
      </c>
      <c r="E146" s="450" t="s">
        <v>601</v>
      </c>
      <c r="F146" s="450"/>
      <c r="G146" s="182" t="s">
        <v>135</v>
      </c>
      <c r="H146" s="183">
        <v>1</v>
      </c>
      <c r="I146" s="184">
        <v>110.54</v>
      </c>
      <c r="J146" s="184">
        <v>110.54</v>
      </c>
      <c r="L146"/>
    </row>
    <row r="147" spans="1:12" ht="54" x14ac:dyDescent="0.25">
      <c r="A147" s="119" t="s">
        <v>129</v>
      </c>
      <c r="B147" s="185" t="s">
        <v>648</v>
      </c>
      <c r="C147" s="119" t="s">
        <v>131</v>
      </c>
      <c r="D147" s="119" t="s">
        <v>649</v>
      </c>
      <c r="E147" s="452" t="s">
        <v>601</v>
      </c>
      <c r="F147" s="452"/>
      <c r="G147" s="186" t="s">
        <v>135</v>
      </c>
      <c r="H147" s="187">
        <v>1</v>
      </c>
      <c r="I147" s="120">
        <v>1.66</v>
      </c>
      <c r="J147" s="120">
        <v>1.66</v>
      </c>
      <c r="L147"/>
    </row>
    <row r="148" spans="1:12" ht="54" x14ac:dyDescent="0.25">
      <c r="A148" s="119" t="s">
        <v>136</v>
      </c>
      <c r="B148" s="185" t="s">
        <v>650</v>
      </c>
      <c r="C148" s="119" t="s">
        <v>131</v>
      </c>
      <c r="D148" s="119" t="s">
        <v>651</v>
      </c>
      <c r="E148" s="452" t="s">
        <v>150</v>
      </c>
      <c r="F148" s="452"/>
      <c r="G148" s="186" t="s">
        <v>135</v>
      </c>
      <c r="H148" s="187">
        <v>1</v>
      </c>
      <c r="I148" s="120">
        <v>107.18</v>
      </c>
      <c r="J148" s="120">
        <v>107.18</v>
      </c>
      <c r="L148"/>
    </row>
    <row r="149" spans="1:12" ht="54" x14ac:dyDescent="0.25">
      <c r="A149" s="119" t="s">
        <v>136</v>
      </c>
      <c r="B149" s="185" t="s">
        <v>613</v>
      </c>
      <c r="C149" s="119" t="s">
        <v>131</v>
      </c>
      <c r="D149" s="119" t="s">
        <v>614</v>
      </c>
      <c r="E149" s="452" t="s">
        <v>615</v>
      </c>
      <c r="F149" s="452"/>
      <c r="G149" s="186" t="s">
        <v>135</v>
      </c>
      <c r="H149" s="187">
        <v>1</v>
      </c>
      <c r="I149" s="120">
        <v>1</v>
      </c>
      <c r="J149" s="120">
        <v>1</v>
      </c>
      <c r="L149"/>
    </row>
    <row r="150" spans="1:12" ht="54" x14ac:dyDescent="0.25">
      <c r="A150" s="119" t="s">
        <v>136</v>
      </c>
      <c r="B150" s="185" t="s">
        <v>616</v>
      </c>
      <c r="C150" s="119" t="s">
        <v>131</v>
      </c>
      <c r="D150" s="119" t="s">
        <v>617</v>
      </c>
      <c r="E150" s="452" t="s">
        <v>618</v>
      </c>
      <c r="F150" s="452"/>
      <c r="G150" s="186" t="s">
        <v>135</v>
      </c>
      <c r="H150" s="187">
        <v>1</v>
      </c>
      <c r="I150" s="120">
        <v>0.06</v>
      </c>
      <c r="J150" s="120">
        <v>0.06</v>
      </c>
      <c r="L150"/>
    </row>
    <row r="151" spans="1:12" ht="54" x14ac:dyDescent="0.25">
      <c r="A151" s="119" t="s">
        <v>136</v>
      </c>
      <c r="B151" s="185" t="s">
        <v>664</v>
      </c>
      <c r="C151" s="119" t="s">
        <v>131</v>
      </c>
      <c r="D151" s="119" t="s">
        <v>665</v>
      </c>
      <c r="E151" s="452" t="s">
        <v>147</v>
      </c>
      <c r="F151" s="452"/>
      <c r="G151" s="186" t="s">
        <v>135</v>
      </c>
      <c r="H151" s="187">
        <v>1</v>
      </c>
      <c r="I151" s="120">
        <v>0.01</v>
      </c>
      <c r="J151" s="120">
        <v>0.01</v>
      </c>
      <c r="L151"/>
    </row>
    <row r="152" spans="1:12" ht="54" x14ac:dyDescent="0.25">
      <c r="A152" s="119" t="s">
        <v>136</v>
      </c>
      <c r="B152" s="185" t="s">
        <v>666</v>
      </c>
      <c r="C152" s="119" t="s">
        <v>131</v>
      </c>
      <c r="D152" s="119" t="s">
        <v>667</v>
      </c>
      <c r="E152" s="452" t="s">
        <v>147</v>
      </c>
      <c r="F152" s="452"/>
      <c r="G152" s="186" t="s">
        <v>135</v>
      </c>
      <c r="H152" s="187">
        <v>1</v>
      </c>
      <c r="I152" s="120">
        <v>0.63</v>
      </c>
      <c r="J152" s="120">
        <v>0.63</v>
      </c>
      <c r="L152"/>
    </row>
    <row r="153" spans="1:12" ht="36" x14ac:dyDescent="0.25">
      <c r="A153" s="188"/>
      <c r="B153" s="188"/>
      <c r="C153" s="188"/>
      <c r="D153" s="188"/>
      <c r="E153" s="188" t="s">
        <v>141</v>
      </c>
      <c r="F153" s="189">
        <v>51.09</v>
      </c>
      <c r="G153" s="188" t="s">
        <v>142</v>
      </c>
      <c r="H153" s="189">
        <v>57.75</v>
      </c>
      <c r="I153" s="188" t="s">
        <v>143</v>
      </c>
      <c r="J153" s="189">
        <v>108.84</v>
      </c>
      <c r="L153"/>
    </row>
    <row r="154" spans="1:12" ht="36.75" thickBot="1" x14ac:dyDescent="0.3">
      <c r="A154" s="188"/>
      <c r="B154" s="188"/>
      <c r="C154" s="188"/>
      <c r="D154" s="188"/>
      <c r="E154" s="188" t="s">
        <v>144</v>
      </c>
      <c r="F154" s="189">
        <v>24.274584000000001</v>
      </c>
      <c r="G154" s="188"/>
      <c r="H154" s="447" t="s">
        <v>145</v>
      </c>
      <c r="I154" s="447"/>
      <c r="J154" s="189">
        <v>134.81</v>
      </c>
      <c r="L154"/>
    </row>
    <row r="155" spans="1:12" ht="18.75" thickTop="1" x14ac:dyDescent="0.25">
      <c r="A155" s="190"/>
      <c r="B155" s="190"/>
      <c r="C155" s="190"/>
      <c r="D155" s="190"/>
      <c r="E155" s="190"/>
      <c r="F155" s="190"/>
      <c r="G155" s="190"/>
      <c r="H155" s="190"/>
      <c r="I155" s="190"/>
      <c r="J155" s="190"/>
      <c r="L155"/>
    </row>
    <row r="156" spans="1:12" ht="18" x14ac:dyDescent="0.25">
      <c r="A156" s="178"/>
      <c r="B156" s="179" t="s">
        <v>121</v>
      </c>
      <c r="C156" s="178" t="s">
        <v>122</v>
      </c>
      <c r="D156" s="178" t="s">
        <v>120</v>
      </c>
      <c r="E156" s="449" t="s">
        <v>123</v>
      </c>
      <c r="F156" s="449"/>
      <c r="G156" s="180" t="s">
        <v>124</v>
      </c>
      <c r="H156" s="179" t="s">
        <v>125</v>
      </c>
      <c r="I156" s="179" t="s">
        <v>126</v>
      </c>
      <c r="J156" s="179" t="s">
        <v>71</v>
      </c>
      <c r="L156"/>
    </row>
    <row r="157" spans="1:12" ht="36" x14ac:dyDescent="0.25">
      <c r="A157" s="181" t="s">
        <v>127</v>
      </c>
      <c r="B157" s="191" t="s">
        <v>300</v>
      </c>
      <c r="C157" s="181" t="s">
        <v>271</v>
      </c>
      <c r="D157" s="181" t="s">
        <v>293</v>
      </c>
      <c r="E157" s="450" t="s">
        <v>210</v>
      </c>
      <c r="F157" s="450"/>
      <c r="G157" s="182" t="s">
        <v>134</v>
      </c>
      <c r="H157" s="183">
        <v>1</v>
      </c>
      <c r="I157" s="184">
        <v>1.36</v>
      </c>
      <c r="J157" s="184">
        <v>1.36</v>
      </c>
      <c r="L157"/>
    </row>
    <row r="158" spans="1:12" ht="18" x14ac:dyDescent="0.25">
      <c r="A158" s="449" t="s">
        <v>70</v>
      </c>
      <c r="B158" s="448" t="s">
        <v>121</v>
      </c>
      <c r="C158" s="449" t="s">
        <v>122</v>
      </c>
      <c r="D158" s="449" t="s">
        <v>278</v>
      </c>
      <c r="E158" s="448" t="s">
        <v>263</v>
      </c>
      <c r="F158" s="451" t="s">
        <v>279</v>
      </c>
      <c r="G158" s="448"/>
      <c r="H158" s="451" t="s">
        <v>280</v>
      </c>
      <c r="I158" s="448"/>
      <c r="J158" s="448" t="s">
        <v>233</v>
      </c>
      <c r="L158"/>
    </row>
    <row r="159" spans="1:12" ht="18" x14ac:dyDescent="0.25">
      <c r="A159" s="448"/>
      <c r="B159" s="448"/>
      <c r="C159" s="448"/>
      <c r="D159" s="448"/>
      <c r="E159" s="448"/>
      <c r="F159" s="179" t="s">
        <v>281</v>
      </c>
      <c r="G159" s="179" t="s">
        <v>282</v>
      </c>
      <c r="H159" s="179" t="s">
        <v>281</v>
      </c>
      <c r="I159" s="179" t="s">
        <v>282</v>
      </c>
      <c r="J159" s="448"/>
      <c r="L159"/>
    </row>
    <row r="160" spans="1:12" ht="36" x14ac:dyDescent="0.25">
      <c r="A160" s="119" t="s">
        <v>136</v>
      </c>
      <c r="B160" s="185" t="s">
        <v>301</v>
      </c>
      <c r="C160" s="119" t="s">
        <v>271</v>
      </c>
      <c r="D160" s="119" t="s">
        <v>302</v>
      </c>
      <c r="E160" s="187">
        <v>1</v>
      </c>
      <c r="F160" s="120">
        <v>1</v>
      </c>
      <c r="G160" s="120">
        <v>0</v>
      </c>
      <c r="H160" s="192">
        <v>289.42469999999997</v>
      </c>
      <c r="I160" s="192">
        <v>132.80410000000001</v>
      </c>
      <c r="J160" s="192">
        <v>289.42469999999997</v>
      </c>
      <c r="L160"/>
    </row>
    <row r="161" spans="1:12" ht="18" x14ac:dyDescent="0.25">
      <c r="A161" s="369"/>
      <c r="B161" s="369"/>
      <c r="C161" s="369"/>
      <c r="D161" s="369"/>
      <c r="E161" s="369"/>
      <c r="F161" s="369" t="s">
        <v>283</v>
      </c>
      <c r="G161" s="369"/>
      <c r="H161" s="369"/>
      <c r="I161" s="369"/>
      <c r="J161" s="193">
        <v>289.42469999999997</v>
      </c>
      <c r="L161"/>
    </row>
    <row r="162" spans="1:12" ht="18" x14ac:dyDescent="0.25">
      <c r="A162" s="178" t="s">
        <v>94</v>
      </c>
      <c r="B162" s="179" t="s">
        <v>121</v>
      </c>
      <c r="C162" s="178" t="s">
        <v>122</v>
      </c>
      <c r="D162" s="178" t="s">
        <v>150</v>
      </c>
      <c r="E162" s="179" t="s">
        <v>263</v>
      </c>
      <c r="F162" s="448" t="s">
        <v>284</v>
      </c>
      <c r="G162" s="448"/>
      <c r="H162" s="448"/>
      <c r="I162" s="448"/>
      <c r="J162" s="179" t="s">
        <v>233</v>
      </c>
      <c r="L162"/>
    </row>
    <row r="163" spans="1:12" ht="18" x14ac:dyDescent="0.25">
      <c r="A163" s="119" t="s">
        <v>136</v>
      </c>
      <c r="B163" s="185">
        <v>88316</v>
      </c>
      <c r="C163" s="119" t="s">
        <v>128</v>
      </c>
      <c r="D163" s="119" t="s">
        <v>606</v>
      </c>
      <c r="E163" s="187">
        <v>1</v>
      </c>
      <c r="F163" s="119"/>
      <c r="G163" s="119"/>
      <c r="H163" s="119"/>
      <c r="I163" s="192">
        <v>18.190000000000001</v>
      </c>
      <c r="J163" s="192">
        <v>18.190000000000001</v>
      </c>
      <c r="L163"/>
    </row>
    <row r="164" spans="1:12" ht="18" x14ac:dyDescent="0.25">
      <c r="A164" s="369"/>
      <c r="B164" s="369"/>
      <c r="C164" s="369"/>
      <c r="D164" s="369"/>
      <c r="E164" s="369"/>
      <c r="F164" s="369" t="s">
        <v>285</v>
      </c>
      <c r="G164" s="369"/>
      <c r="H164" s="369"/>
      <c r="I164" s="369"/>
      <c r="J164" s="193">
        <v>18.190000000000001</v>
      </c>
      <c r="L164"/>
    </row>
    <row r="165" spans="1:12" ht="18" x14ac:dyDescent="0.25">
      <c r="A165" s="369"/>
      <c r="B165" s="369"/>
      <c r="C165" s="369"/>
      <c r="D165" s="369"/>
      <c r="E165" s="369"/>
      <c r="F165" s="369" t="s">
        <v>286</v>
      </c>
      <c r="G165" s="369"/>
      <c r="H165" s="369"/>
      <c r="I165" s="369"/>
      <c r="J165" s="193">
        <v>0</v>
      </c>
      <c r="L165"/>
    </row>
    <row r="166" spans="1:12" ht="18" x14ac:dyDescent="0.25">
      <c r="A166" s="369"/>
      <c r="B166" s="369"/>
      <c r="C166" s="369"/>
      <c r="D166" s="369"/>
      <c r="E166" s="369"/>
      <c r="F166" s="369" t="s">
        <v>287</v>
      </c>
      <c r="G166" s="369"/>
      <c r="H166" s="369"/>
      <c r="I166" s="369"/>
      <c r="J166" s="193">
        <v>307.61470000000003</v>
      </c>
      <c r="L166"/>
    </row>
    <row r="167" spans="1:12" ht="18" x14ac:dyDescent="0.25">
      <c r="A167" s="369"/>
      <c r="B167" s="369"/>
      <c r="C167" s="369"/>
      <c r="D167" s="369"/>
      <c r="E167" s="369"/>
      <c r="F167" s="369" t="s">
        <v>288</v>
      </c>
      <c r="G167" s="369"/>
      <c r="H167" s="369"/>
      <c r="I167" s="369"/>
      <c r="J167" s="193">
        <v>1.7299999999999999E-2</v>
      </c>
      <c r="L167"/>
    </row>
    <row r="168" spans="1:12" ht="18" x14ac:dyDescent="0.25">
      <c r="A168" s="369"/>
      <c r="B168" s="369"/>
      <c r="C168" s="369"/>
      <c r="D168" s="369"/>
      <c r="E168" s="369"/>
      <c r="F168" s="369" t="s">
        <v>289</v>
      </c>
      <c r="G168" s="369"/>
      <c r="H168" s="369"/>
      <c r="I168" s="369"/>
      <c r="J168" s="193">
        <v>2.3099999999999999E-2</v>
      </c>
      <c r="L168"/>
    </row>
    <row r="169" spans="1:12" ht="18" x14ac:dyDescent="0.25">
      <c r="A169" s="369"/>
      <c r="B169" s="369"/>
      <c r="C169" s="369"/>
      <c r="D169" s="369"/>
      <c r="E169" s="369"/>
      <c r="F169" s="369" t="s">
        <v>290</v>
      </c>
      <c r="G169" s="369"/>
      <c r="H169" s="369"/>
      <c r="I169" s="369"/>
      <c r="J169" s="193">
        <v>230.19</v>
      </c>
      <c r="L169"/>
    </row>
    <row r="170" spans="1:12" ht="18" x14ac:dyDescent="0.25">
      <c r="A170" s="369"/>
      <c r="B170" s="369"/>
      <c r="C170" s="369"/>
      <c r="D170" s="369"/>
      <c r="E170" s="369"/>
      <c r="F170" s="369" t="s">
        <v>291</v>
      </c>
      <c r="G170" s="369"/>
      <c r="H170" s="369"/>
      <c r="I170" s="369"/>
      <c r="J170" s="193">
        <v>1.3364</v>
      </c>
      <c r="L170"/>
    </row>
    <row r="171" spans="1:12" ht="36" x14ac:dyDescent="0.25">
      <c r="A171" s="188"/>
      <c r="B171" s="188"/>
      <c r="C171" s="188"/>
      <c r="D171" s="188"/>
      <c r="E171" s="188" t="s">
        <v>141</v>
      </c>
      <c r="F171" s="189">
        <v>0.04</v>
      </c>
      <c r="G171" s="188" t="s">
        <v>142</v>
      </c>
      <c r="H171" s="189">
        <v>0.04</v>
      </c>
      <c r="I171" s="188" t="s">
        <v>143</v>
      </c>
      <c r="J171" s="189">
        <v>7.9021677744471955E-2</v>
      </c>
      <c r="L171"/>
    </row>
    <row r="172" spans="1:12" ht="36.75" thickBot="1" x14ac:dyDescent="0.3">
      <c r="A172" s="188"/>
      <c r="B172" s="188"/>
      <c r="C172" s="188"/>
      <c r="D172" s="188"/>
      <c r="E172" s="188" t="s">
        <v>144</v>
      </c>
      <c r="F172" s="189">
        <v>0.3</v>
      </c>
      <c r="G172" s="188"/>
      <c r="H172" s="447" t="s">
        <v>145</v>
      </c>
      <c r="I172" s="447"/>
      <c r="J172" s="189">
        <v>1.66</v>
      </c>
      <c r="L172"/>
    </row>
    <row r="173" spans="1:12" ht="18.75" thickTop="1" x14ac:dyDescent="0.25">
      <c r="A173" s="190"/>
      <c r="B173" s="190"/>
      <c r="C173" s="190"/>
      <c r="D173" s="190"/>
      <c r="E173" s="190"/>
      <c r="F173" s="190"/>
      <c r="G173" s="190"/>
      <c r="H173" s="190"/>
      <c r="I173" s="190"/>
      <c r="J173" s="190"/>
      <c r="L173"/>
    </row>
    <row r="174" spans="1:12" ht="18" x14ac:dyDescent="0.25">
      <c r="A174" s="178"/>
      <c r="B174" s="179" t="s">
        <v>121</v>
      </c>
      <c r="C174" s="178" t="s">
        <v>122</v>
      </c>
      <c r="D174" s="178" t="s">
        <v>120</v>
      </c>
      <c r="E174" s="449" t="s">
        <v>123</v>
      </c>
      <c r="F174" s="449"/>
      <c r="G174" s="180" t="s">
        <v>124</v>
      </c>
      <c r="H174" s="179" t="s">
        <v>125</v>
      </c>
      <c r="I174" s="179" t="s">
        <v>126</v>
      </c>
      <c r="J174" s="179" t="s">
        <v>71</v>
      </c>
      <c r="L174"/>
    </row>
    <row r="175" spans="1:12" ht="54" x14ac:dyDescent="0.25">
      <c r="A175" s="181" t="s">
        <v>127</v>
      </c>
      <c r="B175" s="191" t="s">
        <v>642</v>
      </c>
      <c r="C175" s="181" t="s">
        <v>131</v>
      </c>
      <c r="D175" s="181" t="s">
        <v>643</v>
      </c>
      <c r="E175" s="450" t="s">
        <v>601</v>
      </c>
      <c r="F175" s="450"/>
      <c r="G175" s="182" t="s">
        <v>135</v>
      </c>
      <c r="H175" s="183">
        <v>1</v>
      </c>
      <c r="I175" s="184">
        <v>20.39</v>
      </c>
      <c r="J175" s="184">
        <v>20.39</v>
      </c>
      <c r="L175"/>
    </row>
    <row r="176" spans="1:12" ht="54" x14ac:dyDescent="0.25">
      <c r="A176" s="119" t="s">
        <v>129</v>
      </c>
      <c r="B176" s="185" t="s">
        <v>652</v>
      </c>
      <c r="C176" s="119" t="s">
        <v>131</v>
      </c>
      <c r="D176" s="119" t="s">
        <v>653</v>
      </c>
      <c r="E176" s="452" t="s">
        <v>601</v>
      </c>
      <c r="F176" s="452"/>
      <c r="G176" s="186" t="s">
        <v>135</v>
      </c>
      <c r="H176" s="187">
        <v>1</v>
      </c>
      <c r="I176" s="120">
        <v>0.13</v>
      </c>
      <c r="J176" s="120">
        <v>0.13</v>
      </c>
      <c r="L176"/>
    </row>
    <row r="177" spans="1:12" ht="54" x14ac:dyDescent="0.25">
      <c r="A177" s="119" t="s">
        <v>136</v>
      </c>
      <c r="B177" s="185" t="s">
        <v>633</v>
      </c>
      <c r="C177" s="119" t="s">
        <v>131</v>
      </c>
      <c r="D177" s="119" t="s">
        <v>634</v>
      </c>
      <c r="E177" s="452" t="s">
        <v>615</v>
      </c>
      <c r="F177" s="452"/>
      <c r="G177" s="186" t="s">
        <v>135</v>
      </c>
      <c r="H177" s="187">
        <v>1</v>
      </c>
      <c r="I177" s="120">
        <v>1.99</v>
      </c>
      <c r="J177" s="120">
        <v>1.99</v>
      </c>
      <c r="L177"/>
    </row>
    <row r="178" spans="1:12" ht="54" x14ac:dyDescent="0.25">
      <c r="A178" s="119" t="s">
        <v>136</v>
      </c>
      <c r="B178" s="185" t="s">
        <v>635</v>
      </c>
      <c r="C178" s="119" t="s">
        <v>131</v>
      </c>
      <c r="D178" s="119" t="s">
        <v>636</v>
      </c>
      <c r="E178" s="452" t="s">
        <v>637</v>
      </c>
      <c r="F178" s="452"/>
      <c r="G178" s="186" t="s">
        <v>135</v>
      </c>
      <c r="H178" s="187">
        <v>1</v>
      </c>
      <c r="I178" s="120">
        <v>0.56999999999999995</v>
      </c>
      <c r="J178" s="120">
        <v>0.56999999999999995</v>
      </c>
      <c r="L178"/>
    </row>
    <row r="179" spans="1:12" ht="54" x14ac:dyDescent="0.25">
      <c r="A179" s="119" t="s">
        <v>136</v>
      </c>
      <c r="B179" s="185" t="s">
        <v>613</v>
      </c>
      <c r="C179" s="119" t="s">
        <v>131</v>
      </c>
      <c r="D179" s="119" t="s">
        <v>614</v>
      </c>
      <c r="E179" s="452" t="s">
        <v>615</v>
      </c>
      <c r="F179" s="452"/>
      <c r="G179" s="186" t="s">
        <v>135</v>
      </c>
      <c r="H179" s="187">
        <v>1</v>
      </c>
      <c r="I179" s="120">
        <v>1</v>
      </c>
      <c r="J179" s="120">
        <v>1</v>
      </c>
      <c r="L179"/>
    </row>
    <row r="180" spans="1:12" ht="54" x14ac:dyDescent="0.25">
      <c r="A180" s="119" t="s">
        <v>136</v>
      </c>
      <c r="B180" s="185" t="s">
        <v>616</v>
      </c>
      <c r="C180" s="119" t="s">
        <v>131</v>
      </c>
      <c r="D180" s="119" t="s">
        <v>617</v>
      </c>
      <c r="E180" s="452" t="s">
        <v>618</v>
      </c>
      <c r="F180" s="452"/>
      <c r="G180" s="186" t="s">
        <v>135</v>
      </c>
      <c r="H180" s="187">
        <v>1</v>
      </c>
      <c r="I180" s="120">
        <v>0.06</v>
      </c>
      <c r="J180" s="120">
        <v>0.06</v>
      </c>
      <c r="L180"/>
    </row>
    <row r="181" spans="1:12" ht="54" x14ac:dyDescent="0.25">
      <c r="A181" s="119" t="s">
        <v>136</v>
      </c>
      <c r="B181" s="185" t="s">
        <v>654</v>
      </c>
      <c r="C181" s="119" t="s">
        <v>131</v>
      </c>
      <c r="D181" s="119" t="s">
        <v>655</v>
      </c>
      <c r="E181" s="452" t="s">
        <v>150</v>
      </c>
      <c r="F181" s="452"/>
      <c r="G181" s="186" t="s">
        <v>135</v>
      </c>
      <c r="H181" s="187">
        <v>1</v>
      </c>
      <c r="I181" s="120">
        <v>15.91</v>
      </c>
      <c r="J181" s="120">
        <v>15.91</v>
      </c>
      <c r="L181"/>
    </row>
    <row r="182" spans="1:12" ht="54" x14ac:dyDescent="0.25">
      <c r="A182" s="119" t="s">
        <v>136</v>
      </c>
      <c r="B182" s="185" t="s">
        <v>668</v>
      </c>
      <c r="C182" s="119" t="s">
        <v>131</v>
      </c>
      <c r="D182" s="119" t="s">
        <v>669</v>
      </c>
      <c r="E182" s="452" t="s">
        <v>147</v>
      </c>
      <c r="F182" s="452"/>
      <c r="G182" s="186" t="s">
        <v>135</v>
      </c>
      <c r="H182" s="187">
        <v>1</v>
      </c>
      <c r="I182" s="120">
        <v>0.01</v>
      </c>
      <c r="J182" s="120">
        <v>0.01</v>
      </c>
      <c r="L182"/>
    </row>
    <row r="183" spans="1:12" ht="54" x14ac:dyDescent="0.25">
      <c r="A183" s="119" t="s">
        <v>136</v>
      </c>
      <c r="B183" s="185" t="s">
        <v>670</v>
      </c>
      <c r="C183" s="119" t="s">
        <v>131</v>
      </c>
      <c r="D183" s="119" t="s">
        <v>671</v>
      </c>
      <c r="E183" s="452" t="s">
        <v>147</v>
      </c>
      <c r="F183" s="452"/>
      <c r="G183" s="186" t="s">
        <v>135</v>
      </c>
      <c r="H183" s="187">
        <v>1</v>
      </c>
      <c r="I183" s="120">
        <v>0.72</v>
      </c>
      <c r="J183" s="120">
        <v>0.72</v>
      </c>
      <c r="L183"/>
    </row>
    <row r="184" spans="1:12" ht="36" x14ac:dyDescent="0.25">
      <c r="A184" s="188"/>
      <c r="B184" s="188"/>
      <c r="C184" s="188"/>
      <c r="D184" s="188"/>
      <c r="E184" s="188" t="s">
        <v>141</v>
      </c>
      <c r="F184" s="189">
        <v>7.53</v>
      </c>
      <c r="G184" s="188" t="s">
        <v>142</v>
      </c>
      <c r="H184" s="189">
        <v>8.51</v>
      </c>
      <c r="I184" s="188" t="s">
        <v>143</v>
      </c>
      <c r="J184" s="189">
        <v>16.04</v>
      </c>
      <c r="L184"/>
    </row>
    <row r="185" spans="1:12" ht="36.75" thickBot="1" x14ac:dyDescent="0.3">
      <c r="A185" s="188"/>
      <c r="B185" s="188"/>
      <c r="C185" s="188"/>
      <c r="D185" s="188"/>
      <c r="E185" s="188" t="s">
        <v>144</v>
      </c>
      <c r="F185" s="189">
        <v>4.4776439999999997</v>
      </c>
      <c r="G185" s="188"/>
      <c r="H185" s="447" t="s">
        <v>145</v>
      </c>
      <c r="I185" s="447"/>
      <c r="J185" s="189">
        <v>24.87</v>
      </c>
      <c r="L185"/>
    </row>
    <row r="186" spans="1:12" ht="18.75" thickTop="1" x14ac:dyDescent="0.25">
      <c r="A186" s="190"/>
      <c r="B186" s="190"/>
      <c r="C186" s="190"/>
      <c r="D186" s="190"/>
      <c r="E186" s="190"/>
      <c r="F186" s="190"/>
      <c r="G186" s="190"/>
      <c r="H186" s="190"/>
      <c r="I186" s="190"/>
      <c r="J186" s="190"/>
      <c r="L186"/>
    </row>
    <row r="187" spans="1:12" ht="18" x14ac:dyDescent="0.25">
      <c r="A187" s="178"/>
      <c r="B187" s="179" t="s">
        <v>121</v>
      </c>
      <c r="C187" s="178" t="s">
        <v>122</v>
      </c>
      <c r="D187" s="178" t="s">
        <v>120</v>
      </c>
      <c r="E187" s="449" t="s">
        <v>123</v>
      </c>
      <c r="F187" s="449"/>
      <c r="G187" s="180" t="s">
        <v>124</v>
      </c>
      <c r="H187" s="179" t="s">
        <v>125</v>
      </c>
      <c r="I187" s="179" t="s">
        <v>126</v>
      </c>
      <c r="J187" s="179" t="s">
        <v>71</v>
      </c>
      <c r="L187"/>
    </row>
    <row r="188" spans="1:12" ht="18" x14ac:dyDescent="0.25">
      <c r="A188" s="181" t="s">
        <v>127</v>
      </c>
      <c r="B188" s="191" t="s">
        <v>605</v>
      </c>
      <c r="C188" s="181" t="s">
        <v>131</v>
      </c>
      <c r="D188" s="181" t="s">
        <v>606</v>
      </c>
      <c r="E188" s="450" t="s">
        <v>601</v>
      </c>
      <c r="F188" s="450"/>
      <c r="G188" s="182" t="s">
        <v>135</v>
      </c>
      <c r="H188" s="183">
        <v>1</v>
      </c>
      <c r="I188" s="184">
        <v>18.190000000000001</v>
      </c>
      <c r="J188" s="184">
        <v>18.190000000000001</v>
      </c>
      <c r="L188"/>
    </row>
    <row r="189" spans="1:12" ht="36" x14ac:dyDescent="0.25">
      <c r="A189" s="119" t="s">
        <v>129</v>
      </c>
      <c r="B189" s="185" t="s">
        <v>656</v>
      </c>
      <c r="C189" s="119" t="s">
        <v>131</v>
      </c>
      <c r="D189" s="119" t="s">
        <v>657</v>
      </c>
      <c r="E189" s="452" t="s">
        <v>601</v>
      </c>
      <c r="F189" s="452"/>
      <c r="G189" s="186" t="s">
        <v>135</v>
      </c>
      <c r="H189" s="187">
        <v>1</v>
      </c>
      <c r="I189" s="120">
        <v>0.28000000000000003</v>
      </c>
      <c r="J189" s="120">
        <v>0.28000000000000003</v>
      </c>
      <c r="L189"/>
    </row>
    <row r="190" spans="1:12" ht="54" x14ac:dyDescent="0.25">
      <c r="A190" s="119" t="s">
        <v>136</v>
      </c>
      <c r="B190" s="185" t="s">
        <v>658</v>
      </c>
      <c r="C190" s="119" t="s">
        <v>131</v>
      </c>
      <c r="D190" s="119" t="s">
        <v>659</v>
      </c>
      <c r="E190" s="452" t="s">
        <v>150</v>
      </c>
      <c r="F190" s="452"/>
      <c r="G190" s="186" t="s">
        <v>135</v>
      </c>
      <c r="H190" s="187">
        <v>1</v>
      </c>
      <c r="I190" s="120">
        <v>12.67</v>
      </c>
      <c r="J190" s="120">
        <v>12.67</v>
      </c>
      <c r="L190"/>
    </row>
    <row r="191" spans="1:12" ht="54" x14ac:dyDescent="0.25">
      <c r="A191" s="119" t="s">
        <v>136</v>
      </c>
      <c r="B191" s="185" t="s">
        <v>633</v>
      </c>
      <c r="C191" s="119" t="s">
        <v>131</v>
      </c>
      <c r="D191" s="119" t="s">
        <v>634</v>
      </c>
      <c r="E191" s="452" t="s">
        <v>615</v>
      </c>
      <c r="F191" s="452"/>
      <c r="G191" s="186" t="s">
        <v>135</v>
      </c>
      <c r="H191" s="187">
        <v>1</v>
      </c>
      <c r="I191" s="120">
        <v>1.99</v>
      </c>
      <c r="J191" s="120">
        <v>1.99</v>
      </c>
      <c r="L191"/>
    </row>
    <row r="192" spans="1:12" ht="54" x14ac:dyDescent="0.25">
      <c r="A192" s="119" t="s">
        <v>136</v>
      </c>
      <c r="B192" s="185" t="s">
        <v>635</v>
      </c>
      <c r="C192" s="119" t="s">
        <v>131</v>
      </c>
      <c r="D192" s="119" t="s">
        <v>636</v>
      </c>
      <c r="E192" s="452" t="s">
        <v>637</v>
      </c>
      <c r="F192" s="452"/>
      <c r="G192" s="186" t="s">
        <v>135</v>
      </c>
      <c r="H192" s="187">
        <v>1</v>
      </c>
      <c r="I192" s="120">
        <v>0.56999999999999995</v>
      </c>
      <c r="J192" s="120">
        <v>0.56999999999999995</v>
      </c>
      <c r="L192"/>
    </row>
    <row r="193" spans="1:12" ht="54" x14ac:dyDescent="0.25">
      <c r="A193" s="119" t="s">
        <v>136</v>
      </c>
      <c r="B193" s="185" t="s">
        <v>613</v>
      </c>
      <c r="C193" s="119" t="s">
        <v>131</v>
      </c>
      <c r="D193" s="119" t="s">
        <v>614</v>
      </c>
      <c r="E193" s="452" t="s">
        <v>615</v>
      </c>
      <c r="F193" s="452"/>
      <c r="G193" s="186" t="s">
        <v>135</v>
      </c>
      <c r="H193" s="187">
        <v>1</v>
      </c>
      <c r="I193" s="120">
        <v>1</v>
      </c>
      <c r="J193" s="120">
        <v>1</v>
      </c>
      <c r="L193"/>
    </row>
    <row r="194" spans="1:12" ht="54" x14ac:dyDescent="0.25">
      <c r="A194" s="119" t="s">
        <v>136</v>
      </c>
      <c r="B194" s="185" t="s">
        <v>616</v>
      </c>
      <c r="C194" s="119" t="s">
        <v>131</v>
      </c>
      <c r="D194" s="119" t="s">
        <v>617</v>
      </c>
      <c r="E194" s="452" t="s">
        <v>618</v>
      </c>
      <c r="F194" s="452"/>
      <c r="G194" s="186" t="s">
        <v>135</v>
      </c>
      <c r="H194" s="187">
        <v>1</v>
      </c>
      <c r="I194" s="120">
        <v>0.06</v>
      </c>
      <c r="J194" s="120">
        <v>0.06</v>
      </c>
      <c r="L194"/>
    </row>
    <row r="195" spans="1:12" ht="54" x14ac:dyDescent="0.25">
      <c r="A195" s="119" t="s">
        <v>136</v>
      </c>
      <c r="B195" s="185" t="s">
        <v>672</v>
      </c>
      <c r="C195" s="119" t="s">
        <v>131</v>
      </c>
      <c r="D195" s="119" t="s">
        <v>673</v>
      </c>
      <c r="E195" s="452" t="s">
        <v>147</v>
      </c>
      <c r="F195" s="452"/>
      <c r="G195" s="186" t="s">
        <v>135</v>
      </c>
      <c r="H195" s="187">
        <v>1</v>
      </c>
      <c r="I195" s="120">
        <v>0.52</v>
      </c>
      <c r="J195" s="120">
        <v>0.52</v>
      </c>
      <c r="L195"/>
    </row>
    <row r="196" spans="1:12" ht="54" x14ac:dyDescent="0.25">
      <c r="A196" s="119" t="s">
        <v>136</v>
      </c>
      <c r="B196" s="185" t="s">
        <v>674</v>
      </c>
      <c r="C196" s="119" t="s">
        <v>131</v>
      </c>
      <c r="D196" s="119" t="s">
        <v>675</v>
      </c>
      <c r="E196" s="452" t="s">
        <v>147</v>
      </c>
      <c r="F196" s="452"/>
      <c r="G196" s="186" t="s">
        <v>135</v>
      </c>
      <c r="H196" s="187">
        <v>1</v>
      </c>
      <c r="I196" s="120">
        <v>1.1000000000000001</v>
      </c>
      <c r="J196" s="120">
        <v>1.1000000000000001</v>
      </c>
      <c r="L196"/>
    </row>
    <row r="197" spans="1:12" ht="36" x14ac:dyDescent="0.25">
      <c r="A197" s="188"/>
      <c r="B197" s="188"/>
      <c r="C197" s="188"/>
      <c r="D197" s="188"/>
      <c r="E197" s="188" t="s">
        <v>141</v>
      </c>
      <c r="F197" s="189">
        <v>6.08</v>
      </c>
      <c r="G197" s="188" t="s">
        <v>142</v>
      </c>
      <c r="H197" s="189">
        <v>6.87</v>
      </c>
      <c r="I197" s="188" t="s">
        <v>143</v>
      </c>
      <c r="J197" s="189">
        <v>12.95</v>
      </c>
      <c r="L197"/>
    </row>
    <row r="198" spans="1:12" ht="36.75" thickBot="1" x14ac:dyDescent="0.3">
      <c r="A198" s="188"/>
      <c r="B198" s="188"/>
      <c r="C198" s="188"/>
      <c r="D198" s="188"/>
      <c r="E198" s="188" t="s">
        <v>144</v>
      </c>
      <c r="F198" s="189">
        <v>3.9945240000000002</v>
      </c>
      <c r="G198" s="188"/>
      <c r="H198" s="447" t="s">
        <v>145</v>
      </c>
      <c r="I198" s="447"/>
      <c r="J198" s="189">
        <v>22.18</v>
      </c>
      <c r="L198"/>
    </row>
    <row r="199" spans="1:12" ht="18.75" thickTop="1" x14ac:dyDescent="0.25">
      <c r="A199" s="190"/>
      <c r="B199" s="190"/>
      <c r="C199" s="190"/>
      <c r="D199" s="190"/>
      <c r="E199" s="190"/>
      <c r="F199" s="190"/>
      <c r="G199" s="190"/>
      <c r="H199" s="190"/>
      <c r="I199" s="190"/>
      <c r="J199" s="190"/>
      <c r="L199"/>
    </row>
    <row r="200" spans="1:12" ht="18" x14ac:dyDescent="0.25">
      <c r="A200" s="178"/>
      <c r="B200" s="179" t="s">
        <v>121</v>
      </c>
      <c r="C200" s="178" t="s">
        <v>122</v>
      </c>
      <c r="D200" s="178" t="s">
        <v>120</v>
      </c>
      <c r="E200" s="449" t="s">
        <v>123</v>
      </c>
      <c r="F200" s="449"/>
      <c r="G200" s="180" t="s">
        <v>124</v>
      </c>
      <c r="H200" s="179" t="s">
        <v>125</v>
      </c>
      <c r="I200" s="179" t="s">
        <v>126</v>
      </c>
      <c r="J200" s="179" t="s">
        <v>71</v>
      </c>
      <c r="L200"/>
    </row>
    <row r="201" spans="1:12" ht="36" x14ac:dyDescent="0.25">
      <c r="A201" s="181" t="s">
        <v>127</v>
      </c>
      <c r="B201" s="191" t="s">
        <v>303</v>
      </c>
      <c r="C201" s="181" t="s">
        <v>271</v>
      </c>
      <c r="D201" s="181" t="s">
        <v>304</v>
      </c>
      <c r="E201" s="450" t="s">
        <v>210</v>
      </c>
      <c r="F201" s="450"/>
      <c r="G201" s="182" t="s">
        <v>272</v>
      </c>
      <c r="H201" s="183">
        <v>1</v>
      </c>
      <c r="I201" s="184">
        <v>1.1200000000000001</v>
      </c>
      <c r="J201" s="184">
        <v>1.1200000000000001</v>
      </c>
      <c r="L201"/>
    </row>
    <row r="202" spans="1:12" ht="18" x14ac:dyDescent="0.25">
      <c r="A202" s="449" t="s">
        <v>70</v>
      </c>
      <c r="B202" s="448" t="s">
        <v>121</v>
      </c>
      <c r="C202" s="449" t="s">
        <v>122</v>
      </c>
      <c r="D202" s="449" t="s">
        <v>278</v>
      </c>
      <c r="E202" s="448" t="s">
        <v>263</v>
      </c>
      <c r="F202" s="451" t="s">
        <v>279</v>
      </c>
      <c r="G202" s="448"/>
      <c r="H202" s="451" t="s">
        <v>280</v>
      </c>
      <c r="I202" s="448"/>
      <c r="J202" s="448" t="s">
        <v>233</v>
      </c>
      <c r="L202"/>
    </row>
    <row r="203" spans="1:12" ht="18" x14ac:dyDescent="0.25">
      <c r="A203" s="448"/>
      <c r="B203" s="448"/>
      <c r="C203" s="448"/>
      <c r="D203" s="448"/>
      <c r="E203" s="448"/>
      <c r="F203" s="179" t="s">
        <v>281</v>
      </c>
      <c r="G203" s="179" t="s">
        <v>282</v>
      </c>
      <c r="H203" s="179" t="s">
        <v>281</v>
      </c>
      <c r="I203" s="179" t="s">
        <v>282</v>
      </c>
      <c r="J203" s="448"/>
      <c r="L203"/>
    </row>
    <row r="204" spans="1:12" ht="18" x14ac:dyDescent="0.25">
      <c r="A204" s="119" t="s">
        <v>136</v>
      </c>
      <c r="B204" s="185" t="s">
        <v>298</v>
      </c>
      <c r="C204" s="119" t="s">
        <v>271</v>
      </c>
      <c r="D204" s="119" t="s">
        <v>299</v>
      </c>
      <c r="E204" s="187">
        <v>1</v>
      </c>
      <c r="F204" s="120">
        <v>1</v>
      </c>
      <c r="G204" s="120">
        <v>0</v>
      </c>
      <c r="H204" s="192">
        <v>164.20079999999999</v>
      </c>
      <c r="I204" s="192">
        <v>62.241399999999999</v>
      </c>
      <c r="J204" s="192">
        <v>164.20079999999999</v>
      </c>
      <c r="L204"/>
    </row>
    <row r="205" spans="1:12" ht="18" x14ac:dyDescent="0.25">
      <c r="A205" s="369"/>
      <c r="B205" s="369"/>
      <c r="C205" s="369"/>
      <c r="D205" s="369"/>
      <c r="E205" s="369"/>
      <c r="F205" s="369" t="s">
        <v>283</v>
      </c>
      <c r="G205" s="369"/>
      <c r="H205" s="369"/>
      <c r="I205" s="369"/>
      <c r="J205" s="193">
        <v>164.20079999999999</v>
      </c>
      <c r="L205"/>
    </row>
    <row r="206" spans="1:12" ht="18" x14ac:dyDescent="0.25">
      <c r="A206" s="369"/>
      <c r="B206" s="369"/>
      <c r="C206" s="369"/>
      <c r="D206" s="369"/>
      <c r="E206" s="369"/>
      <c r="F206" s="369" t="s">
        <v>287</v>
      </c>
      <c r="G206" s="369"/>
      <c r="H206" s="369"/>
      <c r="I206" s="369"/>
      <c r="J206" s="193">
        <v>164.20079999999999</v>
      </c>
      <c r="L206"/>
    </row>
    <row r="207" spans="1:12" ht="18" x14ac:dyDescent="0.25">
      <c r="A207" s="369"/>
      <c r="B207" s="369"/>
      <c r="C207" s="369"/>
      <c r="D207" s="369"/>
      <c r="E207" s="369"/>
      <c r="F207" s="369" t="s">
        <v>288</v>
      </c>
      <c r="G207" s="369"/>
      <c r="H207" s="369"/>
      <c r="I207" s="369"/>
      <c r="J207" s="193">
        <v>1.7299999999999999E-2</v>
      </c>
      <c r="L207"/>
    </row>
    <row r="208" spans="1:12" ht="18" x14ac:dyDescent="0.25">
      <c r="A208" s="369"/>
      <c r="B208" s="369"/>
      <c r="C208" s="369"/>
      <c r="D208" s="369"/>
      <c r="E208" s="369"/>
      <c r="F208" s="369" t="s">
        <v>289</v>
      </c>
      <c r="G208" s="369"/>
      <c r="H208" s="369"/>
      <c r="I208" s="369"/>
      <c r="J208" s="193">
        <v>1.9E-2</v>
      </c>
      <c r="L208"/>
    </row>
    <row r="209" spans="1:12" ht="18" x14ac:dyDescent="0.25">
      <c r="A209" s="369"/>
      <c r="B209" s="369"/>
      <c r="C209" s="369"/>
      <c r="D209" s="369"/>
      <c r="E209" s="369"/>
      <c r="F209" s="369" t="s">
        <v>290</v>
      </c>
      <c r="G209" s="369"/>
      <c r="H209" s="369"/>
      <c r="I209" s="369"/>
      <c r="J209" s="193">
        <v>149.4</v>
      </c>
      <c r="L209"/>
    </row>
    <row r="210" spans="1:12" ht="18" x14ac:dyDescent="0.25">
      <c r="A210" s="369"/>
      <c r="B210" s="369"/>
      <c r="C210" s="369"/>
      <c r="D210" s="369"/>
      <c r="E210" s="369"/>
      <c r="F210" s="369" t="s">
        <v>291</v>
      </c>
      <c r="G210" s="369"/>
      <c r="H210" s="369"/>
      <c r="I210" s="369"/>
      <c r="J210" s="193">
        <v>1.0991</v>
      </c>
      <c r="L210"/>
    </row>
    <row r="211" spans="1:12" ht="36" x14ac:dyDescent="0.25">
      <c r="A211" s="188"/>
      <c r="B211" s="188"/>
      <c r="C211" s="188"/>
      <c r="D211" s="188"/>
      <c r="E211" s="188" t="s">
        <v>141</v>
      </c>
      <c r="F211" s="189">
        <v>0</v>
      </c>
      <c r="G211" s="188" t="s">
        <v>142</v>
      </c>
      <c r="H211" s="189">
        <v>0</v>
      </c>
      <c r="I211" s="188" t="s">
        <v>143</v>
      </c>
      <c r="J211" s="189">
        <v>0</v>
      </c>
      <c r="L211"/>
    </row>
    <row r="212" spans="1:12" ht="36.75" thickBot="1" x14ac:dyDescent="0.3">
      <c r="A212" s="188"/>
      <c r="B212" s="188"/>
      <c r="C212" s="188"/>
      <c r="D212" s="188"/>
      <c r="E212" s="188" t="s">
        <v>144</v>
      </c>
      <c r="F212" s="189">
        <v>0.25</v>
      </c>
      <c r="G212" s="188"/>
      <c r="H212" s="447" t="s">
        <v>145</v>
      </c>
      <c r="I212" s="447"/>
      <c r="J212" s="189">
        <v>1.37</v>
      </c>
      <c r="L212"/>
    </row>
    <row r="213" spans="1:12" ht="18.75" thickTop="1" x14ac:dyDescent="0.25">
      <c r="A213" s="190"/>
      <c r="B213" s="190"/>
      <c r="C213" s="190"/>
      <c r="D213" s="190"/>
      <c r="E213" s="190"/>
      <c r="F213" s="190"/>
      <c r="G213" s="190"/>
      <c r="H213" s="190"/>
      <c r="I213" s="190"/>
      <c r="J213" s="190"/>
      <c r="L213"/>
    </row>
    <row r="214" spans="1:12" ht="18" x14ac:dyDescent="0.25">
      <c r="A214" s="178"/>
      <c r="B214" s="179" t="s">
        <v>121</v>
      </c>
      <c r="C214" s="178" t="s">
        <v>122</v>
      </c>
      <c r="D214" s="178" t="s">
        <v>120</v>
      </c>
      <c r="E214" s="449" t="s">
        <v>123</v>
      </c>
      <c r="F214" s="449"/>
      <c r="G214" s="180" t="s">
        <v>124</v>
      </c>
      <c r="H214" s="179" t="s">
        <v>125</v>
      </c>
      <c r="I214" s="179" t="s">
        <v>126</v>
      </c>
      <c r="J214" s="179" t="s">
        <v>71</v>
      </c>
      <c r="L214"/>
    </row>
    <row r="215" spans="1:12" ht="36" x14ac:dyDescent="0.25">
      <c r="A215" s="181" t="s">
        <v>127</v>
      </c>
      <c r="B215" s="191" t="s">
        <v>305</v>
      </c>
      <c r="C215" s="181" t="s">
        <v>271</v>
      </c>
      <c r="D215" s="181" t="s">
        <v>306</v>
      </c>
      <c r="E215" s="450" t="s">
        <v>210</v>
      </c>
      <c r="F215" s="450"/>
      <c r="G215" s="182" t="s">
        <v>272</v>
      </c>
      <c r="H215" s="183">
        <v>1</v>
      </c>
      <c r="I215" s="184">
        <v>0.89</v>
      </c>
      <c r="J215" s="184">
        <v>0.89</v>
      </c>
      <c r="L215"/>
    </row>
    <row r="216" spans="1:12" ht="18" x14ac:dyDescent="0.25">
      <c r="A216" s="449" t="s">
        <v>70</v>
      </c>
      <c r="B216" s="448" t="s">
        <v>121</v>
      </c>
      <c r="C216" s="449" t="s">
        <v>122</v>
      </c>
      <c r="D216" s="449" t="s">
        <v>278</v>
      </c>
      <c r="E216" s="448" t="s">
        <v>263</v>
      </c>
      <c r="F216" s="451" t="s">
        <v>279</v>
      </c>
      <c r="G216" s="448"/>
      <c r="H216" s="451" t="s">
        <v>280</v>
      </c>
      <c r="I216" s="448"/>
      <c r="J216" s="448" t="s">
        <v>233</v>
      </c>
      <c r="L216"/>
    </row>
    <row r="217" spans="1:12" ht="18" x14ac:dyDescent="0.25">
      <c r="A217" s="448"/>
      <c r="B217" s="448"/>
      <c r="C217" s="448"/>
      <c r="D217" s="448"/>
      <c r="E217" s="448"/>
      <c r="F217" s="179" t="s">
        <v>281</v>
      </c>
      <c r="G217" s="179" t="s">
        <v>282</v>
      </c>
      <c r="H217" s="179" t="s">
        <v>281</v>
      </c>
      <c r="I217" s="179" t="s">
        <v>282</v>
      </c>
      <c r="J217" s="448"/>
      <c r="L217"/>
    </row>
    <row r="218" spans="1:12" ht="18" x14ac:dyDescent="0.25">
      <c r="A218" s="119" t="s">
        <v>136</v>
      </c>
      <c r="B218" s="185" t="s">
        <v>298</v>
      </c>
      <c r="C218" s="119" t="s">
        <v>271</v>
      </c>
      <c r="D218" s="119" t="s">
        <v>299</v>
      </c>
      <c r="E218" s="187">
        <v>1</v>
      </c>
      <c r="F218" s="120">
        <v>1</v>
      </c>
      <c r="G218" s="120">
        <v>0</v>
      </c>
      <c r="H218" s="192">
        <v>164.20079999999999</v>
      </c>
      <c r="I218" s="192">
        <v>62.241399999999999</v>
      </c>
      <c r="J218" s="192">
        <v>164.20079999999999</v>
      </c>
      <c r="L218"/>
    </row>
    <row r="219" spans="1:12" ht="18" x14ac:dyDescent="0.25">
      <c r="A219" s="369"/>
      <c r="B219" s="369"/>
      <c r="C219" s="369"/>
      <c r="D219" s="369"/>
      <c r="E219" s="369"/>
      <c r="F219" s="369" t="s">
        <v>283</v>
      </c>
      <c r="G219" s="369"/>
      <c r="H219" s="369"/>
      <c r="I219" s="369"/>
      <c r="J219" s="193">
        <v>164.20079999999999</v>
      </c>
      <c r="L219"/>
    </row>
    <row r="220" spans="1:12" ht="18" x14ac:dyDescent="0.25">
      <c r="A220" s="369"/>
      <c r="B220" s="369"/>
      <c r="C220" s="369"/>
      <c r="D220" s="369"/>
      <c r="E220" s="369"/>
      <c r="F220" s="369" t="s">
        <v>287</v>
      </c>
      <c r="G220" s="369"/>
      <c r="H220" s="369"/>
      <c r="I220" s="369"/>
      <c r="J220" s="193">
        <v>164.20079999999999</v>
      </c>
      <c r="L220"/>
    </row>
    <row r="221" spans="1:12" ht="18" x14ac:dyDescent="0.25">
      <c r="A221" s="369"/>
      <c r="B221" s="369"/>
      <c r="C221" s="369"/>
      <c r="D221" s="369"/>
      <c r="E221" s="369"/>
      <c r="F221" s="369" t="s">
        <v>288</v>
      </c>
      <c r="G221" s="369"/>
      <c r="H221" s="369"/>
      <c r="I221" s="369"/>
      <c r="J221" s="193">
        <v>1.7299999999999999E-2</v>
      </c>
      <c r="L221"/>
    </row>
    <row r="222" spans="1:12" ht="18" x14ac:dyDescent="0.25">
      <c r="A222" s="369"/>
      <c r="B222" s="369"/>
      <c r="C222" s="369"/>
      <c r="D222" s="369"/>
      <c r="E222" s="369"/>
      <c r="F222" s="369" t="s">
        <v>289</v>
      </c>
      <c r="G222" s="369"/>
      <c r="H222" s="369"/>
      <c r="I222" s="369"/>
      <c r="J222" s="193">
        <v>1.52E-2</v>
      </c>
      <c r="L222"/>
    </row>
    <row r="223" spans="1:12" ht="18" x14ac:dyDescent="0.25">
      <c r="A223" s="369"/>
      <c r="B223" s="369"/>
      <c r="C223" s="369"/>
      <c r="D223" s="369"/>
      <c r="E223" s="369"/>
      <c r="F223" s="369" t="s">
        <v>290</v>
      </c>
      <c r="G223" s="369"/>
      <c r="H223" s="369"/>
      <c r="I223" s="369"/>
      <c r="J223" s="193">
        <v>186.75</v>
      </c>
      <c r="L223"/>
    </row>
    <row r="224" spans="1:12" ht="18" x14ac:dyDescent="0.25">
      <c r="A224" s="369"/>
      <c r="B224" s="369"/>
      <c r="C224" s="369"/>
      <c r="D224" s="369"/>
      <c r="E224" s="369"/>
      <c r="F224" s="369" t="s">
        <v>291</v>
      </c>
      <c r="G224" s="369"/>
      <c r="H224" s="369"/>
      <c r="I224" s="369"/>
      <c r="J224" s="193">
        <v>0.87929999999999997</v>
      </c>
      <c r="L224"/>
    </row>
    <row r="225" spans="1:12" ht="36" x14ac:dyDescent="0.25">
      <c r="A225" s="188"/>
      <c r="B225" s="188"/>
      <c r="C225" s="188"/>
      <c r="D225" s="188"/>
      <c r="E225" s="188" t="s">
        <v>141</v>
      </c>
      <c r="F225" s="189">
        <v>0</v>
      </c>
      <c r="G225" s="188" t="s">
        <v>142</v>
      </c>
      <c r="H225" s="189">
        <v>0</v>
      </c>
      <c r="I225" s="188" t="s">
        <v>143</v>
      </c>
      <c r="J225" s="189">
        <v>0</v>
      </c>
      <c r="L225"/>
    </row>
    <row r="226" spans="1:12" ht="36.75" thickBot="1" x14ac:dyDescent="0.3">
      <c r="A226" s="188"/>
      <c r="B226" s="188"/>
      <c r="C226" s="188"/>
      <c r="D226" s="188"/>
      <c r="E226" s="188" t="s">
        <v>144</v>
      </c>
      <c r="F226" s="189">
        <v>0.2</v>
      </c>
      <c r="G226" s="188"/>
      <c r="H226" s="447" t="s">
        <v>145</v>
      </c>
      <c r="I226" s="447"/>
      <c r="J226" s="189">
        <v>1.0900000000000001</v>
      </c>
      <c r="L226"/>
    </row>
    <row r="227" spans="1:12" ht="18.75" thickTop="1" x14ac:dyDescent="0.25">
      <c r="A227" s="190"/>
      <c r="B227" s="190"/>
      <c r="C227" s="190"/>
      <c r="D227" s="190"/>
      <c r="E227" s="190"/>
      <c r="F227" s="190"/>
      <c r="G227" s="190"/>
      <c r="H227" s="190"/>
      <c r="I227" s="190"/>
      <c r="J227" s="190"/>
      <c r="L227"/>
    </row>
    <row r="228" spans="1:12" ht="18" x14ac:dyDescent="0.25">
      <c r="A228" s="178"/>
      <c r="B228" s="179" t="s">
        <v>121</v>
      </c>
      <c r="C228" s="178" t="s">
        <v>122</v>
      </c>
      <c r="D228" s="178" t="s">
        <v>120</v>
      </c>
      <c r="E228" s="449" t="s">
        <v>123</v>
      </c>
      <c r="F228" s="449"/>
      <c r="G228" s="180" t="s">
        <v>124</v>
      </c>
      <c r="H228" s="179" t="s">
        <v>125</v>
      </c>
      <c r="I228" s="179" t="s">
        <v>126</v>
      </c>
      <c r="J228" s="179" t="s">
        <v>71</v>
      </c>
      <c r="L228"/>
    </row>
    <row r="229" spans="1:12" ht="36" x14ac:dyDescent="0.25">
      <c r="A229" s="181" t="s">
        <v>127</v>
      </c>
      <c r="B229" s="191" t="s">
        <v>307</v>
      </c>
      <c r="C229" s="181" t="s">
        <v>271</v>
      </c>
      <c r="D229" s="181" t="s">
        <v>308</v>
      </c>
      <c r="E229" s="450" t="s">
        <v>210</v>
      </c>
      <c r="F229" s="450"/>
      <c r="G229" s="182" t="s">
        <v>272</v>
      </c>
      <c r="H229" s="183">
        <v>1</v>
      </c>
      <c r="I229" s="184">
        <v>0.73</v>
      </c>
      <c r="J229" s="184">
        <v>0.73</v>
      </c>
      <c r="L229"/>
    </row>
    <row r="230" spans="1:12" ht="18" x14ac:dyDescent="0.25">
      <c r="A230" s="449" t="s">
        <v>70</v>
      </c>
      <c r="B230" s="448" t="s">
        <v>121</v>
      </c>
      <c r="C230" s="449" t="s">
        <v>122</v>
      </c>
      <c r="D230" s="449" t="s">
        <v>278</v>
      </c>
      <c r="E230" s="448" t="s">
        <v>263</v>
      </c>
      <c r="F230" s="451" t="s">
        <v>279</v>
      </c>
      <c r="G230" s="448"/>
      <c r="H230" s="451" t="s">
        <v>280</v>
      </c>
      <c r="I230" s="448"/>
      <c r="J230" s="448" t="s">
        <v>233</v>
      </c>
      <c r="L230"/>
    </row>
    <row r="231" spans="1:12" ht="18" x14ac:dyDescent="0.25">
      <c r="A231" s="448"/>
      <c r="B231" s="448"/>
      <c r="C231" s="448"/>
      <c r="D231" s="448"/>
      <c r="E231" s="448"/>
      <c r="F231" s="179" t="s">
        <v>281</v>
      </c>
      <c r="G231" s="179" t="s">
        <v>282</v>
      </c>
      <c r="H231" s="179" t="s">
        <v>281</v>
      </c>
      <c r="I231" s="179" t="s">
        <v>282</v>
      </c>
      <c r="J231" s="448"/>
      <c r="L231"/>
    </row>
    <row r="232" spans="1:12" ht="18" x14ac:dyDescent="0.25">
      <c r="A232" s="119" t="s">
        <v>136</v>
      </c>
      <c r="B232" s="185" t="s">
        <v>298</v>
      </c>
      <c r="C232" s="119" t="s">
        <v>271</v>
      </c>
      <c r="D232" s="119" t="s">
        <v>299</v>
      </c>
      <c r="E232" s="187">
        <v>1</v>
      </c>
      <c r="F232" s="120">
        <v>1</v>
      </c>
      <c r="G232" s="120">
        <v>0</v>
      </c>
      <c r="H232" s="192">
        <v>164.20079999999999</v>
      </c>
      <c r="I232" s="192">
        <v>62.241399999999999</v>
      </c>
      <c r="J232" s="192">
        <v>164.20079999999999</v>
      </c>
      <c r="L232"/>
    </row>
    <row r="233" spans="1:12" ht="18" x14ac:dyDescent="0.25">
      <c r="A233" s="369"/>
      <c r="B233" s="369"/>
      <c r="C233" s="369"/>
      <c r="D233" s="369"/>
      <c r="E233" s="369"/>
      <c r="F233" s="369" t="s">
        <v>283</v>
      </c>
      <c r="G233" s="369"/>
      <c r="H233" s="369"/>
      <c r="I233" s="369"/>
      <c r="J233" s="193">
        <v>164.20079999999999</v>
      </c>
      <c r="L233"/>
    </row>
    <row r="234" spans="1:12" ht="18" x14ac:dyDescent="0.25">
      <c r="A234" s="369"/>
      <c r="B234" s="369"/>
      <c r="C234" s="369"/>
      <c r="D234" s="369"/>
      <c r="E234" s="369"/>
      <c r="F234" s="369" t="s">
        <v>287</v>
      </c>
      <c r="G234" s="369"/>
      <c r="H234" s="369"/>
      <c r="I234" s="369"/>
      <c r="J234" s="193">
        <v>164.20079999999999</v>
      </c>
      <c r="L234"/>
    </row>
    <row r="235" spans="1:12" ht="18" x14ac:dyDescent="0.25">
      <c r="A235" s="369"/>
      <c r="B235" s="369"/>
      <c r="C235" s="369"/>
      <c r="D235" s="369"/>
      <c r="E235" s="369"/>
      <c r="F235" s="369" t="s">
        <v>288</v>
      </c>
      <c r="G235" s="369"/>
      <c r="H235" s="369"/>
      <c r="I235" s="369"/>
      <c r="J235" s="193">
        <v>0</v>
      </c>
      <c r="L235"/>
    </row>
    <row r="236" spans="1:12" ht="18" x14ac:dyDescent="0.25">
      <c r="A236" s="369"/>
      <c r="B236" s="369"/>
      <c r="C236" s="369"/>
      <c r="D236" s="369"/>
      <c r="E236" s="369"/>
      <c r="F236" s="369" t="s">
        <v>289</v>
      </c>
      <c r="G236" s="369"/>
      <c r="H236" s="369"/>
      <c r="I236" s="369"/>
      <c r="J236" s="193">
        <v>0</v>
      </c>
      <c r="L236"/>
    </row>
    <row r="237" spans="1:12" ht="18" x14ac:dyDescent="0.25">
      <c r="A237" s="369"/>
      <c r="B237" s="369"/>
      <c r="C237" s="369"/>
      <c r="D237" s="369"/>
      <c r="E237" s="369"/>
      <c r="F237" s="369" t="s">
        <v>290</v>
      </c>
      <c r="G237" s="369"/>
      <c r="H237" s="369"/>
      <c r="I237" s="369"/>
      <c r="J237" s="193">
        <v>224.1</v>
      </c>
      <c r="L237"/>
    </row>
    <row r="238" spans="1:12" ht="18" x14ac:dyDescent="0.25">
      <c r="A238" s="369"/>
      <c r="B238" s="369"/>
      <c r="C238" s="369"/>
      <c r="D238" s="369"/>
      <c r="E238" s="369"/>
      <c r="F238" s="369" t="s">
        <v>291</v>
      </c>
      <c r="G238" s="369"/>
      <c r="H238" s="369"/>
      <c r="I238" s="369"/>
      <c r="J238" s="193">
        <v>0.73270000000000002</v>
      </c>
      <c r="L238"/>
    </row>
    <row r="239" spans="1:12" ht="36" x14ac:dyDescent="0.25">
      <c r="A239" s="188"/>
      <c r="B239" s="188"/>
      <c r="C239" s="188"/>
      <c r="D239" s="188"/>
      <c r="E239" s="188" t="s">
        <v>141</v>
      </c>
      <c r="F239" s="189">
        <v>0</v>
      </c>
      <c r="G239" s="188" t="s">
        <v>142</v>
      </c>
      <c r="H239" s="189">
        <v>0</v>
      </c>
      <c r="I239" s="188" t="s">
        <v>143</v>
      </c>
      <c r="J239" s="189">
        <v>0</v>
      </c>
      <c r="L239"/>
    </row>
    <row r="240" spans="1:12" ht="36" x14ac:dyDescent="0.25">
      <c r="A240" s="188"/>
      <c r="B240" s="188"/>
      <c r="C240" s="188"/>
      <c r="D240" s="188"/>
      <c r="E240" s="188" t="s">
        <v>144</v>
      </c>
      <c r="F240" s="189">
        <v>0.16</v>
      </c>
      <c r="G240" s="188"/>
      <c r="H240" s="447" t="s">
        <v>145</v>
      </c>
      <c r="I240" s="447"/>
      <c r="J240" s="189">
        <v>0.89</v>
      </c>
      <c r="L240"/>
    </row>
    <row r="241" spans="1:10" x14ac:dyDescent="0.25">
      <c r="A241" s="455" t="e">
        <f>#REF!</f>
        <v>#REF!</v>
      </c>
      <c r="B241" s="455"/>
      <c r="C241" s="455"/>
      <c r="D241" s="455"/>
      <c r="E241" s="455"/>
      <c r="F241" s="455"/>
      <c r="G241" s="455"/>
      <c r="H241" s="455"/>
      <c r="I241" s="455"/>
      <c r="J241" s="455"/>
    </row>
    <row r="242" spans="1:10" x14ac:dyDescent="0.25">
      <c r="A242" s="455"/>
      <c r="B242" s="455"/>
      <c r="C242" s="455"/>
      <c r="D242" s="455"/>
      <c r="E242" s="455"/>
      <c r="F242" s="455"/>
      <c r="G242" s="455"/>
      <c r="H242" s="455"/>
      <c r="I242" s="455"/>
      <c r="J242" s="455"/>
    </row>
  </sheetData>
  <mergeCells count="250">
    <mergeCell ref="E140:F140"/>
    <mergeCell ref="E141:F141"/>
    <mergeCell ref="E149:F149"/>
    <mergeCell ref="A167:E167"/>
    <mergeCell ref="F167:I167"/>
    <mergeCell ref="E157:F157"/>
    <mergeCell ref="A158:A159"/>
    <mergeCell ref="B158:B159"/>
    <mergeCell ref="C158:C159"/>
    <mergeCell ref="D158:D159"/>
    <mergeCell ref="E158:E159"/>
    <mergeCell ref="F158:G158"/>
    <mergeCell ref="H158:I158"/>
    <mergeCell ref="H143:I143"/>
    <mergeCell ref="E145:F145"/>
    <mergeCell ref="E146:F146"/>
    <mergeCell ref="E147:F147"/>
    <mergeCell ref="E150:F150"/>
    <mergeCell ref="E151:F151"/>
    <mergeCell ref="E152:F152"/>
    <mergeCell ref="H154:I154"/>
    <mergeCell ref="E156:F156"/>
    <mergeCell ref="E148:F148"/>
    <mergeCell ref="E80:F80"/>
    <mergeCell ref="E81:F81"/>
    <mergeCell ref="E82:F82"/>
    <mergeCell ref="H84:I84"/>
    <mergeCell ref="E86:F86"/>
    <mergeCell ref="E136:F136"/>
    <mergeCell ref="E137:F137"/>
    <mergeCell ref="E138:F138"/>
    <mergeCell ref="E139:F139"/>
    <mergeCell ref="E130:F130"/>
    <mergeCell ref="H114:I114"/>
    <mergeCell ref="E118:F118"/>
    <mergeCell ref="H120:I120"/>
    <mergeCell ref="E124:F124"/>
    <mergeCell ref="H126:I126"/>
    <mergeCell ref="E116:F116"/>
    <mergeCell ref="E117:F117"/>
    <mergeCell ref="E122:F122"/>
    <mergeCell ref="E123:F123"/>
    <mergeCell ref="H132:I132"/>
    <mergeCell ref="E100:F100"/>
    <mergeCell ref="H108:I108"/>
    <mergeCell ref="E105:F105"/>
    <mergeCell ref="E106:F106"/>
    <mergeCell ref="E77:F77"/>
    <mergeCell ref="E78:F78"/>
    <mergeCell ref="E79:F79"/>
    <mergeCell ref="E29:F29"/>
    <mergeCell ref="E44:F44"/>
    <mergeCell ref="E34:F34"/>
    <mergeCell ref="E43:F43"/>
    <mergeCell ref="E50:F50"/>
    <mergeCell ref="E51:F51"/>
    <mergeCell ref="E56:F56"/>
    <mergeCell ref="E57:F57"/>
    <mergeCell ref="E62:F62"/>
    <mergeCell ref="E63:F63"/>
    <mergeCell ref="E68:F68"/>
    <mergeCell ref="E69:F69"/>
    <mergeCell ref="E74:F74"/>
    <mergeCell ref="E75:F75"/>
    <mergeCell ref="E41:F41"/>
    <mergeCell ref="E42:F42"/>
    <mergeCell ref="A1:J1"/>
    <mergeCell ref="B2:J2"/>
    <mergeCell ref="B3:J3"/>
    <mergeCell ref="B4:J4"/>
    <mergeCell ref="A6:J6"/>
    <mergeCell ref="A7:J7"/>
    <mergeCell ref="A241:J242"/>
    <mergeCell ref="E8:F8"/>
    <mergeCell ref="E9:F9"/>
    <mergeCell ref="E104:F104"/>
    <mergeCell ref="E128:F128"/>
    <mergeCell ref="E129:F129"/>
    <mergeCell ref="E134:F134"/>
    <mergeCell ref="E135:F135"/>
    <mergeCell ref="A5:J5"/>
    <mergeCell ref="E110:F110"/>
    <mergeCell ref="E111:F111"/>
    <mergeCell ref="E67:F67"/>
    <mergeCell ref="E22:F22"/>
    <mergeCell ref="E23:F23"/>
    <mergeCell ref="E40:F40"/>
    <mergeCell ref="E45:F45"/>
    <mergeCell ref="E33:F33"/>
    <mergeCell ref="E92:F92"/>
    <mergeCell ref="H10:I10"/>
    <mergeCell ref="J10:J11"/>
    <mergeCell ref="A10:A11"/>
    <mergeCell ref="B10:B11"/>
    <mergeCell ref="C10:C11"/>
    <mergeCell ref="D10:D11"/>
    <mergeCell ref="E10:E11"/>
    <mergeCell ref="F10:G10"/>
    <mergeCell ref="A13:E13"/>
    <mergeCell ref="F13:I13"/>
    <mergeCell ref="E112:F112"/>
    <mergeCell ref="A14:E14"/>
    <mergeCell ref="F14:I14"/>
    <mergeCell ref="A15:E15"/>
    <mergeCell ref="F15:I15"/>
    <mergeCell ref="A16:E16"/>
    <mergeCell ref="F16:I16"/>
    <mergeCell ref="H20:I20"/>
    <mergeCell ref="E24:F24"/>
    <mergeCell ref="E25:F25"/>
    <mergeCell ref="A17:E17"/>
    <mergeCell ref="F17:I17"/>
    <mergeCell ref="A18:E18"/>
    <mergeCell ref="F18:I18"/>
    <mergeCell ref="E93:F93"/>
    <mergeCell ref="E94:F94"/>
    <mergeCell ref="E76:F76"/>
    <mergeCell ref="E26:F26"/>
    <mergeCell ref="E27:F27"/>
    <mergeCell ref="E28:F28"/>
    <mergeCell ref="H31:I31"/>
    <mergeCell ref="E35:F35"/>
    <mergeCell ref="E36:F36"/>
    <mergeCell ref="H38:I38"/>
    <mergeCell ref="H47:I47"/>
    <mergeCell ref="E49:F49"/>
    <mergeCell ref="H53:I53"/>
    <mergeCell ref="E55:F55"/>
    <mergeCell ref="H59:I59"/>
    <mergeCell ref="E61:F61"/>
    <mergeCell ref="H65:I65"/>
    <mergeCell ref="H71:I71"/>
    <mergeCell ref="E73:F73"/>
    <mergeCell ref="E87:F87"/>
    <mergeCell ref="E88:F88"/>
    <mergeCell ref="E89:F89"/>
    <mergeCell ref="E90:F90"/>
    <mergeCell ref="E91:F91"/>
    <mergeCell ref="H96:I96"/>
    <mergeCell ref="E98:F98"/>
    <mergeCell ref="E99:F99"/>
    <mergeCell ref="H102:I102"/>
    <mergeCell ref="J158:J159"/>
    <mergeCell ref="A161:E161"/>
    <mergeCell ref="F161:I161"/>
    <mergeCell ref="F162:I162"/>
    <mergeCell ref="A164:E164"/>
    <mergeCell ref="F164:I164"/>
    <mergeCell ref="A165:E165"/>
    <mergeCell ref="F165:I165"/>
    <mergeCell ref="A166:E166"/>
    <mergeCell ref="F166:I166"/>
    <mergeCell ref="E175:F175"/>
    <mergeCell ref="E176:F176"/>
    <mergeCell ref="A168:E168"/>
    <mergeCell ref="F168:I168"/>
    <mergeCell ref="A169:E169"/>
    <mergeCell ref="F169:I169"/>
    <mergeCell ref="A170:E170"/>
    <mergeCell ref="F170:I170"/>
    <mergeCell ref="H172:I172"/>
    <mergeCell ref="E174:F174"/>
    <mergeCell ref="E177:F177"/>
    <mergeCell ref="E178:F178"/>
    <mergeCell ref="E179:F179"/>
    <mergeCell ref="E180:F180"/>
    <mergeCell ref="E181:F181"/>
    <mergeCell ref="E182:F182"/>
    <mergeCell ref="E183:F183"/>
    <mergeCell ref="H185:I185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H198:I198"/>
    <mergeCell ref="E200:F200"/>
    <mergeCell ref="E201:F201"/>
    <mergeCell ref="A202:A203"/>
    <mergeCell ref="B202:B203"/>
    <mergeCell ref="C202:C203"/>
    <mergeCell ref="D202:D203"/>
    <mergeCell ref="E202:E203"/>
    <mergeCell ref="F202:G202"/>
    <mergeCell ref="H202:I202"/>
    <mergeCell ref="J202:J203"/>
    <mergeCell ref="A205:E205"/>
    <mergeCell ref="F205:I205"/>
    <mergeCell ref="A206:E206"/>
    <mergeCell ref="F206:I206"/>
    <mergeCell ref="A207:E207"/>
    <mergeCell ref="F207:I207"/>
    <mergeCell ref="A208:E208"/>
    <mergeCell ref="F208:I208"/>
    <mergeCell ref="A209:E209"/>
    <mergeCell ref="F209:I209"/>
    <mergeCell ref="A210:E210"/>
    <mergeCell ref="F210:I210"/>
    <mergeCell ref="H212:I212"/>
    <mergeCell ref="E214:F214"/>
    <mergeCell ref="E215:F215"/>
    <mergeCell ref="A216:A217"/>
    <mergeCell ref="B216:B217"/>
    <mergeCell ref="C216:C217"/>
    <mergeCell ref="D216:D217"/>
    <mergeCell ref="E216:E217"/>
    <mergeCell ref="F216:G216"/>
    <mergeCell ref="H216:I216"/>
    <mergeCell ref="J216:J217"/>
    <mergeCell ref="A219:E219"/>
    <mergeCell ref="F219:I219"/>
    <mergeCell ref="A220:E220"/>
    <mergeCell ref="F220:I220"/>
    <mergeCell ref="A221:E221"/>
    <mergeCell ref="F221:I221"/>
    <mergeCell ref="A222:E222"/>
    <mergeCell ref="F222:I222"/>
    <mergeCell ref="A223:E223"/>
    <mergeCell ref="F223:I223"/>
    <mergeCell ref="A224:E224"/>
    <mergeCell ref="F224:I224"/>
    <mergeCell ref="H226:I226"/>
    <mergeCell ref="E228:F228"/>
    <mergeCell ref="E229:F229"/>
    <mergeCell ref="A230:A231"/>
    <mergeCell ref="B230:B231"/>
    <mergeCell ref="C230:C231"/>
    <mergeCell ref="D230:D231"/>
    <mergeCell ref="E230:E231"/>
    <mergeCell ref="F230:G230"/>
    <mergeCell ref="H230:I230"/>
    <mergeCell ref="A237:E237"/>
    <mergeCell ref="F237:I237"/>
    <mergeCell ref="A238:E238"/>
    <mergeCell ref="F238:I238"/>
    <mergeCell ref="H240:I240"/>
    <mergeCell ref="J230:J231"/>
    <mergeCell ref="A233:E233"/>
    <mergeCell ref="F233:I233"/>
    <mergeCell ref="A234:E234"/>
    <mergeCell ref="F234:I234"/>
    <mergeCell ref="A235:E235"/>
    <mergeCell ref="F235:I235"/>
    <mergeCell ref="A236:E236"/>
    <mergeCell ref="F236:I236"/>
  </mergeCells>
  <pageMargins left="0.511811024" right="0.511811024" top="1.17" bottom="0.95833333333333337" header="0.31496062000000002" footer="0.31496062000000002"/>
  <pageSetup paperSize="9" scale="39" fitToHeight="0" orientation="portrait" r:id="rId1"/>
  <headerFooter>
    <oddHeader>&amp;C&amp;G</oddHeader>
    <oddFooter>&amp;CSEBASTIAO DE DEUS RODRIGUES FERREIRA
RN: 1905022760
ENGENHEIRO CIVIL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>
    <pageSetUpPr fitToPage="1"/>
  </sheetPr>
  <dimension ref="A1:L47"/>
  <sheetViews>
    <sheetView view="pageBreakPreview" topLeftCell="A18" zoomScale="70" zoomScaleNormal="70" zoomScaleSheetLayoutView="70" zoomScalePageLayoutView="70" workbookViewId="0">
      <selection activeCell="C35" sqref="C35"/>
    </sheetView>
  </sheetViews>
  <sheetFormatPr defaultColWidth="8.7109375" defaultRowHeight="18" x14ac:dyDescent="0.25"/>
  <cols>
    <col min="1" max="1" width="26.140625" style="25" customWidth="1"/>
    <col min="2" max="2" width="132.85546875" style="25" customWidth="1"/>
    <col min="3" max="3" width="27" style="25" customWidth="1"/>
    <col min="4" max="5" width="24.28515625" style="25" customWidth="1"/>
    <col min="6" max="6" width="25.7109375" style="25" customWidth="1"/>
    <col min="7" max="7" width="24.28515625" style="25" customWidth="1"/>
    <col min="8" max="8" width="25.85546875" style="25" customWidth="1"/>
    <col min="9" max="9" width="34.140625" style="10" customWidth="1"/>
    <col min="10" max="10" width="8.7109375" style="10"/>
    <col min="11" max="11" width="8.85546875" style="10" bestFit="1" customWidth="1"/>
    <col min="12" max="13" width="8.7109375" style="10"/>
    <col min="14" max="14" width="15.5703125" style="10" bestFit="1" customWidth="1"/>
    <col min="15" max="18" width="8.7109375" style="10"/>
    <col min="19" max="19" width="9.5703125" style="10" bestFit="1" customWidth="1"/>
    <col min="20" max="253" width="8.7109375" style="10"/>
    <col min="254" max="254" width="13.7109375" style="10" bestFit="1" customWidth="1"/>
    <col min="255" max="255" width="100" style="10" bestFit="1" customWidth="1"/>
    <col min="256" max="258" width="15.7109375" style="10" bestFit="1" customWidth="1"/>
    <col min="259" max="259" width="17.140625" style="10" bestFit="1" customWidth="1"/>
    <col min="260" max="260" width="12.7109375" style="10" bestFit="1" customWidth="1"/>
    <col min="261" max="261" width="15.7109375" style="10" bestFit="1" customWidth="1"/>
    <col min="262" max="262" width="8.7109375" style="10"/>
    <col min="263" max="263" width="11.140625" style="10" bestFit="1" customWidth="1"/>
    <col min="264" max="509" width="8.7109375" style="10"/>
    <col min="510" max="510" width="13.7109375" style="10" bestFit="1" customWidth="1"/>
    <col min="511" max="511" width="100" style="10" bestFit="1" customWidth="1"/>
    <col min="512" max="514" width="15.7109375" style="10" bestFit="1" customWidth="1"/>
    <col min="515" max="515" width="17.140625" style="10" bestFit="1" customWidth="1"/>
    <col min="516" max="516" width="12.7109375" style="10" bestFit="1" customWidth="1"/>
    <col min="517" max="517" width="15.7109375" style="10" bestFit="1" customWidth="1"/>
    <col min="518" max="518" width="8.7109375" style="10"/>
    <col min="519" max="519" width="11.140625" style="10" bestFit="1" customWidth="1"/>
    <col min="520" max="765" width="8.7109375" style="10"/>
    <col min="766" max="766" width="13.7109375" style="10" bestFit="1" customWidth="1"/>
    <col min="767" max="767" width="100" style="10" bestFit="1" customWidth="1"/>
    <col min="768" max="770" width="15.7109375" style="10" bestFit="1" customWidth="1"/>
    <col min="771" max="771" width="17.140625" style="10" bestFit="1" customWidth="1"/>
    <col min="772" max="772" width="12.7109375" style="10" bestFit="1" customWidth="1"/>
    <col min="773" max="773" width="15.7109375" style="10" bestFit="1" customWidth="1"/>
    <col min="774" max="774" width="8.7109375" style="10"/>
    <col min="775" max="775" width="11.140625" style="10" bestFit="1" customWidth="1"/>
    <col min="776" max="1021" width="8.7109375" style="10"/>
    <col min="1022" max="1022" width="13.7109375" style="10" bestFit="1" customWidth="1"/>
    <col min="1023" max="1023" width="100" style="10" bestFit="1" customWidth="1"/>
    <col min="1024" max="1026" width="15.7109375" style="10" bestFit="1" customWidth="1"/>
    <col min="1027" max="1027" width="17.140625" style="10" bestFit="1" customWidth="1"/>
    <col min="1028" max="1028" width="12.7109375" style="10" bestFit="1" customWidth="1"/>
    <col min="1029" max="1029" width="15.7109375" style="10" bestFit="1" customWidth="1"/>
    <col min="1030" max="1030" width="8.7109375" style="10"/>
    <col min="1031" max="1031" width="11.140625" style="10" bestFit="1" customWidth="1"/>
    <col min="1032" max="1277" width="8.7109375" style="10"/>
    <col min="1278" max="1278" width="13.7109375" style="10" bestFit="1" customWidth="1"/>
    <col min="1279" max="1279" width="100" style="10" bestFit="1" customWidth="1"/>
    <col min="1280" max="1282" width="15.7109375" style="10" bestFit="1" customWidth="1"/>
    <col min="1283" max="1283" width="17.140625" style="10" bestFit="1" customWidth="1"/>
    <col min="1284" max="1284" width="12.7109375" style="10" bestFit="1" customWidth="1"/>
    <col min="1285" max="1285" width="15.7109375" style="10" bestFit="1" customWidth="1"/>
    <col min="1286" max="1286" width="8.7109375" style="10"/>
    <col min="1287" max="1287" width="11.140625" style="10" bestFit="1" customWidth="1"/>
    <col min="1288" max="1533" width="8.7109375" style="10"/>
    <col min="1534" max="1534" width="13.7109375" style="10" bestFit="1" customWidth="1"/>
    <col min="1535" max="1535" width="100" style="10" bestFit="1" customWidth="1"/>
    <col min="1536" max="1538" width="15.7109375" style="10" bestFit="1" customWidth="1"/>
    <col min="1539" max="1539" width="17.140625" style="10" bestFit="1" customWidth="1"/>
    <col min="1540" max="1540" width="12.7109375" style="10" bestFit="1" customWidth="1"/>
    <col min="1541" max="1541" width="15.7109375" style="10" bestFit="1" customWidth="1"/>
    <col min="1542" max="1542" width="8.7109375" style="10"/>
    <col min="1543" max="1543" width="11.140625" style="10" bestFit="1" customWidth="1"/>
    <col min="1544" max="1789" width="8.7109375" style="10"/>
    <col min="1790" max="1790" width="13.7109375" style="10" bestFit="1" customWidth="1"/>
    <col min="1791" max="1791" width="100" style="10" bestFit="1" customWidth="1"/>
    <col min="1792" max="1794" width="15.7109375" style="10" bestFit="1" customWidth="1"/>
    <col min="1795" max="1795" width="17.140625" style="10" bestFit="1" customWidth="1"/>
    <col min="1796" max="1796" width="12.7109375" style="10" bestFit="1" customWidth="1"/>
    <col min="1797" max="1797" width="15.7109375" style="10" bestFit="1" customWidth="1"/>
    <col min="1798" max="1798" width="8.7109375" style="10"/>
    <col min="1799" max="1799" width="11.140625" style="10" bestFit="1" customWidth="1"/>
    <col min="1800" max="2045" width="8.7109375" style="10"/>
    <col min="2046" max="2046" width="13.7109375" style="10" bestFit="1" customWidth="1"/>
    <col min="2047" max="2047" width="100" style="10" bestFit="1" customWidth="1"/>
    <col min="2048" max="2050" width="15.7109375" style="10" bestFit="1" customWidth="1"/>
    <col min="2051" max="2051" width="17.140625" style="10" bestFit="1" customWidth="1"/>
    <col min="2052" max="2052" width="12.7109375" style="10" bestFit="1" customWidth="1"/>
    <col min="2053" max="2053" width="15.7109375" style="10" bestFit="1" customWidth="1"/>
    <col min="2054" max="2054" width="8.7109375" style="10"/>
    <col min="2055" max="2055" width="11.140625" style="10" bestFit="1" customWidth="1"/>
    <col min="2056" max="2301" width="8.7109375" style="10"/>
    <col min="2302" max="2302" width="13.7109375" style="10" bestFit="1" customWidth="1"/>
    <col min="2303" max="2303" width="100" style="10" bestFit="1" customWidth="1"/>
    <col min="2304" max="2306" width="15.7109375" style="10" bestFit="1" customWidth="1"/>
    <col min="2307" max="2307" width="17.140625" style="10" bestFit="1" customWidth="1"/>
    <col min="2308" max="2308" width="12.7109375" style="10" bestFit="1" customWidth="1"/>
    <col min="2309" max="2309" width="15.7109375" style="10" bestFit="1" customWidth="1"/>
    <col min="2310" max="2310" width="8.7109375" style="10"/>
    <col min="2311" max="2311" width="11.140625" style="10" bestFit="1" customWidth="1"/>
    <col min="2312" max="2557" width="8.7109375" style="10"/>
    <col min="2558" max="2558" width="13.7109375" style="10" bestFit="1" customWidth="1"/>
    <col min="2559" max="2559" width="100" style="10" bestFit="1" customWidth="1"/>
    <col min="2560" max="2562" width="15.7109375" style="10" bestFit="1" customWidth="1"/>
    <col min="2563" max="2563" width="17.140625" style="10" bestFit="1" customWidth="1"/>
    <col min="2564" max="2564" width="12.7109375" style="10" bestFit="1" customWidth="1"/>
    <col min="2565" max="2565" width="15.7109375" style="10" bestFit="1" customWidth="1"/>
    <col min="2566" max="2566" width="8.7109375" style="10"/>
    <col min="2567" max="2567" width="11.140625" style="10" bestFit="1" customWidth="1"/>
    <col min="2568" max="2813" width="8.7109375" style="10"/>
    <col min="2814" max="2814" width="13.7109375" style="10" bestFit="1" customWidth="1"/>
    <col min="2815" max="2815" width="100" style="10" bestFit="1" customWidth="1"/>
    <col min="2816" max="2818" width="15.7109375" style="10" bestFit="1" customWidth="1"/>
    <col min="2819" max="2819" width="17.140625" style="10" bestFit="1" customWidth="1"/>
    <col min="2820" max="2820" width="12.7109375" style="10" bestFit="1" customWidth="1"/>
    <col min="2821" max="2821" width="15.7109375" style="10" bestFit="1" customWidth="1"/>
    <col min="2822" max="2822" width="8.7109375" style="10"/>
    <col min="2823" max="2823" width="11.140625" style="10" bestFit="1" customWidth="1"/>
    <col min="2824" max="3069" width="8.7109375" style="10"/>
    <col min="3070" max="3070" width="13.7109375" style="10" bestFit="1" customWidth="1"/>
    <col min="3071" max="3071" width="100" style="10" bestFit="1" customWidth="1"/>
    <col min="3072" max="3074" width="15.7109375" style="10" bestFit="1" customWidth="1"/>
    <col min="3075" max="3075" width="17.140625" style="10" bestFit="1" customWidth="1"/>
    <col min="3076" max="3076" width="12.7109375" style="10" bestFit="1" customWidth="1"/>
    <col min="3077" max="3077" width="15.7109375" style="10" bestFit="1" customWidth="1"/>
    <col min="3078" max="3078" width="8.7109375" style="10"/>
    <col min="3079" max="3079" width="11.140625" style="10" bestFit="1" customWidth="1"/>
    <col min="3080" max="3325" width="8.7109375" style="10"/>
    <col min="3326" max="3326" width="13.7109375" style="10" bestFit="1" customWidth="1"/>
    <col min="3327" max="3327" width="100" style="10" bestFit="1" customWidth="1"/>
    <col min="3328" max="3330" width="15.7109375" style="10" bestFit="1" customWidth="1"/>
    <col min="3331" max="3331" width="17.140625" style="10" bestFit="1" customWidth="1"/>
    <col min="3332" max="3332" width="12.7109375" style="10" bestFit="1" customWidth="1"/>
    <col min="3333" max="3333" width="15.7109375" style="10" bestFit="1" customWidth="1"/>
    <col min="3334" max="3334" width="8.7109375" style="10"/>
    <col min="3335" max="3335" width="11.140625" style="10" bestFit="1" customWidth="1"/>
    <col min="3336" max="3581" width="8.7109375" style="10"/>
    <col min="3582" max="3582" width="13.7109375" style="10" bestFit="1" customWidth="1"/>
    <col min="3583" max="3583" width="100" style="10" bestFit="1" customWidth="1"/>
    <col min="3584" max="3586" width="15.7109375" style="10" bestFit="1" customWidth="1"/>
    <col min="3587" max="3587" width="17.140625" style="10" bestFit="1" customWidth="1"/>
    <col min="3588" max="3588" width="12.7109375" style="10" bestFit="1" customWidth="1"/>
    <col min="3589" max="3589" width="15.7109375" style="10" bestFit="1" customWidth="1"/>
    <col min="3590" max="3590" width="8.7109375" style="10"/>
    <col min="3591" max="3591" width="11.140625" style="10" bestFit="1" customWidth="1"/>
    <col min="3592" max="3837" width="8.7109375" style="10"/>
    <col min="3838" max="3838" width="13.7109375" style="10" bestFit="1" customWidth="1"/>
    <col min="3839" max="3839" width="100" style="10" bestFit="1" customWidth="1"/>
    <col min="3840" max="3842" width="15.7109375" style="10" bestFit="1" customWidth="1"/>
    <col min="3843" max="3843" width="17.140625" style="10" bestFit="1" customWidth="1"/>
    <col min="3844" max="3844" width="12.7109375" style="10" bestFit="1" customWidth="1"/>
    <col min="3845" max="3845" width="15.7109375" style="10" bestFit="1" customWidth="1"/>
    <col min="3846" max="3846" width="8.7109375" style="10"/>
    <col min="3847" max="3847" width="11.140625" style="10" bestFit="1" customWidth="1"/>
    <col min="3848" max="4093" width="8.7109375" style="10"/>
    <col min="4094" max="4094" width="13.7109375" style="10" bestFit="1" customWidth="1"/>
    <col min="4095" max="4095" width="100" style="10" bestFit="1" customWidth="1"/>
    <col min="4096" max="4098" width="15.7109375" style="10" bestFit="1" customWidth="1"/>
    <col min="4099" max="4099" width="17.140625" style="10" bestFit="1" customWidth="1"/>
    <col min="4100" max="4100" width="12.7109375" style="10" bestFit="1" customWidth="1"/>
    <col min="4101" max="4101" width="15.7109375" style="10" bestFit="1" customWidth="1"/>
    <col min="4102" max="4102" width="8.7109375" style="10"/>
    <col min="4103" max="4103" width="11.140625" style="10" bestFit="1" customWidth="1"/>
    <col min="4104" max="4349" width="8.7109375" style="10"/>
    <col min="4350" max="4350" width="13.7109375" style="10" bestFit="1" customWidth="1"/>
    <col min="4351" max="4351" width="100" style="10" bestFit="1" customWidth="1"/>
    <col min="4352" max="4354" width="15.7109375" style="10" bestFit="1" customWidth="1"/>
    <col min="4355" max="4355" width="17.140625" style="10" bestFit="1" customWidth="1"/>
    <col min="4356" max="4356" width="12.7109375" style="10" bestFit="1" customWidth="1"/>
    <col min="4357" max="4357" width="15.7109375" style="10" bestFit="1" customWidth="1"/>
    <col min="4358" max="4358" width="8.7109375" style="10"/>
    <col min="4359" max="4359" width="11.140625" style="10" bestFit="1" customWidth="1"/>
    <col min="4360" max="4605" width="8.7109375" style="10"/>
    <col min="4606" max="4606" width="13.7109375" style="10" bestFit="1" customWidth="1"/>
    <col min="4607" max="4607" width="100" style="10" bestFit="1" customWidth="1"/>
    <col min="4608" max="4610" width="15.7109375" style="10" bestFit="1" customWidth="1"/>
    <col min="4611" max="4611" width="17.140625" style="10" bestFit="1" customWidth="1"/>
    <col min="4612" max="4612" width="12.7109375" style="10" bestFit="1" customWidth="1"/>
    <col min="4613" max="4613" width="15.7109375" style="10" bestFit="1" customWidth="1"/>
    <col min="4614" max="4614" width="8.7109375" style="10"/>
    <col min="4615" max="4615" width="11.140625" style="10" bestFit="1" customWidth="1"/>
    <col min="4616" max="4861" width="8.7109375" style="10"/>
    <col min="4862" max="4862" width="13.7109375" style="10" bestFit="1" customWidth="1"/>
    <col min="4863" max="4863" width="100" style="10" bestFit="1" customWidth="1"/>
    <col min="4864" max="4866" width="15.7109375" style="10" bestFit="1" customWidth="1"/>
    <col min="4867" max="4867" width="17.140625" style="10" bestFit="1" customWidth="1"/>
    <col min="4868" max="4868" width="12.7109375" style="10" bestFit="1" customWidth="1"/>
    <col min="4869" max="4869" width="15.7109375" style="10" bestFit="1" customWidth="1"/>
    <col min="4870" max="4870" width="8.7109375" style="10"/>
    <col min="4871" max="4871" width="11.140625" style="10" bestFit="1" customWidth="1"/>
    <col min="4872" max="5117" width="8.7109375" style="10"/>
    <col min="5118" max="5118" width="13.7109375" style="10" bestFit="1" customWidth="1"/>
    <col min="5119" max="5119" width="100" style="10" bestFit="1" customWidth="1"/>
    <col min="5120" max="5122" width="15.7109375" style="10" bestFit="1" customWidth="1"/>
    <col min="5123" max="5123" width="17.140625" style="10" bestFit="1" customWidth="1"/>
    <col min="5124" max="5124" width="12.7109375" style="10" bestFit="1" customWidth="1"/>
    <col min="5125" max="5125" width="15.7109375" style="10" bestFit="1" customWidth="1"/>
    <col min="5126" max="5126" width="8.7109375" style="10"/>
    <col min="5127" max="5127" width="11.140625" style="10" bestFit="1" customWidth="1"/>
    <col min="5128" max="5373" width="8.7109375" style="10"/>
    <col min="5374" max="5374" width="13.7109375" style="10" bestFit="1" customWidth="1"/>
    <col min="5375" max="5375" width="100" style="10" bestFit="1" customWidth="1"/>
    <col min="5376" max="5378" width="15.7109375" style="10" bestFit="1" customWidth="1"/>
    <col min="5379" max="5379" width="17.140625" style="10" bestFit="1" customWidth="1"/>
    <col min="5380" max="5380" width="12.7109375" style="10" bestFit="1" customWidth="1"/>
    <col min="5381" max="5381" width="15.7109375" style="10" bestFit="1" customWidth="1"/>
    <col min="5382" max="5382" width="8.7109375" style="10"/>
    <col min="5383" max="5383" width="11.140625" style="10" bestFit="1" customWidth="1"/>
    <col min="5384" max="5629" width="8.7109375" style="10"/>
    <col min="5630" max="5630" width="13.7109375" style="10" bestFit="1" customWidth="1"/>
    <col min="5631" max="5631" width="100" style="10" bestFit="1" customWidth="1"/>
    <col min="5632" max="5634" width="15.7109375" style="10" bestFit="1" customWidth="1"/>
    <col min="5635" max="5635" width="17.140625" style="10" bestFit="1" customWidth="1"/>
    <col min="5636" max="5636" width="12.7109375" style="10" bestFit="1" customWidth="1"/>
    <col min="5637" max="5637" width="15.7109375" style="10" bestFit="1" customWidth="1"/>
    <col min="5638" max="5638" width="8.7109375" style="10"/>
    <col min="5639" max="5639" width="11.140625" style="10" bestFit="1" customWidth="1"/>
    <col min="5640" max="5885" width="8.7109375" style="10"/>
    <col min="5886" max="5886" width="13.7109375" style="10" bestFit="1" customWidth="1"/>
    <col min="5887" max="5887" width="100" style="10" bestFit="1" customWidth="1"/>
    <col min="5888" max="5890" width="15.7109375" style="10" bestFit="1" customWidth="1"/>
    <col min="5891" max="5891" width="17.140625" style="10" bestFit="1" customWidth="1"/>
    <col min="5892" max="5892" width="12.7109375" style="10" bestFit="1" customWidth="1"/>
    <col min="5893" max="5893" width="15.7109375" style="10" bestFit="1" customWidth="1"/>
    <col min="5894" max="5894" width="8.7109375" style="10"/>
    <col min="5895" max="5895" width="11.140625" style="10" bestFit="1" customWidth="1"/>
    <col min="5896" max="6141" width="8.7109375" style="10"/>
    <col min="6142" max="6142" width="13.7109375" style="10" bestFit="1" customWidth="1"/>
    <col min="6143" max="6143" width="100" style="10" bestFit="1" customWidth="1"/>
    <col min="6144" max="6146" width="15.7109375" style="10" bestFit="1" customWidth="1"/>
    <col min="6147" max="6147" width="17.140625" style="10" bestFit="1" customWidth="1"/>
    <col min="6148" max="6148" width="12.7109375" style="10" bestFit="1" customWidth="1"/>
    <col min="6149" max="6149" width="15.7109375" style="10" bestFit="1" customWidth="1"/>
    <col min="6150" max="6150" width="8.7109375" style="10"/>
    <col min="6151" max="6151" width="11.140625" style="10" bestFit="1" customWidth="1"/>
    <col min="6152" max="6397" width="8.7109375" style="10"/>
    <col min="6398" max="6398" width="13.7109375" style="10" bestFit="1" customWidth="1"/>
    <col min="6399" max="6399" width="100" style="10" bestFit="1" customWidth="1"/>
    <col min="6400" max="6402" width="15.7109375" style="10" bestFit="1" customWidth="1"/>
    <col min="6403" max="6403" width="17.140625" style="10" bestFit="1" customWidth="1"/>
    <col min="6404" max="6404" width="12.7109375" style="10" bestFit="1" customWidth="1"/>
    <col min="6405" max="6405" width="15.7109375" style="10" bestFit="1" customWidth="1"/>
    <col min="6406" max="6406" width="8.7109375" style="10"/>
    <col min="6407" max="6407" width="11.140625" style="10" bestFit="1" customWidth="1"/>
    <col min="6408" max="6653" width="8.7109375" style="10"/>
    <col min="6654" max="6654" width="13.7109375" style="10" bestFit="1" customWidth="1"/>
    <col min="6655" max="6655" width="100" style="10" bestFit="1" customWidth="1"/>
    <col min="6656" max="6658" width="15.7109375" style="10" bestFit="1" customWidth="1"/>
    <col min="6659" max="6659" width="17.140625" style="10" bestFit="1" customWidth="1"/>
    <col min="6660" max="6660" width="12.7109375" style="10" bestFit="1" customWidth="1"/>
    <col min="6661" max="6661" width="15.7109375" style="10" bestFit="1" customWidth="1"/>
    <col min="6662" max="6662" width="8.7109375" style="10"/>
    <col min="6663" max="6663" width="11.140625" style="10" bestFit="1" customWidth="1"/>
    <col min="6664" max="6909" width="8.7109375" style="10"/>
    <col min="6910" max="6910" width="13.7109375" style="10" bestFit="1" customWidth="1"/>
    <col min="6911" max="6911" width="100" style="10" bestFit="1" customWidth="1"/>
    <col min="6912" max="6914" width="15.7109375" style="10" bestFit="1" customWidth="1"/>
    <col min="6915" max="6915" width="17.140625" style="10" bestFit="1" customWidth="1"/>
    <col min="6916" max="6916" width="12.7109375" style="10" bestFit="1" customWidth="1"/>
    <col min="6917" max="6917" width="15.7109375" style="10" bestFit="1" customWidth="1"/>
    <col min="6918" max="6918" width="8.7109375" style="10"/>
    <col min="6919" max="6919" width="11.140625" style="10" bestFit="1" customWidth="1"/>
    <col min="6920" max="7165" width="8.7109375" style="10"/>
    <col min="7166" max="7166" width="13.7109375" style="10" bestFit="1" customWidth="1"/>
    <col min="7167" max="7167" width="100" style="10" bestFit="1" customWidth="1"/>
    <col min="7168" max="7170" width="15.7109375" style="10" bestFit="1" customWidth="1"/>
    <col min="7171" max="7171" width="17.140625" style="10" bestFit="1" customWidth="1"/>
    <col min="7172" max="7172" width="12.7109375" style="10" bestFit="1" customWidth="1"/>
    <col min="7173" max="7173" width="15.7109375" style="10" bestFit="1" customWidth="1"/>
    <col min="7174" max="7174" width="8.7109375" style="10"/>
    <col min="7175" max="7175" width="11.140625" style="10" bestFit="1" customWidth="1"/>
    <col min="7176" max="7421" width="8.7109375" style="10"/>
    <col min="7422" max="7422" width="13.7109375" style="10" bestFit="1" customWidth="1"/>
    <col min="7423" max="7423" width="100" style="10" bestFit="1" customWidth="1"/>
    <col min="7424" max="7426" width="15.7109375" style="10" bestFit="1" customWidth="1"/>
    <col min="7427" max="7427" width="17.140625" style="10" bestFit="1" customWidth="1"/>
    <col min="7428" max="7428" width="12.7109375" style="10" bestFit="1" customWidth="1"/>
    <col min="7429" max="7429" width="15.7109375" style="10" bestFit="1" customWidth="1"/>
    <col min="7430" max="7430" width="8.7109375" style="10"/>
    <col min="7431" max="7431" width="11.140625" style="10" bestFit="1" customWidth="1"/>
    <col min="7432" max="7677" width="8.7109375" style="10"/>
    <col min="7678" max="7678" width="13.7109375" style="10" bestFit="1" customWidth="1"/>
    <col min="7679" max="7679" width="100" style="10" bestFit="1" customWidth="1"/>
    <col min="7680" max="7682" width="15.7109375" style="10" bestFit="1" customWidth="1"/>
    <col min="7683" max="7683" width="17.140625" style="10" bestFit="1" customWidth="1"/>
    <col min="7684" max="7684" width="12.7109375" style="10" bestFit="1" customWidth="1"/>
    <col min="7685" max="7685" width="15.7109375" style="10" bestFit="1" customWidth="1"/>
    <col min="7686" max="7686" width="8.7109375" style="10"/>
    <col min="7687" max="7687" width="11.140625" style="10" bestFit="1" customWidth="1"/>
    <col min="7688" max="7933" width="8.7109375" style="10"/>
    <col min="7934" max="7934" width="13.7109375" style="10" bestFit="1" customWidth="1"/>
    <col min="7935" max="7935" width="100" style="10" bestFit="1" customWidth="1"/>
    <col min="7936" max="7938" width="15.7109375" style="10" bestFit="1" customWidth="1"/>
    <col min="7939" max="7939" width="17.140625" style="10" bestFit="1" customWidth="1"/>
    <col min="7940" max="7940" width="12.7109375" style="10" bestFit="1" customWidth="1"/>
    <col min="7941" max="7941" width="15.7109375" style="10" bestFit="1" customWidth="1"/>
    <col min="7942" max="7942" width="8.7109375" style="10"/>
    <col min="7943" max="7943" width="11.140625" style="10" bestFit="1" customWidth="1"/>
    <col min="7944" max="8189" width="8.7109375" style="10"/>
    <col min="8190" max="8190" width="13.7109375" style="10" bestFit="1" customWidth="1"/>
    <col min="8191" max="8191" width="100" style="10" bestFit="1" customWidth="1"/>
    <col min="8192" max="8194" width="15.7109375" style="10" bestFit="1" customWidth="1"/>
    <col min="8195" max="8195" width="17.140625" style="10" bestFit="1" customWidth="1"/>
    <col min="8196" max="8196" width="12.7109375" style="10" bestFit="1" customWidth="1"/>
    <col min="8197" max="8197" width="15.7109375" style="10" bestFit="1" customWidth="1"/>
    <col min="8198" max="8198" width="8.7109375" style="10"/>
    <col min="8199" max="8199" width="11.140625" style="10" bestFit="1" customWidth="1"/>
    <col min="8200" max="8445" width="8.7109375" style="10"/>
    <col min="8446" max="8446" width="13.7109375" style="10" bestFit="1" customWidth="1"/>
    <col min="8447" max="8447" width="100" style="10" bestFit="1" customWidth="1"/>
    <col min="8448" max="8450" width="15.7109375" style="10" bestFit="1" customWidth="1"/>
    <col min="8451" max="8451" width="17.140625" style="10" bestFit="1" customWidth="1"/>
    <col min="8452" max="8452" width="12.7109375" style="10" bestFit="1" customWidth="1"/>
    <col min="8453" max="8453" width="15.7109375" style="10" bestFit="1" customWidth="1"/>
    <col min="8454" max="8454" width="8.7109375" style="10"/>
    <col min="8455" max="8455" width="11.140625" style="10" bestFit="1" customWidth="1"/>
    <col min="8456" max="8701" width="8.7109375" style="10"/>
    <col min="8702" max="8702" width="13.7109375" style="10" bestFit="1" customWidth="1"/>
    <col min="8703" max="8703" width="100" style="10" bestFit="1" customWidth="1"/>
    <col min="8704" max="8706" width="15.7109375" style="10" bestFit="1" customWidth="1"/>
    <col min="8707" max="8707" width="17.140625" style="10" bestFit="1" customWidth="1"/>
    <col min="8708" max="8708" width="12.7109375" style="10" bestFit="1" customWidth="1"/>
    <col min="8709" max="8709" width="15.7109375" style="10" bestFit="1" customWidth="1"/>
    <col min="8710" max="8710" width="8.7109375" style="10"/>
    <col min="8711" max="8711" width="11.140625" style="10" bestFit="1" customWidth="1"/>
    <col min="8712" max="8957" width="8.7109375" style="10"/>
    <col min="8958" max="8958" width="13.7109375" style="10" bestFit="1" customWidth="1"/>
    <col min="8959" max="8959" width="100" style="10" bestFit="1" customWidth="1"/>
    <col min="8960" max="8962" width="15.7109375" style="10" bestFit="1" customWidth="1"/>
    <col min="8963" max="8963" width="17.140625" style="10" bestFit="1" customWidth="1"/>
    <col min="8964" max="8964" width="12.7109375" style="10" bestFit="1" customWidth="1"/>
    <col min="8965" max="8965" width="15.7109375" style="10" bestFit="1" customWidth="1"/>
    <col min="8966" max="8966" width="8.7109375" style="10"/>
    <col min="8967" max="8967" width="11.140625" style="10" bestFit="1" customWidth="1"/>
    <col min="8968" max="9213" width="8.7109375" style="10"/>
    <col min="9214" max="9214" width="13.7109375" style="10" bestFit="1" customWidth="1"/>
    <col min="9215" max="9215" width="100" style="10" bestFit="1" customWidth="1"/>
    <col min="9216" max="9218" width="15.7109375" style="10" bestFit="1" customWidth="1"/>
    <col min="9219" max="9219" width="17.140625" style="10" bestFit="1" customWidth="1"/>
    <col min="9220" max="9220" width="12.7109375" style="10" bestFit="1" customWidth="1"/>
    <col min="9221" max="9221" width="15.7109375" style="10" bestFit="1" customWidth="1"/>
    <col min="9222" max="9222" width="8.7109375" style="10"/>
    <col min="9223" max="9223" width="11.140625" style="10" bestFit="1" customWidth="1"/>
    <col min="9224" max="9469" width="8.7109375" style="10"/>
    <col min="9470" max="9470" width="13.7109375" style="10" bestFit="1" customWidth="1"/>
    <col min="9471" max="9471" width="100" style="10" bestFit="1" customWidth="1"/>
    <col min="9472" max="9474" width="15.7109375" style="10" bestFit="1" customWidth="1"/>
    <col min="9475" max="9475" width="17.140625" style="10" bestFit="1" customWidth="1"/>
    <col min="9476" max="9476" width="12.7109375" style="10" bestFit="1" customWidth="1"/>
    <col min="9477" max="9477" width="15.7109375" style="10" bestFit="1" customWidth="1"/>
    <col min="9478" max="9478" width="8.7109375" style="10"/>
    <col min="9479" max="9479" width="11.140625" style="10" bestFit="1" customWidth="1"/>
    <col min="9480" max="9725" width="8.7109375" style="10"/>
    <col min="9726" max="9726" width="13.7109375" style="10" bestFit="1" customWidth="1"/>
    <col min="9727" max="9727" width="100" style="10" bestFit="1" customWidth="1"/>
    <col min="9728" max="9730" width="15.7109375" style="10" bestFit="1" customWidth="1"/>
    <col min="9731" max="9731" width="17.140625" style="10" bestFit="1" customWidth="1"/>
    <col min="9732" max="9732" width="12.7109375" style="10" bestFit="1" customWidth="1"/>
    <col min="9733" max="9733" width="15.7109375" style="10" bestFit="1" customWidth="1"/>
    <col min="9734" max="9734" width="8.7109375" style="10"/>
    <col min="9735" max="9735" width="11.140625" style="10" bestFit="1" customWidth="1"/>
    <col min="9736" max="9981" width="8.7109375" style="10"/>
    <col min="9982" max="9982" width="13.7109375" style="10" bestFit="1" customWidth="1"/>
    <col min="9983" max="9983" width="100" style="10" bestFit="1" customWidth="1"/>
    <col min="9984" max="9986" width="15.7109375" style="10" bestFit="1" customWidth="1"/>
    <col min="9987" max="9987" width="17.140625" style="10" bestFit="1" customWidth="1"/>
    <col min="9988" max="9988" width="12.7109375" style="10" bestFit="1" customWidth="1"/>
    <col min="9989" max="9989" width="15.7109375" style="10" bestFit="1" customWidth="1"/>
    <col min="9990" max="9990" width="8.7109375" style="10"/>
    <col min="9991" max="9991" width="11.140625" style="10" bestFit="1" customWidth="1"/>
    <col min="9992" max="10237" width="8.7109375" style="10"/>
    <col min="10238" max="10238" width="13.7109375" style="10" bestFit="1" customWidth="1"/>
    <col min="10239" max="10239" width="100" style="10" bestFit="1" customWidth="1"/>
    <col min="10240" max="10242" width="15.7109375" style="10" bestFit="1" customWidth="1"/>
    <col min="10243" max="10243" width="17.140625" style="10" bestFit="1" customWidth="1"/>
    <col min="10244" max="10244" width="12.7109375" style="10" bestFit="1" customWidth="1"/>
    <col min="10245" max="10245" width="15.7109375" style="10" bestFit="1" customWidth="1"/>
    <col min="10246" max="10246" width="8.7109375" style="10"/>
    <col min="10247" max="10247" width="11.140625" style="10" bestFit="1" customWidth="1"/>
    <col min="10248" max="10493" width="8.7109375" style="10"/>
    <col min="10494" max="10494" width="13.7109375" style="10" bestFit="1" customWidth="1"/>
    <col min="10495" max="10495" width="100" style="10" bestFit="1" customWidth="1"/>
    <col min="10496" max="10498" width="15.7109375" style="10" bestFit="1" customWidth="1"/>
    <col min="10499" max="10499" width="17.140625" style="10" bestFit="1" customWidth="1"/>
    <col min="10500" max="10500" width="12.7109375" style="10" bestFit="1" customWidth="1"/>
    <col min="10501" max="10501" width="15.7109375" style="10" bestFit="1" customWidth="1"/>
    <col min="10502" max="10502" width="8.7109375" style="10"/>
    <col min="10503" max="10503" width="11.140625" style="10" bestFit="1" customWidth="1"/>
    <col min="10504" max="10749" width="8.7109375" style="10"/>
    <col min="10750" max="10750" width="13.7109375" style="10" bestFit="1" customWidth="1"/>
    <col min="10751" max="10751" width="100" style="10" bestFit="1" customWidth="1"/>
    <col min="10752" max="10754" width="15.7109375" style="10" bestFit="1" customWidth="1"/>
    <col min="10755" max="10755" width="17.140625" style="10" bestFit="1" customWidth="1"/>
    <col min="10756" max="10756" width="12.7109375" style="10" bestFit="1" customWidth="1"/>
    <col min="10757" max="10757" width="15.7109375" style="10" bestFit="1" customWidth="1"/>
    <col min="10758" max="10758" width="8.7109375" style="10"/>
    <col min="10759" max="10759" width="11.140625" style="10" bestFit="1" customWidth="1"/>
    <col min="10760" max="11005" width="8.7109375" style="10"/>
    <col min="11006" max="11006" width="13.7109375" style="10" bestFit="1" customWidth="1"/>
    <col min="11007" max="11007" width="100" style="10" bestFit="1" customWidth="1"/>
    <col min="11008" max="11010" width="15.7109375" style="10" bestFit="1" customWidth="1"/>
    <col min="11011" max="11011" width="17.140625" style="10" bestFit="1" customWidth="1"/>
    <col min="11012" max="11012" width="12.7109375" style="10" bestFit="1" customWidth="1"/>
    <col min="11013" max="11013" width="15.7109375" style="10" bestFit="1" customWidth="1"/>
    <col min="11014" max="11014" width="8.7109375" style="10"/>
    <col min="11015" max="11015" width="11.140625" style="10" bestFit="1" customWidth="1"/>
    <col min="11016" max="11261" width="8.7109375" style="10"/>
    <col min="11262" max="11262" width="13.7109375" style="10" bestFit="1" customWidth="1"/>
    <col min="11263" max="11263" width="100" style="10" bestFit="1" customWidth="1"/>
    <col min="11264" max="11266" width="15.7109375" style="10" bestFit="1" customWidth="1"/>
    <col min="11267" max="11267" width="17.140625" style="10" bestFit="1" customWidth="1"/>
    <col min="11268" max="11268" width="12.7109375" style="10" bestFit="1" customWidth="1"/>
    <col min="11269" max="11269" width="15.7109375" style="10" bestFit="1" customWidth="1"/>
    <col min="11270" max="11270" width="8.7109375" style="10"/>
    <col min="11271" max="11271" width="11.140625" style="10" bestFit="1" customWidth="1"/>
    <col min="11272" max="11517" width="8.7109375" style="10"/>
    <col min="11518" max="11518" width="13.7109375" style="10" bestFit="1" customWidth="1"/>
    <col min="11519" max="11519" width="100" style="10" bestFit="1" customWidth="1"/>
    <col min="11520" max="11522" width="15.7109375" style="10" bestFit="1" customWidth="1"/>
    <col min="11523" max="11523" width="17.140625" style="10" bestFit="1" customWidth="1"/>
    <col min="11524" max="11524" width="12.7109375" style="10" bestFit="1" customWidth="1"/>
    <col min="11525" max="11525" width="15.7109375" style="10" bestFit="1" customWidth="1"/>
    <col min="11526" max="11526" width="8.7109375" style="10"/>
    <col min="11527" max="11527" width="11.140625" style="10" bestFit="1" customWidth="1"/>
    <col min="11528" max="11773" width="8.7109375" style="10"/>
    <col min="11774" max="11774" width="13.7109375" style="10" bestFit="1" customWidth="1"/>
    <col min="11775" max="11775" width="100" style="10" bestFit="1" customWidth="1"/>
    <col min="11776" max="11778" width="15.7109375" style="10" bestFit="1" customWidth="1"/>
    <col min="11779" max="11779" width="17.140625" style="10" bestFit="1" customWidth="1"/>
    <col min="11780" max="11780" width="12.7109375" style="10" bestFit="1" customWidth="1"/>
    <col min="11781" max="11781" width="15.7109375" style="10" bestFit="1" customWidth="1"/>
    <col min="11782" max="11782" width="8.7109375" style="10"/>
    <col min="11783" max="11783" width="11.140625" style="10" bestFit="1" customWidth="1"/>
    <col min="11784" max="12029" width="8.7109375" style="10"/>
    <col min="12030" max="12030" width="13.7109375" style="10" bestFit="1" customWidth="1"/>
    <col min="12031" max="12031" width="100" style="10" bestFit="1" customWidth="1"/>
    <col min="12032" max="12034" width="15.7109375" style="10" bestFit="1" customWidth="1"/>
    <col min="12035" max="12035" width="17.140625" style="10" bestFit="1" customWidth="1"/>
    <col min="12036" max="12036" width="12.7109375" style="10" bestFit="1" customWidth="1"/>
    <col min="12037" max="12037" width="15.7109375" style="10" bestFit="1" customWidth="1"/>
    <col min="12038" max="12038" width="8.7109375" style="10"/>
    <col min="12039" max="12039" width="11.140625" style="10" bestFit="1" customWidth="1"/>
    <col min="12040" max="12285" width="8.7109375" style="10"/>
    <col min="12286" max="12286" width="13.7109375" style="10" bestFit="1" customWidth="1"/>
    <col min="12287" max="12287" width="100" style="10" bestFit="1" customWidth="1"/>
    <col min="12288" max="12290" width="15.7109375" style="10" bestFit="1" customWidth="1"/>
    <col min="12291" max="12291" width="17.140625" style="10" bestFit="1" customWidth="1"/>
    <col min="12292" max="12292" width="12.7109375" style="10" bestFit="1" customWidth="1"/>
    <col min="12293" max="12293" width="15.7109375" style="10" bestFit="1" customWidth="1"/>
    <col min="12294" max="12294" width="8.7109375" style="10"/>
    <col min="12295" max="12295" width="11.140625" style="10" bestFit="1" customWidth="1"/>
    <col min="12296" max="12541" width="8.7109375" style="10"/>
    <col min="12542" max="12542" width="13.7109375" style="10" bestFit="1" customWidth="1"/>
    <col min="12543" max="12543" width="100" style="10" bestFit="1" customWidth="1"/>
    <col min="12544" max="12546" width="15.7109375" style="10" bestFit="1" customWidth="1"/>
    <col min="12547" max="12547" width="17.140625" style="10" bestFit="1" customWidth="1"/>
    <col min="12548" max="12548" width="12.7109375" style="10" bestFit="1" customWidth="1"/>
    <col min="12549" max="12549" width="15.7109375" style="10" bestFit="1" customWidth="1"/>
    <col min="12550" max="12550" width="8.7109375" style="10"/>
    <col min="12551" max="12551" width="11.140625" style="10" bestFit="1" customWidth="1"/>
    <col min="12552" max="12797" width="8.7109375" style="10"/>
    <col min="12798" max="12798" width="13.7109375" style="10" bestFit="1" customWidth="1"/>
    <col min="12799" max="12799" width="100" style="10" bestFit="1" customWidth="1"/>
    <col min="12800" max="12802" width="15.7109375" style="10" bestFit="1" customWidth="1"/>
    <col min="12803" max="12803" width="17.140625" style="10" bestFit="1" customWidth="1"/>
    <col min="12804" max="12804" width="12.7109375" style="10" bestFit="1" customWidth="1"/>
    <col min="12805" max="12805" width="15.7109375" style="10" bestFit="1" customWidth="1"/>
    <col min="12806" max="12806" width="8.7109375" style="10"/>
    <col min="12807" max="12807" width="11.140625" style="10" bestFit="1" customWidth="1"/>
    <col min="12808" max="13053" width="8.7109375" style="10"/>
    <col min="13054" max="13054" width="13.7109375" style="10" bestFit="1" customWidth="1"/>
    <col min="13055" max="13055" width="100" style="10" bestFit="1" customWidth="1"/>
    <col min="13056" max="13058" width="15.7109375" style="10" bestFit="1" customWidth="1"/>
    <col min="13059" max="13059" width="17.140625" style="10" bestFit="1" customWidth="1"/>
    <col min="13060" max="13060" width="12.7109375" style="10" bestFit="1" customWidth="1"/>
    <col min="13061" max="13061" width="15.7109375" style="10" bestFit="1" customWidth="1"/>
    <col min="13062" max="13062" width="8.7109375" style="10"/>
    <col min="13063" max="13063" width="11.140625" style="10" bestFit="1" customWidth="1"/>
    <col min="13064" max="13309" width="8.7109375" style="10"/>
    <col min="13310" max="13310" width="13.7109375" style="10" bestFit="1" customWidth="1"/>
    <col min="13311" max="13311" width="100" style="10" bestFit="1" customWidth="1"/>
    <col min="13312" max="13314" width="15.7109375" style="10" bestFit="1" customWidth="1"/>
    <col min="13315" max="13315" width="17.140625" style="10" bestFit="1" customWidth="1"/>
    <col min="13316" max="13316" width="12.7109375" style="10" bestFit="1" customWidth="1"/>
    <col min="13317" max="13317" width="15.7109375" style="10" bestFit="1" customWidth="1"/>
    <col min="13318" max="13318" width="8.7109375" style="10"/>
    <col min="13319" max="13319" width="11.140625" style="10" bestFit="1" customWidth="1"/>
    <col min="13320" max="13565" width="8.7109375" style="10"/>
    <col min="13566" max="13566" width="13.7109375" style="10" bestFit="1" customWidth="1"/>
    <col min="13567" max="13567" width="100" style="10" bestFit="1" customWidth="1"/>
    <col min="13568" max="13570" width="15.7109375" style="10" bestFit="1" customWidth="1"/>
    <col min="13571" max="13571" width="17.140625" style="10" bestFit="1" customWidth="1"/>
    <col min="13572" max="13572" width="12.7109375" style="10" bestFit="1" customWidth="1"/>
    <col min="13573" max="13573" width="15.7109375" style="10" bestFit="1" customWidth="1"/>
    <col min="13574" max="13574" width="8.7109375" style="10"/>
    <col min="13575" max="13575" width="11.140625" style="10" bestFit="1" customWidth="1"/>
    <col min="13576" max="13821" width="8.7109375" style="10"/>
    <col min="13822" max="13822" width="13.7109375" style="10" bestFit="1" customWidth="1"/>
    <col min="13823" max="13823" width="100" style="10" bestFit="1" customWidth="1"/>
    <col min="13824" max="13826" width="15.7109375" style="10" bestFit="1" customWidth="1"/>
    <col min="13827" max="13827" width="17.140625" style="10" bestFit="1" customWidth="1"/>
    <col min="13828" max="13828" width="12.7109375" style="10" bestFit="1" customWidth="1"/>
    <col min="13829" max="13829" width="15.7109375" style="10" bestFit="1" customWidth="1"/>
    <col min="13830" max="13830" width="8.7109375" style="10"/>
    <col min="13831" max="13831" width="11.140625" style="10" bestFit="1" customWidth="1"/>
    <col min="13832" max="14077" width="8.7109375" style="10"/>
    <col min="14078" max="14078" width="13.7109375" style="10" bestFit="1" customWidth="1"/>
    <col min="14079" max="14079" width="100" style="10" bestFit="1" customWidth="1"/>
    <col min="14080" max="14082" width="15.7109375" style="10" bestFit="1" customWidth="1"/>
    <col min="14083" max="14083" width="17.140625" style="10" bestFit="1" customWidth="1"/>
    <col min="14084" max="14084" width="12.7109375" style="10" bestFit="1" customWidth="1"/>
    <col min="14085" max="14085" width="15.7109375" style="10" bestFit="1" customWidth="1"/>
    <col min="14086" max="14086" width="8.7109375" style="10"/>
    <col min="14087" max="14087" width="11.140625" style="10" bestFit="1" customWidth="1"/>
    <col min="14088" max="14333" width="8.7109375" style="10"/>
    <col min="14334" max="14334" width="13.7109375" style="10" bestFit="1" customWidth="1"/>
    <col min="14335" max="14335" width="100" style="10" bestFit="1" customWidth="1"/>
    <col min="14336" max="14338" width="15.7109375" style="10" bestFit="1" customWidth="1"/>
    <col min="14339" max="14339" width="17.140625" style="10" bestFit="1" customWidth="1"/>
    <col min="14340" max="14340" width="12.7109375" style="10" bestFit="1" customWidth="1"/>
    <col min="14341" max="14341" width="15.7109375" style="10" bestFit="1" customWidth="1"/>
    <col min="14342" max="14342" width="8.7109375" style="10"/>
    <col min="14343" max="14343" width="11.140625" style="10" bestFit="1" customWidth="1"/>
    <col min="14344" max="14589" width="8.7109375" style="10"/>
    <col min="14590" max="14590" width="13.7109375" style="10" bestFit="1" customWidth="1"/>
    <col min="14591" max="14591" width="100" style="10" bestFit="1" customWidth="1"/>
    <col min="14592" max="14594" width="15.7109375" style="10" bestFit="1" customWidth="1"/>
    <col min="14595" max="14595" width="17.140625" style="10" bestFit="1" customWidth="1"/>
    <col min="14596" max="14596" width="12.7109375" style="10" bestFit="1" customWidth="1"/>
    <col min="14597" max="14597" width="15.7109375" style="10" bestFit="1" customWidth="1"/>
    <col min="14598" max="14598" width="8.7109375" style="10"/>
    <col min="14599" max="14599" width="11.140625" style="10" bestFit="1" customWidth="1"/>
    <col min="14600" max="14845" width="8.7109375" style="10"/>
    <col min="14846" max="14846" width="13.7109375" style="10" bestFit="1" customWidth="1"/>
    <col min="14847" max="14847" width="100" style="10" bestFit="1" customWidth="1"/>
    <col min="14848" max="14850" width="15.7109375" style="10" bestFit="1" customWidth="1"/>
    <col min="14851" max="14851" width="17.140625" style="10" bestFit="1" customWidth="1"/>
    <col min="14852" max="14852" width="12.7109375" style="10" bestFit="1" customWidth="1"/>
    <col min="14853" max="14853" width="15.7109375" style="10" bestFit="1" customWidth="1"/>
    <col min="14854" max="14854" width="8.7109375" style="10"/>
    <col min="14855" max="14855" width="11.140625" style="10" bestFit="1" customWidth="1"/>
    <col min="14856" max="15101" width="8.7109375" style="10"/>
    <col min="15102" max="15102" width="13.7109375" style="10" bestFit="1" customWidth="1"/>
    <col min="15103" max="15103" width="100" style="10" bestFit="1" customWidth="1"/>
    <col min="15104" max="15106" width="15.7109375" style="10" bestFit="1" customWidth="1"/>
    <col min="15107" max="15107" width="17.140625" style="10" bestFit="1" customWidth="1"/>
    <col min="15108" max="15108" width="12.7109375" style="10" bestFit="1" customWidth="1"/>
    <col min="15109" max="15109" width="15.7109375" style="10" bestFit="1" customWidth="1"/>
    <col min="15110" max="15110" width="8.7109375" style="10"/>
    <col min="15111" max="15111" width="11.140625" style="10" bestFit="1" customWidth="1"/>
    <col min="15112" max="15357" width="8.7109375" style="10"/>
    <col min="15358" max="15358" width="13.7109375" style="10" bestFit="1" customWidth="1"/>
    <col min="15359" max="15359" width="100" style="10" bestFit="1" customWidth="1"/>
    <col min="15360" max="15362" width="15.7109375" style="10" bestFit="1" customWidth="1"/>
    <col min="15363" max="15363" width="17.140625" style="10" bestFit="1" customWidth="1"/>
    <col min="15364" max="15364" width="12.7109375" style="10" bestFit="1" customWidth="1"/>
    <col min="15365" max="15365" width="15.7109375" style="10" bestFit="1" customWidth="1"/>
    <col min="15366" max="15366" width="8.7109375" style="10"/>
    <col min="15367" max="15367" width="11.140625" style="10" bestFit="1" customWidth="1"/>
    <col min="15368" max="15613" width="8.7109375" style="10"/>
    <col min="15614" max="15614" width="13.7109375" style="10" bestFit="1" customWidth="1"/>
    <col min="15615" max="15615" width="100" style="10" bestFit="1" customWidth="1"/>
    <col min="15616" max="15618" width="15.7109375" style="10" bestFit="1" customWidth="1"/>
    <col min="15619" max="15619" width="17.140625" style="10" bestFit="1" customWidth="1"/>
    <col min="15620" max="15620" width="12.7109375" style="10" bestFit="1" customWidth="1"/>
    <col min="15621" max="15621" width="15.7109375" style="10" bestFit="1" customWidth="1"/>
    <col min="15622" max="15622" width="8.7109375" style="10"/>
    <col min="15623" max="15623" width="11.140625" style="10" bestFit="1" customWidth="1"/>
    <col min="15624" max="15869" width="8.7109375" style="10"/>
    <col min="15870" max="15870" width="13.7109375" style="10" bestFit="1" customWidth="1"/>
    <col min="15871" max="15871" width="100" style="10" bestFit="1" customWidth="1"/>
    <col min="15872" max="15874" width="15.7109375" style="10" bestFit="1" customWidth="1"/>
    <col min="15875" max="15875" width="17.140625" style="10" bestFit="1" customWidth="1"/>
    <col min="15876" max="15876" width="12.7109375" style="10" bestFit="1" customWidth="1"/>
    <col min="15877" max="15877" width="15.7109375" style="10" bestFit="1" customWidth="1"/>
    <col min="15878" max="15878" width="8.7109375" style="10"/>
    <col min="15879" max="15879" width="11.140625" style="10" bestFit="1" customWidth="1"/>
    <col min="15880" max="16125" width="8.7109375" style="10"/>
    <col min="16126" max="16126" width="13.7109375" style="10" bestFit="1" customWidth="1"/>
    <col min="16127" max="16127" width="100" style="10" bestFit="1" customWidth="1"/>
    <col min="16128" max="16130" width="15.7109375" style="10" bestFit="1" customWidth="1"/>
    <col min="16131" max="16131" width="17.140625" style="10" bestFit="1" customWidth="1"/>
    <col min="16132" max="16132" width="12.7109375" style="10" bestFit="1" customWidth="1"/>
    <col min="16133" max="16133" width="15.7109375" style="10" bestFit="1" customWidth="1"/>
    <col min="16134" max="16134" width="8.7109375" style="10"/>
    <col min="16135" max="16135" width="11.140625" style="10" bestFit="1" customWidth="1"/>
    <col min="16136" max="16384" width="8.7109375" style="10"/>
  </cols>
  <sheetData>
    <row r="1" spans="1:12" customFormat="1" ht="30.75" customHeight="1" x14ac:dyDescent="0.25">
      <c r="A1" s="373" t="s">
        <v>115</v>
      </c>
      <c r="B1" s="373"/>
      <c r="C1" s="373"/>
      <c r="D1" s="373"/>
      <c r="E1" s="373"/>
      <c r="F1" s="373"/>
      <c r="G1" s="373"/>
      <c r="H1" s="373"/>
      <c r="I1" s="373"/>
    </row>
    <row r="2" spans="1:12" customFormat="1" ht="51" customHeight="1" x14ac:dyDescent="0.25">
      <c r="A2" s="22" t="s">
        <v>116</v>
      </c>
      <c r="B2" s="378" t="s">
        <v>706</v>
      </c>
      <c r="C2" s="378"/>
      <c r="D2" s="378"/>
      <c r="E2" s="378"/>
      <c r="F2" s="378"/>
      <c r="G2" s="378"/>
      <c r="H2" s="378"/>
      <c r="I2" s="378"/>
      <c r="J2" s="110"/>
      <c r="K2" s="110"/>
      <c r="L2" s="110"/>
    </row>
    <row r="3" spans="1:12" customFormat="1" ht="30.75" customHeight="1" x14ac:dyDescent="0.25">
      <c r="A3" s="22" t="s">
        <v>118</v>
      </c>
      <c r="B3" s="414" t="s">
        <v>705</v>
      </c>
      <c r="C3" s="414"/>
      <c r="D3" s="414"/>
      <c r="E3" s="414"/>
      <c r="F3" s="414"/>
      <c r="G3" s="414"/>
      <c r="H3" s="414"/>
      <c r="I3" s="414"/>
    </row>
    <row r="4" spans="1:12" customFormat="1" ht="30.75" customHeight="1" x14ac:dyDescent="0.25">
      <c r="A4" s="22" t="s">
        <v>117</v>
      </c>
      <c r="B4" s="414" t="s">
        <v>707</v>
      </c>
      <c r="C4" s="414"/>
      <c r="D4" s="414"/>
      <c r="E4" s="414"/>
      <c r="F4" s="414"/>
      <c r="G4" s="414"/>
      <c r="H4" s="414"/>
      <c r="I4" s="414"/>
    </row>
    <row r="5" spans="1:12" customFormat="1" ht="30.75" customHeight="1" x14ac:dyDescent="0.25">
      <c r="A5" s="440" t="s">
        <v>708</v>
      </c>
      <c r="B5" s="414"/>
      <c r="C5" s="414"/>
      <c r="D5" s="414"/>
      <c r="E5" s="414"/>
      <c r="F5" s="414"/>
      <c r="G5" s="414"/>
      <c r="H5" s="414"/>
      <c r="I5" s="414"/>
      <c r="J5" s="197"/>
      <c r="K5" s="197"/>
    </row>
    <row r="6" spans="1:12" x14ac:dyDescent="0.25">
      <c r="I6" s="14"/>
    </row>
    <row r="7" spans="1:12" s="74" customFormat="1" ht="67.5" customHeight="1" x14ac:dyDescent="0.2">
      <c r="A7" s="73" t="e">
        <f>ORÇAMENTO!#REF!</f>
        <v>#REF!</v>
      </c>
      <c r="B7" s="418" t="s">
        <v>221</v>
      </c>
      <c r="C7" s="418"/>
      <c r="D7" s="418"/>
      <c r="E7" s="418"/>
      <c r="F7" s="418"/>
      <c r="G7" s="418"/>
      <c r="H7" s="418"/>
      <c r="I7" s="418"/>
    </row>
    <row r="8" spans="1:12" x14ac:dyDescent="0.2">
      <c r="A8" s="27"/>
      <c r="B8" s="27"/>
      <c r="C8" s="27"/>
      <c r="D8" s="27"/>
      <c r="E8" s="27"/>
      <c r="F8" s="27"/>
      <c r="G8" s="27"/>
      <c r="H8" s="27"/>
    </row>
    <row r="9" spans="1:12" customFormat="1" ht="21" x14ac:dyDescent="0.35">
      <c r="A9" s="457" t="s">
        <v>222</v>
      </c>
      <c r="B9" s="457"/>
      <c r="C9" s="261"/>
      <c r="D9" s="261"/>
      <c r="E9" s="233"/>
      <c r="F9" s="234"/>
      <c r="G9" s="234"/>
      <c r="H9" s="234"/>
      <c r="I9" s="235"/>
    </row>
    <row r="10" spans="1:12" customFormat="1" ht="21" x14ac:dyDescent="0.35">
      <c r="A10" s="261"/>
      <c r="B10" s="261"/>
      <c r="C10" s="261"/>
      <c r="D10" s="261"/>
      <c r="E10" s="233"/>
      <c r="F10" s="234"/>
      <c r="G10" s="234"/>
      <c r="H10" s="234"/>
      <c r="I10" s="235"/>
    </row>
    <row r="11" spans="1:12" customFormat="1" ht="21" x14ac:dyDescent="0.35">
      <c r="A11" s="458" t="s">
        <v>223</v>
      </c>
      <c r="B11" s="458"/>
      <c r="C11" s="262" t="s">
        <v>224</v>
      </c>
      <c r="D11" s="261"/>
      <c r="E11" s="233"/>
      <c r="F11" s="234"/>
      <c r="G11" s="234"/>
      <c r="H11" s="234"/>
      <c r="I11" s="235"/>
    </row>
    <row r="12" spans="1:12" customFormat="1" ht="21" x14ac:dyDescent="0.35">
      <c r="A12" s="232"/>
      <c r="B12" s="232"/>
      <c r="C12" s="232"/>
      <c r="D12" s="232"/>
      <c r="E12" s="234"/>
      <c r="F12" s="234"/>
      <c r="G12" s="234"/>
      <c r="H12" s="234"/>
      <c r="I12" s="235"/>
    </row>
    <row r="13" spans="1:12" customFormat="1" ht="21" x14ac:dyDescent="0.35">
      <c r="A13" s="237" t="s">
        <v>595</v>
      </c>
      <c r="B13" s="238" t="s">
        <v>596</v>
      </c>
      <c r="C13" s="239">
        <v>1</v>
      </c>
      <c r="D13" s="239"/>
      <c r="E13" s="234"/>
      <c r="F13" s="234"/>
      <c r="G13" s="234"/>
      <c r="H13" s="234"/>
      <c r="I13" s="235"/>
    </row>
    <row r="14" spans="1:12" customFormat="1" ht="21" x14ac:dyDescent="0.35">
      <c r="A14" s="237" t="s">
        <v>326</v>
      </c>
      <c r="B14" s="238" t="s">
        <v>341</v>
      </c>
      <c r="C14" s="239">
        <v>1</v>
      </c>
      <c r="D14" s="239"/>
      <c r="E14" s="234"/>
      <c r="F14" s="234"/>
      <c r="G14" s="234"/>
      <c r="H14" s="234"/>
      <c r="I14" s="235"/>
    </row>
    <row r="15" spans="1:12" customFormat="1" ht="21" x14ac:dyDescent="0.35">
      <c r="A15" s="237" t="s">
        <v>225</v>
      </c>
      <c r="B15" s="240" t="s">
        <v>250</v>
      </c>
      <c r="C15" s="239">
        <v>2</v>
      </c>
      <c r="D15" s="241"/>
      <c r="E15" s="242"/>
      <c r="F15" s="234"/>
      <c r="G15" s="234"/>
      <c r="H15" s="234"/>
      <c r="I15" s="235"/>
    </row>
    <row r="16" spans="1:12" customFormat="1" ht="21" x14ac:dyDescent="0.35">
      <c r="A16" s="232" t="s">
        <v>226</v>
      </c>
      <c r="B16" s="232" t="s">
        <v>227</v>
      </c>
      <c r="C16" s="243">
        <v>3</v>
      </c>
      <c r="D16" s="241"/>
      <c r="E16" s="242"/>
      <c r="F16" s="234"/>
      <c r="G16" s="234"/>
      <c r="H16" s="234"/>
      <c r="I16" s="235"/>
    </row>
    <row r="17" spans="1:9" customFormat="1" ht="21" x14ac:dyDescent="0.35">
      <c r="A17" s="244" t="s">
        <v>571</v>
      </c>
      <c r="B17" s="245" t="s">
        <v>572</v>
      </c>
      <c r="C17" s="81">
        <v>2</v>
      </c>
      <c r="D17" s="241"/>
      <c r="E17" s="242"/>
      <c r="F17" s="234"/>
      <c r="G17" s="234"/>
      <c r="H17" s="234"/>
      <c r="I17" s="235"/>
    </row>
    <row r="18" spans="1:9" customFormat="1" ht="21" x14ac:dyDescent="0.35">
      <c r="A18" s="244" t="s">
        <v>301</v>
      </c>
      <c r="B18" s="245" t="s">
        <v>302</v>
      </c>
      <c r="C18" s="81">
        <v>1</v>
      </c>
      <c r="D18" s="241"/>
      <c r="E18" s="242"/>
      <c r="F18" s="234"/>
      <c r="G18" s="234"/>
      <c r="H18" s="234"/>
      <c r="I18" s="235"/>
    </row>
    <row r="19" spans="1:9" customFormat="1" ht="21" x14ac:dyDescent="0.35">
      <c r="A19" s="246" t="s">
        <v>228</v>
      </c>
      <c r="B19" s="240" t="s">
        <v>251</v>
      </c>
      <c r="C19" s="243">
        <v>1</v>
      </c>
      <c r="D19" s="241"/>
      <c r="E19" s="242"/>
      <c r="F19" s="234"/>
      <c r="G19" s="234"/>
      <c r="H19" s="234"/>
      <c r="I19" s="235"/>
    </row>
    <row r="20" spans="1:9" customFormat="1" ht="21" x14ac:dyDescent="0.35">
      <c r="A20" s="232"/>
      <c r="B20" s="232" t="s">
        <v>95</v>
      </c>
      <c r="C20" s="239">
        <f>SUM(C13:C19)</f>
        <v>11</v>
      </c>
      <c r="D20" s="241"/>
      <c r="E20" s="242"/>
      <c r="F20" s="234"/>
      <c r="G20" s="234"/>
      <c r="H20" s="234"/>
      <c r="I20" s="235"/>
    </row>
    <row r="21" spans="1:9" customFormat="1" ht="21" x14ac:dyDescent="0.35">
      <c r="A21" s="232"/>
      <c r="B21" s="232"/>
      <c r="C21" s="239"/>
      <c r="D21" s="241"/>
      <c r="E21" s="242"/>
      <c r="F21" s="234"/>
      <c r="G21" s="234"/>
      <c r="H21" s="234"/>
      <c r="I21" s="235"/>
    </row>
    <row r="22" spans="1:9" customFormat="1" ht="21" x14ac:dyDescent="0.35">
      <c r="A22" s="232"/>
      <c r="B22" s="247" t="s">
        <v>701</v>
      </c>
      <c r="C22" s="239">
        <v>166.6</v>
      </c>
      <c r="D22" s="248" t="s">
        <v>327</v>
      </c>
      <c r="E22" s="459"/>
      <c r="F22" s="460"/>
      <c r="G22" s="234"/>
      <c r="H22" s="234"/>
      <c r="I22" s="235"/>
    </row>
    <row r="23" spans="1:9" customFormat="1" ht="21" x14ac:dyDescent="0.35">
      <c r="A23" s="232"/>
      <c r="B23" s="247" t="s">
        <v>328</v>
      </c>
      <c r="C23" s="239">
        <v>1</v>
      </c>
      <c r="D23" s="248"/>
      <c r="E23" s="242"/>
      <c r="F23" s="234"/>
      <c r="G23" s="234"/>
      <c r="H23" s="234"/>
      <c r="I23" s="235"/>
    </row>
    <row r="24" spans="1:9" customFormat="1" ht="21" x14ac:dyDescent="0.35">
      <c r="A24" s="232"/>
      <c r="B24" s="247" t="s">
        <v>329</v>
      </c>
      <c r="C24" s="239">
        <v>2</v>
      </c>
      <c r="D24" s="236"/>
      <c r="E24" s="234"/>
      <c r="F24" s="234"/>
      <c r="G24" s="234"/>
      <c r="H24" s="234"/>
      <c r="I24" s="235"/>
    </row>
    <row r="25" spans="1:9" customFormat="1" ht="21" x14ac:dyDescent="0.35">
      <c r="A25" s="232"/>
      <c r="B25" s="247" t="s">
        <v>702</v>
      </c>
      <c r="C25" s="239">
        <f>ROUND(C20*C22*C23*C24,2)</f>
        <v>3665.2</v>
      </c>
      <c r="D25" s="236" t="s">
        <v>327</v>
      </c>
      <c r="E25" s="234"/>
      <c r="F25" s="234"/>
      <c r="G25" s="234"/>
      <c r="H25" s="234"/>
      <c r="I25" s="235"/>
    </row>
    <row r="26" spans="1:9" customFormat="1" ht="21" x14ac:dyDescent="0.35">
      <c r="A26" s="249"/>
      <c r="B26" s="250"/>
      <c r="C26" s="242"/>
      <c r="D26" s="234"/>
      <c r="E26" s="234"/>
      <c r="F26" s="234"/>
      <c r="G26" s="234"/>
      <c r="H26" s="234"/>
      <c r="I26" s="235"/>
    </row>
    <row r="27" spans="1:9" customFormat="1" ht="40.5" x14ac:dyDescent="0.35">
      <c r="A27" s="461" t="s">
        <v>688</v>
      </c>
      <c r="B27" s="462"/>
      <c r="C27" s="262" t="s">
        <v>224</v>
      </c>
      <c r="D27" s="263" t="s">
        <v>230</v>
      </c>
      <c r="E27" s="263" t="s">
        <v>689</v>
      </c>
      <c r="F27" s="262" t="s">
        <v>232</v>
      </c>
      <c r="G27" s="263" t="s">
        <v>233</v>
      </c>
      <c r="H27" s="262" t="s">
        <v>234</v>
      </c>
      <c r="I27" s="235"/>
    </row>
    <row r="28" spans="1:9" customFormat="1" ht="21" x14ac:dyDescent="0.35">
      <c r="A28" s="232" t="s">
        <v>235</v>
      </c>
      <c r="B28" s="232" t="s">
        <v>236</v>
      </c>
      <c r="C28" s="239">
        <v>3</v>
      </c>
      <c r="D28" s="239">
        <v>60</v>
      </c>
      <c r="E28" s="239">
        <f>ROUND(C22*C24,2)</f>
        <v>333.2</v>
      </c>
      <c r="F28" s="239">
        <f>ROUND(E28/D28,2)</f>
        <v>5.55</v>
      </c>
      <c r="G28" s="252">
        <v>238.3691</v>
      </c>
      <c r="H28" s="241">
        <f>TRUNC(C28*F28*G28,2)</f>
        <v>3968.84</v>
      </c>
      <c r="I28" s="235"/>
    </row>
    <row r="29" spans="1:9" customFormat="1" ht="21" x14ac:dyDescent="0.35">
      <c r="A29" s="237" t="s">
        <v>237</v>
      </c>
      <c r="B29" s="253" t="s">
        <v>296</v>
      </c>
      <c r="C29" s="239">
        <v>2</v>
      </c>
      <c r="D29" s="239">
        <v>60</v>
      </c>
      <c r="E29" s="239">
        <f>E28</f>
        <v>333.2</v>
      </c>
      <c r="F29" s="239">
        <f>ROUND(E29/D29,2)</f>
        <v>5.55</v>
      </c>
      <c r="G29" s="254">
        <v>269.99720000000002</v>
      </c>
      <c r="H29" s="241">
        <f t="shared" ref="H29:H30" si="0">TRUNC(C29*F29*G29,2)</f>
        <v>2996.96</v>
      </c>
      <c r="I29" s="235"/>
    </row>
    <row r="30" spans="1:9" customFormat="1" ht="21" x14ac:dyDescent="0.35">
      <c r="A30" s="246" t="s">
        <v>252</v>
      </c>
      <c r="B30" s="255" t="s">
        <v>254</v>
      </c>
      <c r="C30" s="239">
        <v>1</v>
      </c>
      <c r="D30" s="239">
        <v>60</v>
      </c>
      <c r="E30" s="239">
        <f>E28</f>
        <v>333.2</v>
      </c>
      <c r="F30" s="239">
        <f>F28</f>
        <v>5.55</v>
      </c>
      <c r="G30" s="256">
        <v>207.35749999999999</v>
      </c>
      <c r="H30" s="241">
        <f t="shared" si="0"/>
        <v>1150.83</v>
      </c>
      <c r="I30" s="235"/>
    </row>
    <row r="31" spans="1:9" customFormat="1" ht="21" x14ac:dyDescent="0.35">
      <c r="A31" s="232"/>
      <c r="B31" s="232" t="s">
        <v>694</v>
      </c>
      <c r="C31" s="239"/>
      <c r="D31" s="239"/>
      <c r="E31" s="239"/>
      <c r="F31" s="239"/>
      <c r="G31" s="239"/>
      <c r="H31" s="257">
        <f>SUM(H28:H30)</f>
        <v>8116.63</v>
      </c>
      <c r="I31" s="235"/>
    </row>
    <row r="32" spans="1:9" customFormat="1" ht="21" x14ac:dyDescent="0.35">
      <c r="A32" s="249"/>
      <c r="B32" s="234"/>
      <c r="C32" s="234"/>
      <c r="D32" s="234"/>
      <c r="E32" s="234"/>
      <c r="F32" s="234"/>
      <c r="G32" s="234"/>
      <c r="H32" s="234"/>
      <c r="I32" s="235"/>
    </row>
    <row r="33" spans="1:10" customFormat="1" ht="21" x14ac:dyDescent="0.35">
      <c r="A33" s="461" t="s">
        <v>238</v>
      </c>
      <c r="B33" s="463"/>
      <c r="C33" s="462"/>
      <c r="D33" s="261"/>
      <c r="E33" s="261"/>
      <c r="F33" s="234"/>
      <c r="G33" s="234"/>
      <c r="H33" s="234"/>
      <c r="I33" s="235"/>
    </row>
    <row r="34" spans="1:10" customFormat="1" ht="21" x14ac:dyDescent="0.35">
      <c r="A34" s="232"/>
      <c r="B34" s="232"/>
      <c r="C34" s="251" t="s">
        <v>239</v>
      </c>
      <c r="D34" s="232"/>
      <c r="E34" s="232"/>
      <c r="F34" s="234"/>
      <c r="G34" s="234"/>
      <c r="H34" s="234"/>
      <c r="I34" s="235"/>
    </row>
    <row r="35" spans="1:10" customFormat="1" ht="21" x14ac:dyDescent="0.35">
      <c r="A35" s="232" t="s">
        <v>240</v>
      </c>
      <c r="B35" s="232" t="s">
        <v>703</v>
      </c>
      <c r="C35" s="258">
        <v>342.95639999999997</v>
      </c>
      <c r="D35" s="247" t="s">
        <v>241</v>
      </c>
      <c r="E35" s="232"/>
      <c r="F35" s="234"/>
      <c r="G35" s="234"/>
      <c r="H35" s="234"/>
      <c r="I35" s="235"/>
    </row>
    <row r="36" spans="1:10" customFormat="1" ht="21" x14ac:dyDescent="0.35">
      <c r="A36" s="232"/>
      <c r="B36" s="247" t="s">
        <v>242</v>
      </c>
      <c r="C36" s="259">
        <v>60</v>
      </c>
      <c r="D36" s="247" t="s">
        <v>243</v>
      </c>
      <c r="E36" s="232"/>
      <c r="F36" s="234"/>
      <c r="G36" s="234"/>
      <c r="H36" s="234"/>
      <c r="I36" s="235"/>
    </row>
    <row r="37" spans="1:10" customFormat="1" ht="21" x14ac:dyDescent="0.35">
      <c r="A37" s="232"/>
      <c r="B37" s="247" t="s">
        <v>331</v>
      </c>
      <c r="C37" s="257">
        <f>TRUNC(C35/C36,2)</f>
        <v>5.71</v>
      </c>
      <c r="D37" s="247" t="s">
        <v>244</v>
      </c>
      <c r="E37" s="232"/>
      <c r="F37" s="234"/>
      <c r="G37" s="234"/>
      <c r="H37" s="234"/>
      <c r="I37" s="235"/>
    </row>
    <row r="38" spans="1:10" customFormat="1" ht="21" x14ac:dyDescent="0.35">
      <c r="A38" s="249"/>
      <c r="B38" s="234"/>
      <c r="C38" s="234"/>
      <c r="D38" s="250"/>
      <c r="E38" s="234"/>
      <c r="F38" s="234"/>
      <c r="G38" s="234"/>
      <c r="H38" s="234"/>
      <c r="I38" s="235"/>
    </row>
    <row r="39" spans="1:10" customFormat="1" ht="21" x14ac:dyDescent="0.35">
      <c r="A39" s="461" t="s">
        <v>245</v>
      </c>
      <c r="B39" s="462"/>
      <c r="C39" s="261"/>
      <c r="D39" s="264"/>
      <c r="E39" s="261"/>
      <c r="F39" s="261"/>
      <c r="G39" s="234"/>
      <c r="H39" s="234"/>
      <c r="I39" s="235"/>
    </row>
    <row r="40" spans="1:10" customFormat="1" ht="21" x14ac:dyDescent="0.35">
      <c r="A40" s="236" t="s">
        <v>119</v>
      </c>
      <c r="B40" s="236" t="s">
        <v>120</v>
      </c>
      <c r="C40" s="236" t="s">
        <v>246</v>
      </c>
      <c r="D40" s="236" t="s">
        <v>224</v>
      </c>
      <c r="E40" s="251" t="s">
        <v>247</v>
      </c>
      <c r="F40" s="236" t="s">
        <v>234</v>
      </c>
      <c r="G40" s="234"/>
      <c r="H40" s="234"/>
      <c r="I40" s="235"/>
    </row>
    <row r="41" spans="1:10" customFormat="1" ht="21" x14ac:dyDescent="0.35">
      <c r="A41" s="232" t="s">
        <v>97</v>
      </c>
      <c r="B41" s="232" t="s">
        <v>248</v>
      </c>
      <c r="C41" s="248" t="s">
        <v>327</v>
      </c>
      <c r="D41" s="260">
        <f>C25</f>
        <v>3665.2</v>
      </c>
      <c r="E41" s="241">
        <f>C37</f>
        <v>5.71</v>
      </c>
      <c r="F41" s="239">
        <f>TRUNC(E41*D41,2)</f>
        <v>20928.29</v>
      </c>
      <c r="G41" s="234"/>
      <c r="H41" s="234"/>
      <c r="I41" s="235"/>
    </row>
    <row r="42" spans="1:10" customFormat="1" ht="21" x14ac:dyDescent="0.35">
      <c r="A42" s="232" t="s">
        <v>99</v>
      </c>
      <c r="B42" s="232" t="s">
        <v>696</v>
      </c>
      <c r="C42" s="236" t="s">
        <v>697</v>
      </c>
      <c r="D42" s="260">
        <v>1</v>
      </c>
      <c r="E42" s="241">
        <f>H31</f>
        <v>8116.63</v>
      </c>
      <c r="F42" s="239">
        <f>TRUNC(E42*D42,2)</f>
        <v>8116.63</v>
      </c>
      <c r="G42" s="234"/>
      <c r="H42" s="234"/>
      <c r="I42" s="235"/>
    </row>
    <row r="43" spans="1:10" customFormat="1" ht="21" x14ac:dyDescent="0.35">
      <c r="A43" s="232"/>
      <c r="B43" s="232"/>
      <c r="C43" s="232"/>
      <c r="D43" s="247"/>
      <c r="E43" s="232"/>
      <c r="F43" s="232"/>
      <c r="G43" s="234"/>
      <c r="H43" s="234"/>
      <c r="I43" s="235"/>
    </row>
    <row r="44" spans="1:10" customFormat="1" ht="21" x14ac:dyDescent="0.35">
      <c r="A44" s="232"/>
      <c r="B44" s="232" t="s">
        <v>332</v>
      </c>
      <c r="C44" s="232"/>
      <c r="D44" s="247"/>
      <c r="E44" s="232"/>
      <c r="F44" s="257">
        <f>SUM(F41:F43)</f>
        <v>29044.920000000002</v>
      </c>
      <c r="G44" s="234"/>
      <c r="H44" s="234"/>
      <c r="I44" s="235"/>
    </row>
    <row r="45" spans="1:10" customFormat="1" ht="21" x14ac:dyDescent="0.35">
      <c r="A45" s="232"/>
      <c r="B45" s="232" t="s">
        <v>704</v>
      </c>
      <c r="C45" s="232"/>
      <c r="D45" s="247"/>
      <c r="E45" s="232"/>
      <c r="F45" s="257">
        <f>SUM(F44:F44)</f>
        <v>29044.920000000002</v>
      </c>
      <c r="G45" s="234"/>
      <c r="H45" s="234"/>
      <c r="I45" s="235"/>
      <c r="J45">
        <v>37629.9</v>
      </c>
    </row>
    <row r="46" spans="1:10" ht="21.75" customHeight="1" x14ac:dyDescent="0.2">
      <c r="A46" s="420" t="e">
        <f>#REF!</f>
        <v>#REF!</v>
      </c>
      <c r="B46" s="420"/>
      <c r="C46" s="420"/>
      <c r="D46" s="420"/>
      <c r="E46" s="420"/>
      <c r="F46" s="420"/>
      <c r="G46" s="420"/>
      <c r="H46" s="420"/>
      <c r="I46" s="420"/>
    </row>
    <row r="47" spans="1:10" ht="21.75" customHeight="1" x14ac:dyDescent="0.2">
      <c r="A47" s="420"/>
      <c r="B47" s="420"/>
      <c r="C47" s="420"/>
      <c r="D47" s="420"/>
      <c r="E47" s="420"/>
      <c r="F47" s="420"/>
      <c r="G47" s="420"/>
      <c r="H47" s="420"/>
      <c r="I47" s="420"/>
    </row>
  </sheetData>
  <mergeCells count="13">
    <mergeCell ref="A46:I47"/>
    <mergeCell ref="A9:B9"/>
    <mergeCell ref="A11:B11"/>
    <mergeCell ref="E22:F22"/>
    <mergeCell ref="A27:B27"/>
    <mergeCell ref="A33:C33"/>
    <mergeCell ref="A39:B39"/>
    <mergeCell ref="B7:I7"/>
    <mergeCell ref="A1:I1"/>
    <mergeCell ref="B2:I2"/>
    <mergeCell ref="B3:I3"/>
    <mergeCell ref="B4:I4"/>
    <mergeCell ref="A5:I5"/>
  </mergeCells>
  <pageMargins left="0.511811024" right="0.511811024" top="1.76" bottom="0.95833333333333337" header="0.31496062000000002" footer="0.31496062000000002"/>
  <pageSetup paperSize="9" scale="30" fitToHeight="0" orientation="portrait" r:id="rId1"/>
  <headerFooter>
    <oddHeader>&amp;C&amp;G</oddHeader>
    <oddFooter>&amp;CSEBASTIAO DE DEUS RODRIGUES FERREIRA
RN: 1905022760
ENGENHEIRO CIVIL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25</vt:i4>
      </vt:variant>
    </vt:vector>
  </HeadingPairs>
  <TitlesOfParts>
    <vt:vector size="44" baseType="lpstr">
      <vt:lpstr>RESUMO (2)</vt:lpstr>
      <vt:lpstr>ÍNDICE</vt:lpstr>
      <vt:lpstr>ORÇAMENTO</vt:lpstr>
      <vt:lpstr>CRONOGRAMA</vt:lpstr>
      <vt:lpstr>MOBILIZAÇÃO der 02</vt:lpstr>
      <vt:lpstr>MOBILIZAÇÃO der 01</vt:lpstr>
      <vt:lpstr>MOB SADA 02</vt:lpstr>
      <vt:lpstr>AUX</vt:lpstr>
      <vt:lpstr>MOB SADA 03</vt:lpstr>
      <vt:lpstr>MOBILIZAÇÃOO</vt:lpstr>
      <vt:lpstr>asf 01</vt:lpstr>
      <vt:lpstr>ESCALA MÃO-DE-OBRA</vt:lpstr>
      <vt:lpstr>MOBILIZAÇÃO</vt:lpstr>
      <vt:lpstr>BDI DIF</vt:lpstr>
      <vt:lpstr>BDI DIF.</vt:lpstr>
      <vt:lpstr>LEIS SOCIAIS</vt:lpstr>
      <vt:lpstr>LEIS SOCIAIS 114,54</vt:lpstr>
      <vt:lpstr>LEIS SOCIAIS 111,86</vt:lpstr>
      <vt:lpstr>LEIS SOCIAIS SICRO</vt:lpstr>
      <vt:lpstr>'asf 01'!Area_de_impressao</vt:lpstr>
      <vt:lpstr>AUX!Area_de_impressao</vt:lpstr>
      <vt:lpstr>'BDI DIF'!Area_de_impressao</vt:lpstr>
      <vt:lpstr>'BDI DIF.'!Area_de_impressao</vt:lpstr>
      <vt:lpstr>CRONOGRAMA!Area_de_impressao</vt:lpstr>
      <vt:lpstr>'ESCALA MÃO-DE-OBRA'!Area_de_impressao</vt:lpstr>
      <vt:lpstr>ÍNDICE!Area_de_impressao</vt:lpstr>
      <vt:lpstr>'LEIS SOCIAIS'!Area_de_impressao</vt:lpstr>
      <vt:lpstr>'LEIS SOCIAIS 111,86'!Area_de_impressao</vt:lpstr>
      <vt:lpstr>'LEIS SOCIAIS 114,54'!Area_de_impressao</vt:lpstr>
      <vt:lpstr>'LEIS SOCIAIS SICRO'!Area_de_impressao</vt:lpstr>
      <vt:lpstr>'MOB SADA 02'!Area_de_impressao</vt:lpstr>
      <vt:lpstr>'MOB SADA 03'!Area_de_impressao</vt:lpstr>
      <vt:lpstr>MOBILIZAÇÃO!Area_de_impressao</vt:lpstr>
      <vt:lpstr>'MOBILIZAÇÃO der 01'!Area_de_impressao</vt:lpstr>
      <vt:lpstr>'MOBILIZAÇÃO der 02'!Area_de_impressao</vt:lpstr>
      <vt:lpstr>MOBILIZAÇÃOO!Area_de_impressao</vt:lpstr>
      <vt:lpstr>ORÇAMENTO!Area_de_impressao</vt:lpstr>
      <vt:lpstr>'RESUMO (2)'!Area_de_impressao</vt:lpstr>
      <vt:lpstr>'BDI DIF.'!Print_Area</vt:lpstr>
      <vt:lpstr>'asf 01'!Titulos_de_impressao</vt:lpstr>
      <vt:lpstr>AUX!Titulos_de_impressao</vt:lpstr>
      <vt:lpstr>CRONOGRAMA!Titulos_de_impressao</vt:lpstr>
      <vt:lpstr>MOBILIZAÇÃOO!Titulos_de_impressao</vt:lpstr>
      <vt:lpstr>ORÇAMENTO!Titulos_de_impressao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BANDEIRA</dc:creator>
  <cp:lastModifiedBy>Leticia Ferreira do Nascimento</cp:lastModifiedBy>
  <cp:lastPrinted>2025-09-10T12:44:11Z</cp:lastPrinted>
  <dcterms:created xsi:type="dcterms:W3CDTF">2022-04-21T16:40:58Z</dcterms:created>
  <dcterms:modified xsi:type="dcterms:W3CDTF">2025-09-10T12:45:44Z</dcterms:modified>
</cp:coreProperties>
</file>