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14575915700\Downloads\"/>
    </mc:Choice>
  </mc:AlternateContent>
  <bookViews>
    <workbookView xWindow="0" yWindow="0" windowWidth="28800" windowHeight="12435" tabRatio="903"/>
  </bookViews>
  <sheets>
    <sheet name="Orçamento Sintético" sheetId="5" r:id="rId1"/>
  </sheets>
  <definedNames>
    <definedName name="_xlnm._FilterDatabase" localSheetId="0" hidden="1">'Orçamento Sintético'!$I$1:$I$297</definedName>
    <definedName name="_xlnm.Print_Area" localSheetId="0">'Orçamento Sintético'!$A$1:$J$297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8" i="5" l="1"/>
  <c r="O9" i="5"/>
  <c r="O7" i="5"/>
  <c r="O6" i="5"/>
  <c r="N6" i="5"/>
  <c r="N7" i="5"/>
  <c r="N8" i="5"/>
  <c r="N9" i="5"/>
  <c r="O292" i="5"/>
  <c r="N291" i="5"/>
  <c r="O261" i="5"/>
  <c r="N259" i="5"/>
  <c r="O229" i="5"/>
  <c r="N193" i="5"/>
  <c r="N163" i="5"/>
  <c r="O133" i="5"/>
  <c r="N132" i="5"/>
  <c r="N107" i="5"/>
  <c r="O81" i="5"/>
  <c r="O59" i="5"/>
  <c r="N56" i="5"/>
  <c r="N31" i="5"/>
  <c r="O18" i="5" l="1"/>
  <c r="N68" i="5"/>
  <c r="O93" i="5"/>
  <c r="N240" i="5"/>
  <c r="N272" i="5"/>
  <c r="N268" i="5"/>
  <c r="N198" i="5"/>
  <c r="N138" i="5"/>
  <c r="N88" i="5"/>
  <c r="N35" i="5"/>
  <c r="O284" i="5"/>
  <c r="N276" i="5"/>
  <c r="O265" i="5"/>
  <c r="N258" i="5"/>
  <c r="O246" i="5"/>
  <c r="N239" i="5"/>
  <c r="O228" i="5"/>
  <c r="O211" i="5"/>
  <c r="N204" i="5"/>
  <c r="O192" i="5"/>
  <c r="O174" i="5"/>
  <c r="O155" i="5"/>
  <c r="N149" i="5"/>
  <c r="O137" i="5"/>
  <c r="N131" i="5"/>
  <c r="O119" i="5"/>
  <c r="O99" i="5"/>
  <c r="O80" i="5"/>
  <c r="O63" i="5"/>
  <c r="O44" i="5"/>
  <c r="N36" i="5"/>
  <c r="O23" i="5"/>
  <c r="N17" i="5"/>
  <c r="N67" i="5"/>
  <c r="O98" i="5"/>
  <c r="O22" i="5"/>
  <c r="O84" i="5"/>
  <c r="O25" i="5"/>
  <c r="O289" i="5"/>
  <c r="O271" i="5"/>
  <c r="N264" i="5"/>
  <c r="O253" i="5"/>
  <c r="N245" i="5"/>
  <c r="O233" i="5"/>
  <c r="N227" i="5"/>
  <c r="O216" i="5"/>
  <c r="N210" i="5"/>
  <c r="O199" i="5"/>
  <c r="N191" i="5"/>
  <c r="O180" i="5"/>
  <c r="O162" i="5"/>
  <c r="O143" i="5"/>
  <c r="O126" i="5"/>
  <c r="N118" i="5"/>
  <c r="O105" i="5"/>
  <c r="N98" i="5"/>
  <c r="O85" i="5"/>
  <c r="N79" i="5"/>
  <c r="O68" i="5"/>
  <c r="O49" i="5"/>
  <c r="O30" i="5"/>
  <c r="N22" i="5"/>
  <c r="O11" i="5"/>
  <c r="O149" i="5"/>
  <c r="O131" i="5"/>
  <c r="O112" i="5"/>
  <c r="O92" i="5"/>
  <c r="N54" i="5"/>
  <c r="O43" i="5"/>
  <c r="O67" i="5"/>
  <c r="O34" i="5"/>
  <c r="N260" i="5"/>
  <c r="N197" i="5"/>
  <c r="N122" i="5"/>
  <c r="N87" i="5"/>
  <c r="N27" i="5"/>
  <c r="O276" i="5"/>
  <c r="O258" i="5"/>
  <c r="N252" i="5"/>
  <c r="O239" i="5"/>
  <c r="O222" i="5"/>
  <c r="O204" i="5"/>
  <c r="N196" i="5"/>
  <c r="O185" i="5"/>
  <c r="N179" i="5"/>
  <c r="O168" i="5"/>
  <c r="N84" i="5"/>
  <c r="O73" i="5"/>
  <c r="O55" i="5"/>
  <c r="O36" i="5"/>
  <c r="O17" i="5"/>
  <c r="O79" i="5"/>
  <c r="O62" i="5"/>
  <c r="O29" i="5"/>
  <c r="N19" i="5"/>
  <c r="O283" i="5"/>
  <c r="O264" i="5"/>
  <c r="O245" i="5"/>
  <c r="O227" i="5"/>
  <c r="O210" i="5"/>
  <c r="N203" i="5"/>
  <c r="O191" i="5"/>
  <c r="O173" i="5"/>
  <c r="N166" i="5"/>
  <c r="O154" i="5"/>
  <c r="N148" i="5"/>
  <c r="O136" i="5"/>
  <c r="O118" i="5"/>
  <c r="N111" i="5"/>
  <c r="N21" i="5"/>
  <c r="O16" i="5"/>
  <c r="N186" i="5"/>
  <c r="N121" i="5"/>
  <c r="N75" i="5"/>
  <c r="N26" i="5"/>
  <c r="O288" i="5"/>
  <c r="N281" i="5"/>
  <c r="O270" i="5"/>
  <c r="O252" i="5"/>
  <c r="N244" i="5"/>
  <c r="O232" i="5"/>
  <c r="N226" i="5"/>
  <c r="O215" i="5"/>
  <c r="N209" i="5"/>
  <c r="O196" i="5"/>
  <c r="O179" i="5"/>
  <c r="N172" i="5"/>
  <c r="O161" i="5"/>
  <c r="O142" i="5"/>
  <c r="N135" i="5"/>
  <c r="O125" i="5"/>
  <c r="N117" i="5"/>
  <c r="O104" i="5"/>
  <c r="N97" i="5"/>
  <c r="O48" i="5"/>
  <c r="O10" i="5"/>
  <c r="O275" i="5"/>
  <c r="N269" i="5"/>
  <c r="O257" i="5"/>
  <c r="O237" i="5"/>
  <c r="O220" i="5"/>
  <c r="N214" i="5"/>
  <c r="O203" i="5"/>
  <c r="N195" i="5"/>
  <c r="O184" i="5"/>
  <c r="N178" i="5"/>
  <c r="O166" i="5"/>
  <c r="O148" i="5"/>
  <c r="O130" i="5"/>
  <c r="O111" i="5"/>
  <c r="O91" i="5"/>
  <c r="N83" i="5"/>
  <c r="O72" i="5"/>
  <c r="N66" i="5"/>
  <c r="O54" i="5"/>
  <c r="N175" i="5"/>
  <c r="N58" i="5"/>
  <c r="O281" i="5"/>
  <c r="O263" i="5"/>
  <c r="N256" i="5"/>
  <c r="O244" i="5"/>
  <c r="O226" i="5"/>
  <c r="N219" i="5"/>
  <c r="O209" i="5"/>
  <c r="N202" i="5"/>
  <c r="O190" i="5"/>
  <c r="N183" i="5"/>
  <c r="O172" i="5"/>
  <c r="N165" i="5"/>
  <c r="O153" i="5"/>
  <c r="O135" i="5"/>
  <c r="O117" i="5"/>
  <c r="O97" i="5"/>
  <c r="N90" i="5"/>
  <c r="O78" i="5"/>
  <c r="N71" i="5"/>
  <c r="O61" i="5"/>
  <c r="N52" i="5"/>
  <c r="O42" i="5"/>
  <c r="O21" i="5"/>
  <c r="N60" i="5"/>
  <c r="O47" i="5"/>
  <c r="N20" i="5"/>
  <c r="O109" i="5"/>
  <c r="O90" i="5"/>
  <c r="O71" i="5"/>
  <c r="O52" i="5"/>
  <c r="O194" i="5"/>
  <c r="O140" i="5"/>
  <c r="N114" i="5"/>
  <c r="O82" i="5"/>
  <c r="N59" i="5"/>
  <c r="O287" i="5"/>
  <c r="N280" i="5"/>
  <c r="O269" i="5"/>
  <c r="N262" i="5"/>
  <c r="O251" i="5"/>
  <c r="N243" i="5"/>
  <c r="O231" i="5"/>
  <c r="N225" i="5"/>
  <c r="O214" i="5"/>
  <c r="N208" i="5"/>
  <c r="O195" i="5"/>
  <c r="N189" i="5"/>
  <c r="O178" i="5"/>
  <c r="N171" i="5"/>
  <c r="O160" i="5"/>
  <c r="N152" i="5"/>
  <c r="O141" i="5"/>
  <c r="N134" i="5"/>
  <c r="O124" i="5"/>
  <c r="N115" i="5"/>
  <c r="O103" i="5"/>
  <c r="N96" i="5"/>
  <c r="O83" i="5"/>
  <c r="N77" i="5"/>
  <c r="O66" i="5"/>
  <c r="O28" i="5"/>
  <c r="N123" i="5"/>
  <c r="N65" i="5"/>
  <c r="N46" i="5"/>
  <c r="N25" i="5"/>
  <c r="N94" i="5"/>
  <c r="N38" i="5"/>
  <c r="N242" i="5"/>
  <c r="N110" i="5"/>
  <c r="N57" i="5"/>
  <c r="O293" i="5"/>
  <c r="N286" i="5"/>
  <c r="O274" i="5"/>
  <c r="N267" i="5"/>
  <c r="O256" i="5"/>
  <c r="N248" i="5"/>
  <c r="O236" i="5"/>
  <c r="N230" i="5"/>
  <c r="O219" i="5"/>
  <c r="N213" i="5"/>
  <c r="O202" i="5"/>
  <c r="N194" i="5"/>
  <c r="O183" i="5"/>
  <c r="N177" i="5"/>
  <c r="O165" i="5"/>
  <c r="N157" i="5"/>
  <c r="O147" i="5"/>
  <c r="N140" i="5"/>
  <c r="O129" i="5"/>
  <c r="N102" i="5"/>
  <c r="N82" i="5"/>
  <c r="O33" i="5"/>
  <c r="O15" i="5"/>
  <c r="N188" i="5"/>
  <c r="N133" i="5"/>
  <c r="O102" i="5"/>
  <c r="N292" i="5"/>
  <c r="O280" i="5"/>
  <c r="N273" i="5"/>
  <c r="O262" i="5"/>
  <c r="N255" i="5"/>
  <c r="O243" i="5"/>
  <c r="N235" i="5"/>
  <c r="O225" i="5"/>
  <c r="N218" i="5"/>
  <c r="O208" i="5"/>
  <c r="O189" i="5"/>
  <c r="N182" i="5"/>
  <c r="O171" i="5"/>
  <c r="N164" i="5"/>
  <c r="O152" i="5"/>
  <c r="N146" i="5"/>
  <c r="O134" i="5"/>
  <c r="N128" i="5"/>
  <c r="O115" i="5"/>
  <c r="N108" i="5"/>
  <c r="O96" i="5"/>
  <c r="O77" i="5"/>
  <c r="N70" i="5"/>
  <c r="O60" i="5"/>
  <c r="N51" i="5"/>
  <c r="O39" i="5"/>
  <c r="N32" i="5"/>
  <c r="O20" i="5"/>
  <c r="N13" i="5"/>
  <c r="N106" i="5"/>
  <c r="N261" i="5"/>
  <c r="O248" i="5"/>
  <c r="O230" i="5"/>
  <c r="O213" i="5"/>
  <c r="N170" i="5"/>
  <c r="O157" i="5"/>
  <c r="N76" i="5"/>
  <c r="O46" i="5"/>
  <c r="N290" i="5"/>
  <c r="N238" i="5"/>
  <c r="N159" i="5"/>
  <c r="N53" i="5"/>
  <c r="O286" i="5"/>
  <c r="N279" i="5"/>
  <c r="O267" i="5"/>
  <c r="N241" i="5"/>
  <c r="N224" i="5"/>
  <c r="N206" i="5"/>
  <c r="O177" i="5"/>
  <c r="N151" i="5"/>
  <c r="O123" i="5"/>
  <c r="O65" i="5"/>
  <c r="N278" i="5"/>
  <c r="N207" i="5"/>
  <c r="N145" i="5"/>
  <c r="N95" i="5"/>
  <c r="N40" i="5"/>
  <c r="O291" i="5"/>
  <c r="N284" i="5"/>
  <c r="O272" i="5"/>
  <c r="N265" i="5"/>
  <c r="O254" i="5"/>
  <c r="N246" i="5"/>
  <c r="O234" i="5"/>
  <c r="N228" i="5"/>
  <c r="O217" i="5"/>
  <c r="N211" i="5"/>
  <c r="O200" i="5"/>
  <c r="N192" i="5"/>
  <c r="O181" i="5"/>
  <c r="N174" i="5"/>
  <c r="O163" i="5"/>
  <c r="N155" i="5"/>
  <c r="O144" i="5"/>
  <c r="O127" i="5"/>
  <c r="N119" i="5"/>
  <c r="O107" i="5"/>
  <c r="N99" i="5"/>
  <c r="O86" i="5"/>
  <c r="N80" i="5"/>
  <c r="O69" i="5"/>
  <c r="N63" i="5"/>
  <c r="O50" i="5"/>
  <c r="O31" i="5"/>
  <c r="N23" i="5"/>
  <c r="O12" i="5"/>
  <c r="N289" i="5"/>
  <c r="O277" i="5"/>
  <c r="O259" i="5"/>
  <c r="N253" i="5"/>
  <c r="O240" i="5"/>
  <c r="N233" i="5"/>
  <c r="O223" i="5"/>
  <c r="O205" i="5"/>
  <c r="O187" i="5"/>
  <c r="N180" i="5"/>
  <c r="O169" i="5"/>
  <c r="N162" i="5"/>
  <c r="O150" i="5"/>
  <c r="N81" i="5"/>
  <c r="N11" i="5"/>
  <c r="O113" i="5"/>
  <c r="N229" i="5"/>
  <c r="N37" i="5"/>
  <c r="N205" i="5"/>
  <c r="O206" i="5"/>
  <c r="N101" i="5"/>
  <c r="N18" i="5"/>
  <c r="O45" i="5"/>
  <c r="N93" i="5"/>
  <c r="O120" i="5"/>
  <c r="N144" i="5"/>
  <c r="N176" i="5"/>
  <c r="O212" i="5"/>
  <c r="O241" i="5"/>
  <c r="O273" i="5"/>
  <c r="O32" i="5"/>
  <c r="O37" i="5"/>
  <c r="O266" i="5"/>
  <c r="N113" i="5"/>
  <c r="N12" i="5"/>
  <c r="O13" i="5"/>
  <c r="O176" i="5"/>
  <c r="O19" i="5"/>
  <c r="N69" i="5"/>
  <c r="O94" i="5"/>
  <c r="O146" i="5"/>
  <c r="N277" i="5"/>
  <c r="N158" i="5"/>
  <c r="O164" i="5"/>
  <c r="N169" i="5"/>
  <c r="N41" i="5"/>
  <c r="O64" i="5"/>
  <c r="O170" i="5"/>
  <c r="O38" i="5"/>
  <c r="O114" i="5"/>
  <c r="N234" i="5"/>
  <c r="N45" i="5"/>
  <c r="N181" i="5"/>
  <c r="O279" i="5"/>
  <c r="N49" i="5"/>
  <c r="N126" i="5"/>
  <c r="O182" i="5"/>
  <c r="O24" i="5"/>
  <c r="N74" i="5"/>
  <c r="O100" i="5"/>
  <c r="N187" i="5"/>
  <c r="N217" i="5"/>
  <c r="N247" i="5"/>
  <c r="O285" i="5"/>
  <c r="N221" i="5"/>
  <c r="O108" i="5"/>
  <c r="N85" i="5"/>
  <c r="N200" i="5"/>
  <c r="O139" i="5"/>
  <c r="O201" i="5"/>
  <c r="N86" i="5"/>
  <c r="O89" i="5"/>
  <c r="O247" i="5"/>
  <c r="O74" i="5"/>
  <c r="O151" i="5"/>
  <c r="N50" i="5"/>
  <c r="O76" i="5"/>
  <c r="N127" i="5"/>
  <c r="O156" i="5"/>
  <c r="O188" i="5"/>
  <c r="O218" i="5"/>
  <c r="N64" i="5"/>
  <c r="O235" i="5"/>
  <c r="O70" i="5"/>
  <c r="N150" i="5"/>
  <c r="N212" i="5"/>
  <c r="O51" i="5"/>
  <c r="N100" i="5"/>
  <c r="O128" i="5"/>
  <c r="N223" i="5"/>
  <c r="N254" i="5"/>
  <c r="N285" i="5"/>
  <c r="N30" i="5"/>
  <c r="O56" i="5"/>
  <c r="N105" i="5"/>
  <c r="O132" i="5"/>
  <c r="N156" i="5"/>
  <c r="O193" i="5"/>
  <c r="O224" i="5"/>
  <c r="O255" i="5"/>
  <c r="N282" i="5"/>
  <c r="N275" i="5"/>
  <c r="N147" i="5"/>
  <c r="N116" i="5"/>
  <c r="N274" i="5"/>
  <c r="N130" i="5"/>
  <c r="N34" i="5"/>
  <c r="N257" i="5"/>
  <c r="N161" i="5"/>
  <c r="N129" i="5"/>
  <c r="N33" i="5"/>
  <c r="N288" i="5"/>
  <c r="N160" i="5"/>
  <c r="N112" i="5"/>
  <c r="N48" i="5"/>
  <c r="N16" i="5"/>
  <c r="N270" i="5"/>
  <c r="N222" i="5"/>
  <c r="N190" i="5"/>
  <c r="N142" i="5"/>
  <c r="N78" i="5"/>
  <c r="N62" i="5"/>
  <c r="N237" i="5"/>
  <c r="N173" i="5"/>
  <c r="N141" i="5"/>
  <c r="N125" i="5"/>
  <c r="N109" i="5"/>
  <c r="N61" i="5"/>
  <c r="N29" i="5"/>
  <c r="N293" i="5"/>
  <c r="N236" i="5"/>
  <c r="N220" i="5"/>
  <c r="N124" i="5"/>
  <c r="N92" i="5"/>
  <c r="N44" i="5"/>
  <c r="N28" i="5"/>
  <c r="N143" i="5"/>
  <c r="N283" i="5"/>
  <c r="N251" i="5"/>
  <c r="N139" i="5"/>
  <c r="N91" i="5"/>
  <c r="N43" i="5"/>
  <c r="N47" i="5"/>
  <c r="N266" i="5"/>
  <c r="N250" i="5"/>
  <c r="N154" i="5"/>
  <c r="N42" i="5"/>
  <c r="N10" i="5"/>
  <c r="N249" i="5"/>
  <c r="N201" i="5"/>
  <c r="N185" i="5"/>
  <c r="N153" i="5"/>
  <c r="N137" i="5"/>
  <c r="N89" i="5"/>
  <c r="N73" i="5"/>
  <c r="N287" i="5"/>
  <c r="N232" i="5"/>
  <c r="N216" i="5"/>
  <c r="N184" i="5"/>
  <c r="N168" i="5"/>
  <c r="N136" i="5"/>
  <c r="N120" i="5"/>
  <c r="N104" i="5"/>
  <c r="N72" i="5"/>
  <c r="N24" i="5"/>
  <c r="N271" i="5"/>
  <c r="N263" i="5"/>
  <c r="N231" i="5"/>
  <c r="N215" i="5"/>
  <c r="N199" i="5"/>
  <c r="N167" i="5"/>
  <c r="N103" i="5"/>
  <c r="N55" i="5"/>
  <c r="N39" i="5"/>
  <c r="O294" i="5" l="1"/>
  <c r="N295" i="5" s="1"/>
  <c r="N14" i="5"/>
  <c r="N15" i="5"/>
  <c r="K295" i="5" l="1"/>
  <c r="N5" i="5"/>
  <c r="N297" i="5"/>
  <c r="K297" i="5"/>
  <c r="K296" i="5" l="1"/>
  <c r="N296" i="5"/>
</calcChain>
</file>

<file path=xl/sharedStrings.xml><?xml version="1.0" encoding="utf-8"?>
<sst xmlns="http://schemas.openxmlformats.org/spreadsheetml/2006/main" count="1470" uniqueCount="791">
  <si>
    <t>Obra</t>
  </si>
  <si>
    <t>Bancos</t>
  </si>
  <si>
    <t>B.D.I.</t>
  </si>
  <si>
    <t>Encargos Sociais</t>
  </si>
  <si>
    <t>SOR-PLANILHA ORÇAMENTÁRIA 2 DEFS-LORETO-REV00</t>
  </si>
  <si>
    <t xml:space="preserve">SINAPI - 03/2025 - Maranhão
SBC - 05/2025 - Maranhão
ORSE - 02/2025 - Sergipe
</t>
  </si>
  <si>
    <t>22,47%</t>
  </si>
  <si>
    <t>Item</t>
  </si>
  <si>
    <t>Descrição</t>
  </si>
  <si>
    <t>Quant.</t>
  </si>
  <si>
    <t>Total</t>
  </si>
  <si>
    <t>Peso (%)</t>
  </si>
  <si>
    <t xml:space="preserve"> 1 </t>
  </si>
  <si>
    <t>SERVIÇOS PRELIMINARES</t>
  </si>
  <si>
    <t xml:space="preserve"> 2 </t>
  </si>
  <si>
    <t>ADMINISTRAÇÃO LOCAL</t>
  </si>
  <si>
    <t xml:space="preserve"> 3 </t>
  </si>
  <si>
    <t>MOVIMENTAÇÃO DE TERRA</t>
  </si>
  <si>
    <t xml:space="preserve"> 3.1 </t>
  </si>
  <si>
    <t>SUPRESSÃO VEGETAL E LIMPEZA DO TERRENO</t>
  </si>
  <si>
    <t xml:space="preserve"> 3.2 </t>
  </si>
  <si>
    <t>ATERRO E NIVELAMENTO DO TERRENO</t>
  </si>
  <si>
    <t xml:space="preserve"> 4 </t>
  </si>
  <si>
    <t>FUNDAÇÃO</t>
  </si>
  <si>
    <t xml:space="preserve"> 4.1 </t>
  </si>
  <si>
    <t>RADIER</t>
  </si>
  <si>
    <t xml:space="preserve"> 4.2 </t>
  </si>
  <si>
    <t>GRADE DE VENTILAÇÃO</t>
  </si>
  <si>
    <t xml:space="preserve"> 5 </t>
  </si>
  <si>
    <t>MURO</t>
  </si>
  <si>
    <t xml:space="preserve"> 5.1 </t>
  </si>
  <si>
    <t>INFRAESTRUTURA</t>
  </si>
  <si>
    <t xml:space="preserve"> 5.2 </t>
  </si>
  <si>
    <t>SUPERESTRUTURA</t>
  </si>
  <si>
    <t xml:space="preserve"> 6 </t>
  </si>
  <si>
    <t>PISO</t>
  </si>
  <si>
    <t xml:space="preserve"> 6.1 </t>
  </si>
  <si>
    <t>MEIO-FIO E SARJETA</t>
  </si>
  <si>
    <t xml:space="preserve"> 6.2 </t>
  </si>
  <si>
    <t>CALÇADA</t>
  </si>
  <si>
    <t xml:space="preserve"> 6.3 </t>
  </si>
  <si>
    <t>PAVIMENTAÇÃO</t>
  </si>
  <si>
    <t xml:space="preserve"> 6.4 </t>
  </si>
  <si>
    <t>BASE RESERVATÓRIO INFERIOR</t>
  </si>
  <si>
    <t xml:space="preserve"> 7 </t>
  </si>
  <si>
    <t>COBERTURA</t>
  </si>
  <si>
    <t xml:space="preserve"> 8 </t>
  </si>
  <si>
    <t>ESQUADRIAS METÁLICAS</t>
  </si>
  <si>
    <t xml:space="preserve"> 9 </t>
  </si>
  <si>
    <t>INSTALAÇÕES ELÉTRICAS, LÓGICAS E SPDA</t>
  </si>
  <si>
    <t xml:space="preserve"> 9.1 </t>
  </si>
  <si>
    <t>PADRÃO DE ENTRADA, ALIMENTAÇÃO, INFRA ELÉTRICA E LÓGICA</t>
  </si>
  <si>
    <t xml:space="preserve"> 9.2 </t>
  </si>
  <si>
    <t>ABRIGO DE QUADRO GERAL</t>
  </si>
  <si>
    <t xml:space="preserve"> 9.3 </t>
  </si>
  <si>
    <t>SISTEMA DE PROTEÇÃO CONTRA DESCARGAS ATMOSFÉRICAS (SPDA)</t>
  </si>
  <si>
    <t xml:space="preserve"> 9.4 </t>
  </si>
  <si>
    <t>ILUMINAÇÃO EXTERNA</t>
  </si>
  <si>
    <t xml:space="preserve"> 9.5 </t>
  </si>
  <si>
    <t>ABRIGO DA BOMBA E ALIMENTAÇÃO ELÉTRICA</t>
  </si>
  <si>
    <t xml:space="preserve"> 9.6 </t>
  </si>
  <si>
    <t>ALIMENTAÇÃO BOIA ELÉTRICA INFERIOR E SUPERIOR</t>
  </si>
  <si>
    <t xml:space="preserve"> 10 </t>
  </si>
  <si>
    <t>INSTALAÇÕES HIDROSSANITÁRIAS</t>
  </si>
  <si>
    <t xml:space="preserve"> 10.1 </t>
  </si>
  <si>
    <t>ALIMENTAÇÃO DE ÁGUA FRIA</t>
  </si>
  <si>
    <t xml:space="preserve"> 10.2 </t>
  </si>
  <si>
    <t>RESERVATÓRIO INFERIOR</t>
  </si>
  <si>
    <t xml:space="preserve"> 10.3 </t>
  </si>
  <si>
    <t>INSTALAÇÕES SANITÁRIAS</t>
  </si>
  <si>
    <t xml:space="preserve"> 10.4 </t>
  </si>
  <si>
    <t>SISTEMA INDIVIDUAL DE ESGOTO</t>
  </si>
  <si>
    <t xml:space="preserve"> 10.5 </t>
  </si>
  <si>
    <t>VENTILAÇÃO DE ESGOTO</t>
  </si>
  <si>
    <t xml:space="preserve"> 11 </t>
  </si>
  <si>
    <t>DRENAGEM</t>
  </si>
  <si>
    <t xml:space="preserve"> 11.1 </t>
  </si>
  <si>
    <t>DRENAGEM SUBSUPERFICIAL, CANALETAS E SARJETAS</t>
  </si>
  <si>
    <t xml:space="preserve"> 11.2 </t>
  </si>
  <si>
    <t>DRENAGEM DE AR CONDICIONADO</t>
  </si>
  <si>
    <t xml:space="preserve"> 12 </t>
  </si>
  <si>
    <t>PINTURA</t>
  </si>
  <si>
    <t xml:space="preserve"> 13 </t>
  </si>
  <si>
    <t>ACESSIBILIDADE</t>
  </si>
  <si>
    <t xml:space="preserve"> 14 </t>
  </si>
  <si>
    <t>PAISAGISMO E JARDINAGEM</t>
  </si>
  <si>
    <t xml:space="preserve"> 15 </t>
  </si>
  <si>
    <t>LIMPEZA DE OBRA</t>
  </si>
  <si>
    <t>Total sem BDI</t>
  </si>
  <si>
    <t>Total do BDI</t>
  </si>
  <si>
    <t>Total Geral</t>
  </si>
  <si>
    <t>SINAPI</t>
  </si>
  <si>
    <t>H</t>
  </si>
  <si>
    <t>Valor Unit</t>
  </si>
  <si>
    <t>Und</t>
  </si>
  <si>
    <t>Banco</t>
  </si>
  <si>
    <t>Código</t>
  </si>
  <si>
    <t>UN</t>
  </si>
  <si>
    <t>M</t>
  </si>
  <si>
    <t>m³</t>
  </si>
  <si>
    <t>un</t>
  </si>
  <si>
    <t>ORSE</t>
  </si>
  <si>
    <t>kg</t>
  </si>
  <si>
    <t>m²</t>
  </si>
  <si>
    <t>MES</t>
  </si>
  <si>
    <t>KG</t>
  </si>
  <si>
    <t>m</t>
  </si>
  <si>
    <t xml:space="preserve"> 2454 </t>
  </si>
  <si>
    <t>SBC</t>
  </si>
  <si>
    <t>DESCARTE DE RESÍDUOS MISTURADO DA CONSTRUÇÃO CIVIL EM ÁREALICENCIADA</t>
  </si>
  <si>
    <t>Próprio</t>
  </si>
  <si>
    <t xml:space="preserve"> DPEMA-0038 </t>
  </si>
  <si>
    <t xml:space="preserve"> 15.3 </t>
  </si>
  <si>
    <t>Coleta e carga manuais de entulho</t>
  </si>
  <si>
    <t xml:space="preserve"> 26 </t>
  </si>
  <si>
    <t xml:space="preserve"> 15.2 </t>
  </si>
  <si>
    <t>LIMPEZA FINAL DE OBRAS</t>
  </si>
  <si>
    <t xml:space="preserve"> COM-
09294506 </t>
  </si>
  <si>
    <t xml:space="preserve"> 15.1 </t>
  </si>
  <si>
    <t>Mangueira trançada de alta pressão  spt 250p ø = 3/4"</t>
  </si>
  <si>
    <t xml:space="preserve"> 1358 </t>
  </si>
  <si>
    <t xml:space="preserve"> 14.7 </t>
  </si>
  <si>
    <t>Torneira cromada para jardim, DECA 1153C39, 1/2" ou similar</t>
  </si>
  <si>
    <t xml:space="preserve"> 2082 </t>
  </si>
  <si>
    <t xml:space="preserve"> 14.6 </t>
  </si>
  <si>
    <t>Grama esmeralda em placas, fornecimento e plantio</t>
  </si>
  <si>
    <t xml:space="preserve"> 10234 </t>
  </si>
  <si>
    <t xml:space="preserve"> 14.5 </t>
  </si>
  <si>
    <t>Fornecimento e espalhamento de terra vegetal preparada</t>
  </si>
  <si>
    <t xml:space="preserve"> 2394 </t>
  </si>
  <si>
    <t>FORNECIMENTO E PLANTIO DE 10 MUDAS DE MOREIA, 16 DE PODOCARPO E 4 PATAS DE ELEFANTE. 50 SACOS DE 15KG DE SEIXO ROLADO BRANCO, Nº 02, MANTA BIDIM E TERRA PRETA VEGETAL</t>
  </si>
  <si>
    <t xml:space="preserve"> DPEMA-0206 </t>
  </si>
  <si>
    <t xml:space="preserve"> 14.4 </t>
  </si>
  <si>
    <t xml:space="preserve"> 14.3 </t>
  </si>
  <si>
    <t>Aplicação de resina sobre revestimento de pedra piso ou parede</t>
  </si>
  <si>
    <t xml:space="preserve"> 2200 </t>
  </si>
  <si>
    <t xml:space="preserve"> 14.2 </t>
  </si>
  <si>
    <t>CHAPISCO APLICADO EM ALVENARIA (SEM PRESENÇA DE VÃOS) E ESTRUTURAS DE CONCRETO DE FACHADA, COM COLHER DE PEDREIRO.  ARGAMASSA TRAÇO 1:3 COM PREPARO EM BETONEIRA 400L. AF_10/2022</t>
  </si>
  <si>
    <t xml:space="preserve"> 87894 </t>
  </si>
  <si>
    <t>ESCAVAÇÃO MANUAL DE VALA. AF_09/2024</t>
  </si>
  <si>
    <t xml:space="preserve"> 93358 </t>
  </si>
  <si>
    <t>ASSENTAMENTO DE TIJOLO MACIÇO PARA CANTEIRO DE JARDIM, H=65CM, SOBRE FUNDAÇÃO EM TIJOLO CERÂMICO E LASTRO DE CONCRETO - INCLUSO CHAPISCO E REBOCO IMPERMEABILIZANTEINTERNO</t>
  </si>
  <si>
    <t xml:space="preserve"> DPEMA-0274 </t>
  </si>
  <si>
    <t xml:space="preserve"> 14.1 </t>
  </si>
  <si>
    <t>PINTURA DE PISO COM TINTA ACRÍLICA, APLICAÇÃO MANUAL, 2 DEMÃOS, INCLUSO FUNDO PREPARADOR. AF_05/2021</t>
  </si>
  <si>
    <t xml:space="preserve"> 102491 </t>
  </si>
  <si>
    <t xml:space="preserve"> 13.3 </t>
  </si>
  <si>
    <t>Piso tátil direcional e/ou alerta, de concreto, colorido, p/deficientes visuais, dimensões 25x25cm, aplicado com argamassa industrializada ac-ii, rejuntado, exclusive regularização de base</t>
  </si>
  <si>
    <t xml:space="preserve"> 7324 </t>
  </si>
  <si>
    <t xml:space="preserve"> 13.2 </t>
  </si>
  <si>
    <t>PISO TATIL OU ALERTA DIRECIONAL EM BORRACHA COR 25x25cm</t>
  </si>
  <si>
    <t xml:space="preserve"> 171854 </t>
  </si>
  <si>
    <t xml:space="preserve"> 13.1 </t>
  </si>
  <si>
    <t>Emassamento de superfície, com aplicação de 02 demãos de massa acrílica, lixamento e retoques - Rev 01</t>
  </si>
  <si>
    <t xml:space="preserve"> 8624 </t>
  </si>
  <si>
    <t xml:space="preserve"> 12.9 </t>
  </si>
  <si>
    <t>PINTURA DE SÍMBOLOS E TEXTOS COM TINTA ACRÍLICA, DEMARCAÇÃO COM FITA ADESIVA E APLICAÇÃO COM ROLO. AF_05/2021</t>
  </si>
  <si>
    <t xml:space="preserve"> 102513 </t>
  </si>
  <si>
    <t xml:space="preserve"> 12.8 </t>
  </si>
  <si>
    <t>PINTURA DE DEMARCAÇÃO DE VAGA COM TINTA ACRÍLICA, E = 10 CM, APLICAÇÃO MANUAL. AF_05/2021</t>
  </si>
  <si>
    <t xml:space="preserve"> 102500 </t>
  </si>
  <si>
    <t xml:space="preserve"> 12.7 </t>
  </si>
  <si>
    <t>TEXTURA ACRÍLICA, APLICAÇÃO MANUAL EM PAREDE, UMA DEMÃO. AF_04/2023</t>
  </si>
  <si>
    <t xml:space="preserve"> 95305 </t>
  </si>
  <si>
    <t xml:space="preserve"> 12.6 </t>
  </si>
  <si>
    <t xml:space="preserve"> 12.5 </t>
  </si>
  <si>
    <t>PINTURA LÁTEX ACRÍLICA PREMIUM, APLICAÇÃO MANUAL EM PAREDES, DUAS DEMÃOS. AF_04/2023</t>
  </si>
  <si>
    <t xml:space="preserve"> 88489 </t>
  </si>
  <si>
    <t xml:space="preserve"> 12.4 </t>
  </si>
  <si>
    <t>FUNDO SELADOR ACRÍLICO, APLICAÇÃO MANUAL EM PAREDE, UMA DEMÃO. AF_04/2023</t>
  </si>
  <si>
    <t xml:space="preserve"> 88485 </t>
  </si>
  <si>
    <t xml:space="preserve"> 12.3 </t>
  </si>
  <si>
    <t>PINTURA LÁTEX ACRÍLICA PREMIUM, APLICAÇÃO MANUAL EM TETO, DUAS DEMÃOS. AF_04/2023</t>
  </si>
  <si>
    <t xml:space="preserve"> 88488 </t>
  </si>
  <si>
    <t xml:space="preserve"> 12.2 </t>
  </si>
  <si>
    <t>FUNDO SELADOR ACRÍLICO, APLICAÇÃO MANUAL EM TETO, UMA DEMÃO. AF_04/2023</t>
  </si>
  <si>
    <t xml:space="preserve"> 88484 </t>
  </si>
  <si>
    <t xml:space="preserve"> 12.1 </t>
  </si>
  <si>
    <t>JOELHO 90 GRAUS, PVC, SOLDÁVEL, DN 32 MM, INSTALADO EM DRENO DE AR CONDICIONADO - FORNECIMENTO E INSTALAÇÃO. AF_08/2022</t>
  </si>
  <si>
    <t xml:space="preserve"> 104319 </t>
  </si>
  <si>
    <t xml:space="preserve"> 11.2.7 </t>
  </si>
  <si>
    <t>JOELHO DE REDUÇÃO, 90 GRAUS, PVC, SOLDÁVEL, DN 32 MM X 25 MM, INSTALADO EM RAMAL OU SUB-RAMAL DE ÁGUA - FORNECIMENTO E INSTALAÇÃO. AF_06/2022</t>
  </si>
  <si>
    <t xml:space="preserve"> 103951 </t>
  </si>
  <si>
    <t xml:space="preserve"> 11.2.6 </t>
  </si>
  <si>
    <t>TUBO, PVC, SOLDÁVEL, DE 32MM, INSTALADO EM DRENO DE AR CONDICIONADO - FORNECIMENTO E INSTALAÇÃO. AF_08/2022</t>
  </si>
  <si>
    <t xml:space="preserve"> 104316 </t>
  </si>
  <si>
    <t xml:space="preserve"> 11.2.5 </t>
  </si>
  <si>
    <t>Abraçadeira de alumínio 1 " 25mm (DAISA BC-100) ou similar</t>
  </si>
  <si>
    <t xml:space="preserve"> 11975 </t>
  </si>
  <si>
    <t xml:space="preserve"> 11.2.4 </t>
  </si>
  <si>
    <t>Tê de redução 90º de pvc rígido soldável, marrom  diâm = 32 x 25mm</t>
  </si>
  <si>
    <t xml:space="preserve"> 1177 </t>
  </si>
  <si>
    <t xml:space="preserve"> 11.2.3 </t>
  </si>
  <si>
    <t>JOELHO 90 GRAUS, PVC, SOLDÁVEL, DN 25MM, INSTALADO EM DRENO DE AR-CONDICIONADO - FORNECIMENTO E INSTALAÇÃO. AF_08/2022</t>
  </si>
  <si>
    <t xml:space="preserve"> 89866 </t>
  </si>
  <si>
    <t xml:space="preserve"> 11.2.2 </t>
  </si>
  <si>
    <t>TUBO, PVC, SOLDÁVEL, DE 25MM, INSTALADO EM DRENO DE AR-CONDICIONADO - FORNECIMENTO E INSTALAÇÃO. AF_08/2022</t>
  </si>
  <si>
    <t xml:space="preserve"> 89865 </t>
  </si>
  <si>
    <t xml:space="preserve"> 11.2.1 </t>
  </si>
  <si>
    <t>TAMPA PERFURADA EM CONCRETO ARMADO, E =5 CM, L=30CM, COM FUROS D=25MM, A CADA 15CM - ASSENTADA COM ARGAMASSA TRAÇO1:3</t>
  </si>
  <si>
    <t xml:space="preserve"> DPEMA-0035 </t>
  </si>
  <si>
    <t xml:space="preserve"> 11.1.9 </t>
  </si>
  <si>
    <t>CANALETA MEIA CANA PRÉ-MOLDADA DE CONCRETO (D = 40 CM) - FORNECIMENTO E INSTALAÇÃO. AF_08/2021</t>
  </si>
  <si>
    <t xml:space="preserve"> 102991 </t>
  </si>
  <si>
    <t xml:space="preserve"> 11.1.8 </t>
  </si>
  <si>
    <t>JOELHO 45 GRAUS, PVC, SERIE R, ÁGUA PLUVIAL, DN 100 MM, JUNTA ELÁSTICA, FORNECIDO E INSTALADO EM CONDUTORES VERTICAIS DE ÁGUAS PLUVIAIS. AF_06/2022</t>
  </si>
  <si>
    <t xml:space="preserve"> 89585 </t>
  </si>
  <si>
    <t xml:space="preserve"> 11.1.7 </t>
  </si>
  <si>
    <t>ALVENARIA DE VEDAÇÃO DE BLOCOS CERÂMICOS FURADOS NA HORIZONTAL DE 9X14X19 CM (ESPESSURA 9 CM) E ARGAMASSA DE ASSENTAMENTO COM PREPARO EM BETONEIRA. AF_12/2021</t>
  </si>
  <si>
    <t xml:space="preserve"> 103332 </t>
  </si>
  <si>
    <t>Aplicação de primer universal - 2 demãos</t>
  </si>
  <si>
    <t xml:space="preserve"> 2339 </t>
  </si>
  <si>
    <t>Lastro de concreto simples regularizado, fck=13,5 mpa,lançado e adensado</t>
  </si>
  <si>
    <t xml:space="preserve"> 2169 </t>
  </si>
  <si>
    <t>SARJETA PARA DRENAGEM COM GRELHA DE FERRO FUNDIDO 1,5 X 0,15M, INCLUSO PROTEÇÃO COM FUNDO ZARCÃO E PINTURA SINTÉTICA</t>
  </si>
  <si>
    <t xml:space="preserve"> DPEMA-0029 </t>
  </si>
  <si>
    <t xml:space="preserve"> 11.1.6 </t>
  </si>
  <si>
    <t>REATERRO MANUAL COM MATERIAL DA PROPRIA OBRA</t>
  </si>
  <si>
    <t xml:space="preserve"> 172030 </t>
  </si>
  <si>
    <t xml:space="preserve"> 11.1.5 </t>
  </si>
  <si>
    <t>JOELHO 90 GRAUS, PVC, SERIE R, ÁGUA PLUVIAL, DN 100 MM, JUNTA ELÁSTICA, FORNECIDO E INSTALADO EM RAMAL DE ENCAMINHAMENTO. AF_06/2022</t>
  </si>
  <si>
    <t xml:space="preserve"> 89529 </t>
  </si>
  <si>
    <t xml:space="preserve"> 11.1.4 </t>
  </si>
  <si>
    <t>TUBO PVC, SÉRIE R, ÁGUA PLUVIAL, DN 100 MM, FORNECIDO E INSTALADO EM RAMAL DE ENCAMINHAMENTO. AF_06/2022</t>
  </si>
  <si>
    <t xml:space="preserve"> 89512 </t>
  </si>
  <si>
    <t xml:space="preserve"> 11.1.3 </t>
  </si>
  <si>
    <t xml:space="preserve"> 11.1.2 </t>
  </si>
  <si>
    <t>DRENO ESPINHA DE PEIXE (SEÇÃO (0,40 X 0,40 M), COM TUBO DE PEAD CORRUGADO PERFURADO, DN 100 MM, ENCHIMENTO COM BRITA, ENVOLVIDO COM MANTA GEOTÊXTIL, INCLUSIVE CONEXÕES</t>
  </si>
  <si>
    <t xml:space="preserve"> DPEMA-0028 </t>
  </si>
  <si>
    <t xml:space="preserve"> 11.1.1 </t>
  </si>
  <si>
    <t>TE, PVC, SÉRIE NORMAL, ESGOTO PREDIAL, DN 100 X 50 MM, JUNTA ELÁSTICA, FORNECIDO E INSTALADO EM PRUMADA DE ESGOTO SANITÁRIO OU VENTILAÇÃO. AF_08/2022</t>
  </si>
  <si>
    <t xml:space="preserve"> 104352 </t>
  </si>
  <si>
    <t xml:space="preserve"> 10.5.6 </t>
  </si>
  <si>
    <t>TE, PVC, SERIE NORMAL, ESGOTO PREDIAL, DN 50 X 50 MM, JUNTA ELÁSTICA, FORNECIDO E INSTALADO EM PRUMADA DE ESGOTO SANITÁRIO OU VENTILAÇÃO. AF_08/2022</t>
  </si>
  <si>
    <t xml:space="preserve"> 89825 </t>
  </si>
  <si>
    <t xml:space="preserve"> 10.5.5 </t>
  </si>
  <si>
    <t>Abraçadeira de Alumínio 2" 50mm    (Daisa BC-200) ou similar</t>
  </si>
  <si>
    <t xml:space="preserve"> 11976 </t>
  </si>
  <si>
    <t xml:space="preserve"> 10.5.4 </t>
  </si>
  <si>
    <t>TERMINAL DE VENTILAÇÃO, PVC, SÉRIE NORMAL, ESGOTO PREDIAL, DN 50 MM, JUNTA SOLDÁVEL, FORNECIDO E INSTALADO EM PRUMADA DE ESGOTO SANITÁRIO OU VENTILAÇÃO. AF_08/2022</t>
  </si>
  <si>
    <t xml:space="preserve"> 104348 </t>
  </si>
  <si>
    <t xml:space="preserve"> 10.5.3 </t>
  </si>
  <si>
    <t>JOELHO 90 GRAUS, PVC, SERIE NORMAL, ESGOTO PREDIAL, DN 50 MM, JUNTA ELÁSTICA, FORNECIDO E INSTALADO EM PRUMADA DE ESGOTO SANITÁRIO OU VENTILAÇÃO. AF_08/2022</t>
  </si>
  <si>
    <t xml:space="preserve"> 89801 </t>
  </si>
  <si>
    <t xml:space="preserve"> 10.5.2 </t>
  </si>
  <si>
    <t>TUBO PVC, SERIE NORMAL, ESGOTO PREDIAL, DN 50 MM, FORNECIDO E INSTALADO EM PRUMADA DE ESGOTO SANITÁRIO OU VENTILAÇÃO. AF_08/2022</t>
  </si>
  <si>
    <t xml:space="preserve"> 89798 </t>
  </si>
  <si>
    <t xml:space="preserve"> 10.5.1 </t>
  </si>
  <si>
    <t>M3XKM</t>
  </si>
  <si>
    <t>TRANSPORTE COM CAMINHÃO BASCULANTE DE 6 M³, EM VIA URBANA PAVIMENTADA, DMT ATÉ 30 KM (UNIDADE: M3XKM). AF_07/2020</t>
  </si>
  <si>
    <t xml:space="preserve"> 97914 </t>
  </si>
  <si>
    <t>SUMIDOURO PRÉ-MOLDADO DE CONCRETO, 05 ANÉIS,  DIÂMETRO INTERNO = 1,00M E H=0,50M, CADA ANEL (1,00x2,50)</t>
  </si>
  <si>
    <t xml:space="preserve"> DPEMA-0026 </t>
  </si>
  <si>
    <t xml:space="preserve"> 10.4.3 </t>
  </si>
  <si>
    <t>TUBO, PVC, SOLDÁVEL, DE  25MM, INSTALADO EM RESERVAÇÃO PREDIAL DE ÁGUA - FORNECIMENTO E INSTALAÇÃO. AF_04/2024</t>
  </si>
  <si>
    <t xml:space="preserve"> 94648 </t>
  </si>
  <si>
    <t>Espaçador de aço, tipo caranguejo, em aço CA - 50 Ø 6,3mm, para Telas Soldadas</t>
  </si>
  <si>
    <t xml:space="preserve"> 11475 </t>
  </si>
  <si>
    <t>Concreto simples fabricado na obra, fck=25 mpa, lançado e adensado</t>
  </si>
  <si>
    <t xml:space="preserve"> 9399 </t>
  </si>
  <si>
    <t>LASTRO DE CONCRETO MAGRO, APLICADO EM PISOS, LAJES SOBRE SOLO OU RADIERS, ESPESSURA DE 5 CM. AF_01/2024</t>
  </si>
  <si>
    <t xml:space="preserve"> 95241 </t>
  </si>
  <si>
    <t>TUBO PVC, SERIE NORMAL, ESGOTO PREDIAL, DN 100 MM, FORNECIDO E INSTALADO EM RAMAL DE DESCARGA OU RAMAL DE ESGOTO SANITÁRIO. AF_08/2022</t>
  </si>
  <si>
    <t xml:space="preserve"> 89714 </t>
  </si>
  <si>
    <t>FILTRO ANAERÓBICO CIRCULAR, EM CONCRETO PRÉ-MOLDADO, DIÂMETRO INTERNO = 1,00M, ALTURA INTERNA = 1,70M, VOLUME ÚTIL = 1,32M3, COM FUNDO EM CONCRETO ARMADO, INCLUSIVE TAMPA EM CONCRETO ARMADO, H=5CM E FUNDO FALSO, FERFURADO, E=5CM</t>
  </si>
  <si>
    <t xml:space="preserve"> DPEMA-0025 </t>
  </si>
  <si>
    <t xml:space="preserve"> 10.4.2 </t>
  </si>
  <si>
    <t>FOSSA SÉPTICA CIRCULAR, EM CONCRETO PRÉ-MOLDADO, DIÂMETRO INTERNO = 1,00M, ALTURA INTERNA = 2,80M, VOLUME ÚTIL = 2,20M3, COM FUNDO EM CONCRETO ARMADO, INCLUSIVE TAMPA EM CONCRETOARMADO, H=5CM</t>
  </si>
  <si>
    <t xml:space="preserve"> DPEMA-0022 </t>
  </si>
  <si>
    <t xml:space="preserve"> 10.4.1 </t>
  </si>
  <si>
    <t>Redução excentrica em pvc rígido soldável, para esgoto primário, diâm = 100 x50mm</t>
  </si>
  <si>
    <t xml:space="preserve"> 1583 </t>
  </si>
  <si>
    <t xml:space="preserve"> 10.3.16 </t>
  </si>
  <si>
    <t>VÁLVULA DE RETENÇÃO P/ ESGOTO D=100MM - FORNECIMENTO EINSTALAÇÃO</t>
  </si>
  <si>
    <t xml:space="preserve"> DPEMA-0021 </t>
  </si>
  <si>
    <t xml:space="preserve"> 10.3.15 </t>
  </si>
  <si>
    <t xml:space="preserve"> 10.3.14 </t>
  </si>
  <si>
    <t>JOELHO 45 GRAUS, PVC, SERIE NORMAL, ESGOTO PREDIAL, DN 50 MM, JUNTA ELÁSTICA, FORNECIDO E INSTALADO EM RAMAL DE DESCARGA OU RAMAL DE ESGOTO SANITÁRIO. AF_08/2022</t>
  </si>
  <si>
    <t xml:space="preserve"> 89732 </t>
  </si>
  <si>
    <t xml:space="preserve"> 10.3.13 </t>
  </si>
  <si>
    <t>JOELHO 90 GRAUS, PVC, SERIE NORMAL, ESGOTO PREDIAL, DN 50 MM, JUNTA ELÁSTICA, FORNECIDO E INSTALADO EM RAMAL DE DESCARGA OU RAMAL DE ESGOTO SANITÁRIO. AF_08/2022</t>
  </si>
  <si>
    <t xml:space="preserve"> 89731 </t>
  </si>
  <si>
    <t xml:space="preserve"> 10.3.12 </t>
  </si>
  <si>
    <t>CAIXA DE GORDURA PEQUENA (CAPACIDADE: 19 L), CIRCULAR, EM PVC, DIÂMETRO INTERNO= 0,3 M. AF_12/2020</t>
  </si>
  <si>
    <t xml:space="preserve"> 98110 </t>
  </si>
  <si>
    <t xml:space="preserve"> 10.3.11 </t>
  </si>
  <si>
    <t>CAP, PVC, SÉRIE NORMAL, ESGOTO PREDIAL, DN 100 MM, JUNTA ELÁSTICA, FORNECIDO E INSTALADO EM SUBCOLETOR AÉREO DE ESGOTO SANITÁRIO. AF_08/2022</t>
  </si>
  <si>
    <t xml:space="preserve"> 104357 </t>
  </si>
  <si>
    <t xml:space="preserve"> 10.3.10 </t>
  </si>
  <si>
    <t>TE, PVC, SÉRIE NORMAL, ESGOTO PREDIAL, DN 100 X 50 MM, JUNTA ELÁSTICA, FORNECIDO E INSTALADO EM RAMAL DE DESCARGA OU RAMAL DE ESGOTO SANITÁRIO. AF_08/2022</t>
  </si>
  <si>
    <t xml:space="preserve"> 104344 </t>
  </si>
  <si>
    <t xml:space="preserve"> 10.3.9 </t>
  </si>
  <si>
    <t>TE, PVC, SERIE NORMAL, ESGOTO PREDIAL, DN 100 X 100 MM, JUNTA ELÁSTICA, FORNECIDO E INSTALADO EM RAMAL DE DESCARGA OU RAMAL DE ESGOTO SANITÁRIO. AF_08/2022</t>
  </si>
  <si>
    <t xml:space="preserve"> 89796 </t>
  </si>
  <si>
    <t xml:space="preserve"> 10.3.8 </t>
  </si>
  <si>
    <t>JOELHO 90 GRAUS, PVC, SERIE NORMAL, ESGOTO PREDIAL, DN 100 MM, JUNTA ELÁSTICA, FORNECIDO E INSTALADO EM RAMAL DE DESCARGA OU RAMAL DE ESGOTO SANITÁRIO. AF_08/2022</t>
  </si>
  <si>
    <t xml:space="preserve"> 89744 </t>
  </si>
  <si>
    <t xml:space="preserve"> 10.3.7 </t>
  </si>
  <si>
    <t>JUNÇÃO DE REDUÇÃO INVERTIDA, PVC, SÉRIE NORMAL, ESGOTO PREDIAL, DN 100 X 50 MM, JUNTA ELÁSTICA, FORNECIDO E INSTALADO EM RAMAL DE DESCARGA OU RAMAL DE ESGOTO SANITÁRIO. AF_08/2022</t>
  </si>
  <si>
    <t xml:space="preserve"> 104345 </t>
  </si>
  <si>
    <t xml:space="preserve"> 10.3.6 </t>
  </si>
  <si>
    <t>TUBO PVC, SERIE NORMAL, ESGOTO PREDIAL, DN 50 MM, FORNECIDO E INSTALADO EM RAMAL DE DESCARGA OU RAMAL DE ESGOTO SANITÁRIO. AF_08/2022</t>
  </si>
  <si>
    <t xml:space="preserve"> 89712 </t>
  </si>
  <si>
    <t xml:space="preserve"> 10.3.5 </t>
  </si>
  <si>
    <t xml:space="preserve"> 10.3.4 </t>
  </si>
  <si>
    <t xml:space="preserve"> 10.3.3 </t>
  </si>
  <si>
    <t>*Caixa de passagem cp1-060 (40x40x60cm)</t>
  </si>
  <si>
    <t xml:space="preserve"> 6386 </t>
  </si>
  <si>
    <t xml:space="preserve"> 10.3.2 </t>
  </si>
  <si>
    <t>CAIXA ENTERRADA HIDRÁULICA RETANGULAR, EM ALVENARIA COM BLOCOS CERÂMICOS, DIMENSÕES INTERNAS: 0,6X0,6X0,6 M PARA INSPEÇÃO DE REDE DE ESGOTO, INCLUSO REBOCO INTERNO /EXTERNO E IMPERMEABILIZAÇÃO DE SUPERFÍCIE, COM DUAS DEMÃOS DE PRIMER - INLCUSO TAMPA DE CONCRETO ARMADO COM ALÇA</t>
  </si>
  <si>
    <t xml:space="preserve"> DPEMA-0020 </t>
  </si>
  <si>
    <t xml:space="preserve"> 10.3.1 </t>
  </si>
  <si>
    <t xml:space="preserve"> 10.2.13 </t>
  </si>
  <si>
    <t xml:space="preserve"> 10.2.12 </t>
  </si>
  <si>
    <t>Abraçadeira metálica tipo "D" de 1"</t>
  </si>
  <si>
    <t xml:space="preserve"> 12140 </t>
  </si>
  <si>
    <t xml:space="preserve"> 10.2.11 </t>
  </si>
  <si>
    <t>REGISTRO DE ESFERA, PVC, SOLDÁVEL, COM VOLANTE, DN  32 MM - FORNECIMENTO E INSTALAÇÃO. AF_08/2021</t>
  </si>
  <si>
    <t xml:space="preserve"> 94490 </t>
  </si>
  <si>
    <t xml:space="preserve"> 10.2.10 </t>
  </si>
  <si>
    <t>REGISTRO DE ESFERA, PVC, SOLDÁVEL, COM VOLANTE, DN  25 MM - FORNECIMENTO E INSTALAÇÃO. AF_08/2021</t>
  </si>
  <si>
    <t xml:space="preserve"> 94489 </t>
  </si>
  <si>
    <t xml:space="preserve"> 10.2.9 </t>
  </si>
  <si>
    <t>TORNEIRA DE BOIA PARA CAIXA D'ÁGUA, ROSCÁVEL, 3/4" - FORNECIMENTO E INSTALAÇÃO. AF_08/2021</t>
  </si>
  <si>
    <t xml:space="preserve"> 94796 </t>
  </si>
  <si>
    <t xml:space="preserve"> 10.2.8 </t>
  </si>
  <si>
    <t>JOELHO 90 GRAUS, PVC, SOLDÁVEL, DN 25MM, INSTALADO EM RAMAL DE DISTRIBUIÇÃO DE ÁGUA - FORNECIMENTO E INSTALAÇÃO. AF_06/2022</t>
  </si>
  <si>
    <t xml:space="preserve"> 89408 </t>
  </si>
  <si>
    <t xml:space="preserve"> 10.2.7 </t>
  </si>
  <si>
    <t>TE, PVC, SOLDÁVEL, DN 25MM, INSTALADO EM RAMAL DE DISTRIBUIÇÃO DE ÁGUA - FORNECIMENTO E INSTALAÇÃO. AF_06/2022</t>
  </si>
  <si>
    <t xml:space="preserve"> 89440 </t>
  </si>
  <si>
    <t xml:space="preserve"> 10.2.6 </t>
  </si>
  <si>
    <t>VÁLVULA DE RETENÇÃO, DE BRONZE, PÉ COM CRIVOS, ROSCÁVEL, 1" - FORNECIMENTO E INSTALAÇÃO. AF_08/2021</t>
  </si>
  <si>
    <t xml:space="preserve"> 103011 </t>
  </si>
  <si>
    <t xml:space="preserve"> 10.2.5 </t>
  </si>
  <si>
    <t xml:space="preserve"> 10.2.4 </t>
  </si>
  <si>
    <t>ADAPTADOR COM FLANGE E ANEL DE VEDAÇÃO, PVC, SOLDÁVEL, DN 32 MM X 1", INSTALADO EM RESERVAÇÃO PREDIAL DE ÁGUA - FORNECIMENTO E INSTALAÇÃO. AF_04/2024</t>
  </si>
  <si>
    <t xml:space="preserve"> 94704 </t>
  </si>
  <si>
    <t xml:space="preserve"> 10.2.3 </t>
  </si>
  <si>
    <t>ADAPTADOR COM FLANGE E ANEL DE VEDAÇÃO, PVC, SOLDÁVEL, DN  25 MM X 3/4", INSTALADO EM RESERVAÇÃO PREDIAL DE ÁGUA - FORNECIMENTO E INSTALAÇÃO. AF_04/2024</t>
  </si>
  <si>
    <t xml:space="preserve"> 94703 </t>
  </si>
  <si>
    <t xml:space="preserve"> 10.2.2 </t>
  </si>
  <si>
    <t>CAIXA D´ÁGUA EM POLIETILENO, 2000 LITROS - FORNECIMENTO E INSTALAÇÃO. AF_06/2021</t>
  </si>
  <si>
    <t xml:space="preserve"> 102609 </t>
  </si>
  <si>
    <t xml:space="preserve"> 10.2.1 </t>
  </si>
  <si>
    <t>ADAPTADOR COM FLANGE E ANEL DE VEDAÇÃO, PVC, SOLDÁVEL, DN  20 MM X 1/2", INSTALADO EM RESERVAÇÃO PREDIAL DE ÁGUA - FORNECIMENTO E INSTALAÇÃO. AF_04/2024</t>
  </si>
  <si>
    <t xml:space="preserve"> 94783 </t>
  </si>
  <si>
    <t xml:space="preserve"> 10.1.8 </t>
  </si>
  <si>
    <t>REGISTRO DE ESFERA, PVC, SOLDÁVEL, COM VOLANTE, DN  20 MM - FORNECIMENTO E INSTALAÇÃO. AF_08/2021</t>
  </si>
  <si>
    <t xml:space="preserve"> 103047 </t>
  </si>
  <si>
    <t xml:space="preserve"> 10.1.7 </t>
  </si>
  <si>
    <t>TE, PVC, SOLDÁVEL, DN 20MM, INSTALADO EM RAMAL DE DISTRIBUIÇÃO DE ÁGUA - FORNECIMENTO E INSTALAÇÃO. AF_06/2022</t>
  </si>
  <si>
    <t xml:space="preserve"> 89438 </t>
  </si>
  <si>
    <t xml:space="preserve"> 10.1.6 </t>
  </si>
  <si>
    <t>LUVA, PVC, SOLDÁVEL, DN 20MM, INSTALADO EM RAMAL DE DISTRIBUIÇÃO DE ÁGUA - FORNECIMENTO E INSTALAÇÃO. AF_06/2022</t>
  </si>
  <si>
    <t xml:space="preserve"> 89417 </t>
  </si>
  <si>
    <t xml:space="preserve"> 10.1.5 </t>
  </si>
  <si>
    <t>JOELHO 90 GRAUS, PVC, SOLDÁVEL, DN 20MM, INSTALADO EM RAMAL DE DISTRIBUIÇÃO DE ÁGUA - FORNECIMENTO E INSTALAÇÃO. AF_06/2022</t>
  </si>
  <si>
    <t xml:space="preserve"> 89404 </t>
  </si>
  <si>
    <t xml:space="preserve"> 10.1.4 </t>
  </si>
  <si>
    <t>REATERRO MANUAL DE VALAS, COM COMPACTADOR DE SOLOS DE PERCUSSÃO. AF_08/2023</t>
  </si>
  <si>
    <t xml:space="preserve"> 93382 </t>
  </si>
  <si>
    <t xml:space="preserve"> 10.1.3 </t>
  </si>
  <si>
    <t>TUBO, PVC, SOLDÁVEL, DE 20MM, INSTALADO EM RAMAL DE DISTRIBUIÇÃO DE ÁGUA - FORNECIMENTO E INSTALAÇÃO. AF_06/2022</t>
  </si>
  <si>
    <t xml:space="preserve"> 89401 </t>
  </si>
  <si>
    <t xml:space="preserve"> 10.1.2 </t>
  </si>
  <si>
    <t xml:space="preserve"> 10.1.1 </t>
  </si>
  <si>
    <t>TORNEIRA DE BOIA PARA CAIXA D'ÁGUA, ROSCÁVEL, 1/2" - FORNECIMENTO E INSTALAÇÃO. AF_08/2021</t>
  </si>
  <si>
    <t xml:space="preserve"> 94795 </t>
  </si>
  <si>
    <t xml:space="preserve"> 9.6.10 </t>
  </si>
  <si>
    <t>BOIA ELÉTRICA PARA RESERVATÓRIO SUPERIOR -FORNECIMENTO EINSTALAÇÃO</t>
  </si>
  <si>
    <t xml:space="preserve"> DPEMA-0019 </t>
  </si>
  <si>
    <t xml:space="preserve"> 9.6.9 </t>
  </si>
  <si>
    <t>BOIA ELÉTRICA PARA RESERVATÓRIO INFERIOR -FORNECIMENTO EINSTALAÇÃO</t>
  </si>
  <si>
    <t xml:space="preserve"> DPEMA-0018 </t>
  </si>
  <si>
    <t xml:space="preserve"> 9.6.8 </t>
  </si>
  <si>
    <t>Abraçadeira metálica tipo "D" de 3/4"</t>
  </si>
  <si>
    <t xml:space="preserve"> 8441 </t>
  </si>
  <si>
    <t xml:space="preserve"> 9.6.7 </t>
  </si>
  <si>
    <t>Cabo de cobre PP Cordplast 2 x 2,5 mm2, 450/750v - fornecimento</t>
  </si>
  <si>
    <t xml:space="preserve"> 5023 </t>
  </si>
  <si>
    <t xml:space="preserve"> 9.6.6 </t>
  </si>
  <si>
    <t>Luva para eletroduto de pvc rígido roscável, diâm = 25mm (3/4")</t>
  </si>
  <si>
    <t xml:space="preserve"> 371 </t>
  </si>
  <si>
    <t xml:space="preserve"> 9.6.5 </t>
  </si>
  <si>
    <t>Curva de 90º de pvc rígido roscável, diâm = 3/4"</t>
  </si>
  <si>
    <t xml:space="preserve"> 1256 </t>
  </si>
  <si>
    <t xml:space="preserve"> 9.6.4 </t>
  </si>
  <si>
    <t>Eletroduto de pvc rígido roscável, diâm = 25mm (3/4")</t>
  </si>
  <si>
    <t xml:space="preserve"> 353 </t>
  </si>
  <si>
    <t xml:space="preserve"> 9.6.3 </t>
  </si>
  <si>
    <t xml:space="preserve"> 9.6.2 </t>
  </si>
  <si>
    <t xml:space="preserve"> 9.6.1 </t>
  </si>
  <si>
    <t>UND</t>
  </si>
  <si>
    <t>QUADRO BOMBAS</t>
  </si>
  <si>
    <t xml:space="preserve"> DPEMA-0289 </t>
  </si>
  <si>
    <t xml:space="preserve"> 9.5.10 </t>
  </si>
  <si>
    <t>BOMBA CENTRÍFUGA, MONOFÁSICA, 0,5 CV OU 0,49 HP, HM 6 A 20 M, Q 1,2 A 8,3 M3/H - FORNECIMENTO E INSTALAÇÃO. AF_12/2020</t>
  </si>
  <si>
    <t xml:space="preserve"> 102111 </t>
  </si>
  <si>
    <t xml:space="preserve"> 9.5.9 </t>
  </si>
  <si>
    <t>Fornecimento e instalação de tampa cega (espelho liso) para caixa 4" x 2"</t>
  </si>
  <si>
    <t xml:space="preserve"> 711 </t>
  </si>
  <si>
    <t xml:space="preserve"> 9.5.8 </t>
  </si>
  <si>
    <t>CABO DE COBRE FLEXÍVEL ISOLADO, 2,5 MM², ANTI-CHAMA 450/750 V, PARA CIRCUITOS TERMINAIS - FORNECIMENTO E INSTALAÇÃO. AF_03/2023</t>
  </si>
  <si>
    <t xml:space="preserve"> 91926 </t>
  </si>
  <si>
    <t xml:space="preserve"> 9.5.7 </t>
  </si>
  <si>
    <t>CAIXA RETANGULAR 4" X 2" ALTA (2,00 M DO PISO), PVC, INSTALADA EM PAREDE - FORNECIMENTO E INSTALAÇÃO. AF_03/2023</t>
  </si>
  <si>
    <t xml:space="preserve"> 91939 </t>
  </si>
  <si>
    <t xml:space="preserve"> 9.5.6 </t>
  </si>
  <si>
    <t>CAIXA RETANGULAR 4" X 2" BAIXA (0,30 M DO PISO), PVC, INSTALADA EM PAREDE - FORNECIMENTO E INSTALAÇÃO. AF_03/2023</t>
  </si>
  <si>
    <t xml:space="preserve"> 91941 </t>
  </si>
  <si>
    <t xml:space="preserve"> 9.5.5 </t>
  </si>
  <si>
    <t>ELETRODUTO FLEXÍVEL CORRUGADO, PVC, DN 25 MM (3/4"), PARA CIRCUITOS TERMINAIS, INSTALADO EM PAREDE - FORNECIMENTO E INSTALAÇÃO. AF_03/2023</t>
  </si>
  <si>
    <t xml:space="preserve"> 91854 </t>
  </si>
  <si>
    <t xml:space="preserve"> 9.5.4 </t>
  </si>
  <si>
    <t>Enchimento de rasgos em alvenaria e concreto  para tubulação  diâm    1/2" a 1"</t>
  </si>
  <si>
    <t xml:space="preserve"> 2483 </t>
  </si>
  <si>
    <t xml:space="preserve"> 9.5.3 </t>
  </si>
  <si>
    <t>Rasgos em alvenaria para passagem de tubulação   diâm     1/2" a 1"</t>
  </si>
  <si>
    <t xml:space="preserve"> 2476 </t>
  </si>
  <si>
    <t xml:space="preserve"> 9.5.2 </t>
  </si>
  <si>
    <t>DEMOLIÇÃO DE ALVENARIA DE BLOCO FURADO, DE FORMA MANUAL, SEM REAPROVEITAMENTO. AF_09/2023</t>
  </si>
  <si>
    <t xml:space="preserve"> 97622 </t>
  </si>
  <si>
    <t>Compactação manual com compactador a percussão sapinho, sem controle do grau de compactação</t>
  </si>
  <si>
    <t xml:space="preserve"> 11447 </t>
  </si>
  <si>
    <t>EXECUÇÃO DE PASSEIO (CALÇADA) OU PISO DE CONCRETO COM CONCRETO MOLDADO IN LOCO, FEITO EM OBRA, ACABAMENTO CONVENCIONAL, ESPESSURA 8 CM, ARMADO. AF_08/2022</t>
  </si>
  <si>
    <t xml:space="preserve"> 94994 </t>
  </si>
  <si>
    <t>APLICAÇÃO DE LONA PLÁSTICA PARA EXECUÇÃO DE PAVIMENTOS DE CONCRETO. AF_04/2022</t>
  </si>
  <si>
    <t xml:space="preserve"> 97113 </t>
  </si>
  <si>
    <t>ABRIGO EM ALVENARIA (MEDIDAS INTERNAS: 0,60M X 0,60M, H= 0,70M) PARA CONJUNTO DE MOTO-BOMBA, SOBRE BASE DE CONCRETO ARMADO (0,70M X 1,10M), INCLUINDO CHAPISCO, REBOCO, ESQUADRIA DE FERRO E COBERTURA EM CONCRETO ARMADO (0,70M X 0,75M), E=5CM, I=10%</t>
  </si>
  <si>
    <t xml:space="preserve"> DPEMA-0017 </t>
  </si>
  <si>
    <t xml:space="preserve"> 9.5.1 </t>
  </si>
  <si>
    <t>REFLETOR HOLOFOTE SLIM LED, 10W, PRETO, LUZ BRANCA 6500K, 750, IP65, PROVA D'ÁGUA, BIVOLT, AVANT, MEDIDAS A -91 B -90 C- 26D-50 MM</t>
  </si>
  <si>
    <t xml:space="preserve"> DPEMA-0016 </t>
  </si>
  <si>
    <t xml:space="preserve"> 9.4.2.7 </t>
  </si>
  <si>
    <t>SUPORTE REFLETOR LED CHÃO ESTACA ESPETO JARDIM 45MM PRETO</t>
  </si>
  <si>
    <t xml:space="preserve"> DPEMA-0015 </t>
  </si>
  <si>
    <t xml:space="preserve"> 9.4.2.6 </t>
  </si>
  <si>
    <t xml:space="preserve"> 9.4.2.5 </t>
  </si>
  <si>
    <t xml:space="preserve"> 9.4.2.4 </t>
  </si>
  <si>
    <t xml:space="preserve"> 9.4.2.3 </t>
  </si>
  <si>
    <t xml:space="preserve"> 9.4.2.2 </t>
  </si>
  <si>
    <t xml:space="preserve"> 9.4.2.1 </t>
  </si>
  <si>
    <t>ARANDELA LED 18W BRANCO FRIO TIPO TARTARUGA</t>
  </si>
  <si>
    <t xml:space="preserve"> 060496 </t>
  </si>
  <si>
    <t xml:space="preserve"> 9.4.1.7 </t>
  </si>
  <si>
    <t>Relé fotoelétrico individual 5a/127v c/base móvel</t>
  </si>
  <si>
    <t xml:space="preserve"> 480 </t>
  </si>
  <si>
    <t xml:space="preserve"> 9.4.1.6 </t>
  </si>
  <si>
    <t xml:space="preserve"> 9.4.1.5 </t>
  </si>
  <si>
    <t xml:space="preserve"> 9.4.1.4 </t>
  </si>
  <si>
    <t xml:space="preserve"> 9.4.1.3 </t>
  </si>
  <si>
    <t xml:space="preserve"> 9.4.1.2 </t>
  </si>
  <si>
    <t xml:space="preserve"> 9.4.1.1 </t>
  </si>
  <si>
    <t>BARRA CHATA DE ALUMINIO</t>
  </si>
  <si>
    <t xml:space="preserve"> DPEMA-0288 </t>
  </si>
  <si>
    <t xml:space="preserve"> 9.3.12 </t>
  </si>
  <si>
    <t>MINICAPTORES</t>
  </si>
  <si>
    <t xml:space="preserve"> DPEMA-0287 </t>
  </si>
  <si>
    <t xml:space="preserve"> 9.3.11 </t>
  </si>
  <si>
    <t>Caixa de equalização p/aterramento 20x20x10cm de sobrepor p/11 terminais de pressão c/barramento</t>
  </si>
  <si>
    <t xml:space="preserve"> 9051 </t>
  </si>
  <si>
    <t xml:space="preserve"> 9.3.10 </t>
  </si>
  <si>
    <t>Conector cabo-haste em bronze natural para 2 cabos cobre de 16mm² a 70mm² comgrampo "U" e porcas de aço galv.Ref:TEL-583 ou similar - fornecimento e instalação</t>
  </si>
  <si>
    <t xml:space="preserve"> 10907 </t>
  </si>
  <si>
    <t xml:space="preserve"> 9.3.9 </t>
  </si>
  <si>
    <t>Presilha de latão, L=20mm, para fixação de cabos de cobre, furo d=5mm, para cabos 35mm² a 50mm², ref:TEL-744 ou similar (SPDA)</t>
  </si>
  <si>
    <t xml:space="preserve"> 11132 </t>
  </si>
  <si>
    <t xml:space="preserve"> 9.3.8 </t>
  </si>
  <si>
    <t>Terminal de compressão para cabo de  50 mm2 - fornecimento e instalação</t>
  </si>
  <si>
    <t xml:space="preserve"> 7923 </t>
  </si>
  <si>
    <t xml:space="preserve"> 9.3.7 </t>
  </si>
  <si>
    <t>Haste cobreada copperweld p/aterramento d=  5/8" x 2,40m</t>
  </si>
  <si>
    <t xml:space="preserve"> DPEMA-0150 </t>
  </si>
  <si>
    <t xml:space="preserve"> 9.3.6 </t>
  </si>
  <si>
    <t>Cabo de cobre nú 50 mm2 - fornecimento e assentamento (2,27m/kg)</t>
  </si>
  <si>
    <t xml:space="preserve"> 8082 </t>
  </si>
  <si>
    <t xml:space="preserve"> 9.3.5 </t>
  </si>
  <si>
    <t>Lastro de brita graduada apiloada e=10cm</t>
  </si>
  <si>
    <t xml:space="preserve"> 9962 </t>
  </si>
  <si>
    <t xml:space="preserve"> 9.3.4 </t>
  </si>
  <si>
    <t>CAIXA DE INSPEÇÃO PARA ATERRAMENTO, CIRCULAR, EM POLIETILENO, DIÂMETRO INTERNO = 0,3 M. AF_12/2020</t>
  </si>
  <si>
    <t xml:space="preserve"> 98111 </t>
  </si>
  <si>
    <t xml:space="preserve"> 9.3.3 </t>
  </si>
  <si>
    <t xml:space="preserve"> 9.3.2 </t>
  </si>
  <si>
    <t xml:space="preserve"> 9.3.1 </t>
  </si>
  <si>
    <t>DISJUNTOR TRIPOLAR 80A CURVA C</t>
  </si>
  <si>
    <t xml:space="preserve"> 064410 </t>
  </si>
  <si>
    <t xml:space="preserve"> 9.2.6 </t>
  </si>
  <si>
    <t>DISJUNTOR MONOPOLAR TIPO DIN, CORRENTE NOMINAL DE 16A - FORNECIMENTO E INSTALAÇÃO. AF_10/2020</t>
  </si>
  <si>
    <t xml:space="preserve"> 93654 </t>
  </si>
  <si>
    <t xml:space="preserve"> 9.2.5 </t>
  </si>
  <si>
    <t xml:space="preserve"> 9.2.4 </t>
  </si>
  <si>
    <t xml:space="preserve"> 9.2.3 </t>
  </si>
  <si>
    <t>Quadro de distribuição de embutir, em resina termoplástica, para até 32 disjuntores, com barramento, padrão DIN, exclusive disjuntores</t>
  </si>
  <si>
    <t xml:space="preserve"> 12236 </t>
  </si>
  <si>
    <t xml:space="preserve"> 9.2.2 </t>
  </si>
  <si>
    <t>ABRIGO EM ALVENARIA (1,05M X 0,45M, H=2,50M) PARA CONJUNTO DE QUADRO DE DISTRIBUIÇÃO, SOBRE BASE DE CONCRETO ARMADO (1,20M X 0,75M), INCLUINDO CHAPISCO E REBOCO, COM PORTA EM ALUMÍNIO(0,80M X 2,10M)</t>
  </si>
  <si>
    <t xml:space="preserve"> DPEMA-0013 </t>
  </si>
  <si>
    <t xml:space="preserve"> 9.2.1 </t>
  </si>
  <si>
    <t>CAIXA ENTERRADA ELÉTRICA RETANGULAR, EM ALVENARIA COM TIJOLOS CERÂMICOS, FUNDO COM BRITA, DIMENSÕES INTERNAS: 0,30X0,30X0,50 M, COM CHAPISCO E REBOCO, E=2CM, COM ADITIVO IMPERMEABILIZANTE -  INCLUSIVE TAMPA EM CONCRETO ARMADO.</t>
  </si>
  <si>
    <t xml:space="preserve"> DPEMA-0012 </t>
  </si>
  <si>
    <t xml:space="preserve"> 9.1.15 </t>
  </si>
  <si>
    <t>Guia para cabos em arame galvanizado nº16</t>
  </si>
  <si>
    <t xml:space="preserve"> 10572 </t>
  </si>
  <si>
    <t xml:space="preserve"> 9.1.14 </t>
  </si>
  <si>
    <t>Abraçadeira metálica tipo "D" de 2"</t>
  </si>
  <si>
    <t xml:space="preserve"> 11819 </t>
  </si>
  <si>
    <t xml:space="preserve"> 9.1.13 </t>
  </si>
  <si>
    <t>Abraçadeira metálica tipo "D" de 1 1/4"</t>
  </si>
  <si>
    <t xml:space="preserve"> 7750 </t>
  </si>
  <si>
    <t xml:space="preserve"> 9.1.12 </t>
  </si>
  <si>
    <t xml:space="preserve"> 9.1.11 </t>
  </si>
  <si>
    <t>Curva para eletroduto de pvc rígido roscável, diâm = 50mm (1 1/2")</t>
  </si>
  <si>
    <t xml:space="preserve"> 365 </t>
  </si>
  <si>
    <t xml:space="preserve"> 9.1.10 </t>
  </si>
  <si>
    <t>Curva para eletroduto de pvc rígido roscável, diâm = 60mm (2")</t>
  </si>
  <si>
    <t xml:space="preserve"> 366 </t>
  </si>
  <si>
    <t xml:space="preserve"> 9.1.9 </t>
  </si>
  <si>
    <t>Curva para eletroduto de pvc rígido roscável, diâm = 32mm (1")</t>
  </si>
  <si>
    <t xml:space="preserve"> 363 </t>
  </si>
  <si>
    <t xml:space="preserve"> 9.1.8 </t>
  </si>
  <si>
    <t>Eletroduto de pvc rígido roscável, diâm = 50mm (1 1/2")</t>
  </si>
  <si>
    <t xml:space="preserve"> 356 </t>
  </si>
  <si>
    <t xml:space="preserve"> 9.1.7 </t>
  </si>
  <si>
    <t>ELETRODUTO PVC RIGIDO 2""</t>
  </si>
  <si>
    <t xml:space="preserve"> 061085 </t>
  </si>
  <si>
    <t xml:space="preserve"> 9.1.6 </t>
  </si>
  <si>
    <t>Eletroduto de pvc rígido roscável, diâm = 32mm (1")</t>
  </si>
  <si>
    <t xml:space="preserve"> 354 </t>
  </si>
  <si>
    <t xml:space="preserve"> 9.1.5 </t>
  </si>
  <si>
    <t>CABO DE COBRE FLEXÍVEL ISOLADO, 25 MM², ANTI-CHAMA 0,6/1,0 KV, PARA REDE ENTERRADA DE DISTRIBUIÇÃO DE ENERGIA ELÉTRICA - FORNECIMENTO E INSTALAÇÃO. AF_12/2021</t>
  </si>
  <si>
    <t xml:space="preserve"> 92984 </t>
  </si>
  <si>
    <t xml:space="preserve"> 9.1.4 </t>
  </si>
  <si>
    <t xml:space="preserve"> 9.1.3 </t>
  </si>
  <si>
    <t xml:space="preserve"> 9.1.2 </t>
  </si>
  <si>
    <t/>
  </si>
  <si>
    <t>PADRÃO DE ENTRADA DE ENERGIA TRIFÁSICO, INSTALADO EM MURO, COM FORNECIMENTO E INSTALAÇÃO DE QUADRO DE MEDIÇÃO TRIFÁSICO, INCLUSO ATERRAMENTO, DISJUNTOR 100A E PONTALETE EM AÇO GALVANIZADO, 2" COM OLHAL- PADRÃO DPE/MA</t>
  </si>
  <si>
    <t xml:space="preserve"> DPEMA-0126 </t>
  </si>
  <si>
    <t xml:space="preserve"> 9.1.1 </t>
  </si>
  <si>
    <t>pç</t>
  </si>
  <si>
    <t>PORTÃO (2,5X1M) COM GRADIL NYLOFOR EM QUADRO DE POSTE NYLOFOR 60X40MM, BRANCO, APARAFUSADO COM KIT FIXADOR POLIAMIDA. ESTRUTURA FIXADA COM 3 PEÇAS DE GONZO 3/4" GALVANIZADO COM ABA ALONGADA. INCLUSIVE FERROLHO.FORNECIMENTO E INSTALAÇÃO.</t>
  </si>
  <si>
    <t xml:space="preserve"> DPEMA-0045 </t>
  </si>
  <si>
    <t xml:space="preserve"> 8.4 </t>
  </si>
  <si>
    <t>Fornecimento de cadeado 40mm</t>
  </si>
  <si>
    <t xml:space="preserve"> 1861 </t>
  </si>
  <si>
    <t xml:space="preserve"> 8.3 </t>
  </si>
  <si>
    <t>Cerca/gradil Nylofor h=2,03m, malha 5x20cm - fio 5 mm, revestidos em poliester por processo de pintura eletrostática nas cores verde ou branca. Fornecimento e instalação. Inclusive poste e acessórios.</t>
  </si>
  <si>
    <t xml:space="preserve"> 13779 </t>
  </si>
  <si>
    <t xml:space="preserve"> 8.2 </t>
  </si>
  <si>
    <t>Cerca/gradil Nylofor h=2,43m, malha 5x20cm - fio 5 mm, revestidos em poliester por processo de pintura eletrostática nas cores verde ou branca. Fornecimento e instalação. Inclusive poste e acessórios.</t>
  </si>
  <si>
    <t xml:space="preserve"> 13780 </t>
  </si>
  <si>
    <t xml:space="preserve"> 8.1 </t>
  </si>
  <si>
    <t>Manta aluminizada 1 face para subcobertura, e = *1* mm</t>
  </si>
  <si>
    <t xml:space="preserve"> 12842 </t>
  </si>
  <si>
    <t xml:space="preserve"> 7.5 </t>
  </si>
  <si>
    <t>VEDACAO DE CALHAS E RUFOS COM SILICONE</t>
  </si>
  <si>
    <t xml:space="preserve"> 100617 </t>
  </si>
  <si>
    <t xml:space="preserve"> 7.4 </t>
  </si>
  <si>
    <t>Pintura de acabamento com aplicação de 02 demãos de esmalte  sintético sobre superfícies metálicas - R1</t>
  </si>
  <si>
    <t xml:space="preserve"> 2306 </t>
  </si>
  <si>
    <t>PINTURA COM TINTA ALQUÍDICA DE FUNDO (TIPO ZARCÃO) PULVERIZADA SOBRE SUPERFÍCIES METÁLICAS (EXCETO PERFIL) EXECUTADO EM OBRA (POR DEMÃO). AF_01/2020_PE</t>
  </si>
  <si>
    <t xml:space="preserve"> 100721 </t>
  </si>
  <si>
    <t>TOLDO EM POLICARBONATO 6MM A 8MMM C/ ESTRUTURA METÁLICA EMAÇO GALVANIZADO ¾" - INCLUSO PROTEÇÃO ANTICORROSIVA E PINTURA ESMALTE SINTÉTICO</t>
  </si>
  <si>
    <t xml:space="preserve"> DPEMA-0044 </t>
  </si>
  <si>
    <t xml:space="preserve"> 7.3 </t>
  </si>
  <si>
    <t>PINTURA COM TINTA ALQUÍDICA DE ACABAMENTO (ESMALTE SINTÉTICO ACETINADO) APLICADA A ROLO OU PINCEL SOBRE SUPERFÍCIES METÁLICAS (EXCETO PERFIL) EXECUTADO EM OBRA (POR DEMÃO). AF_01/2020</t>
  </si>
  <si>
    <t xml:space="preserve"> 100742 </t>
  </si>
  <si>
    <t xml:space="preserve"> 7.2 </t>
  </si>
  <si>
    <t xml:space="preserve"> 7.1 </t>
  </si>
  <si>
    <t xml:space="preserve"> 6.4.3 </t>
  </si>
  <si>
    <t xml:space="preserve"> 6.4.2 </t>
  </si>
  <si>
    <t xml:space="preserve"> 6.4.1 </t>
  </si>
  <si>
    <t>ASSENTAMENTO DE GUIA (MEIO-FIO) EM TRECHO RETO, CONFECCIONADA EM CONCRETO PRÉ-FABRICADO, DIMENSÕES 100X15X13X30 CM (COMPRIMENTO X BASE INFERIOR X BASE SUPERIOR X ALTURA). AF_01/2024</t>
  </si>
  <si>
    <t xml:space="preserve"> 94273 </t>
  </si>
  <si>
    <t xml:space="preserve"> 6.3.4 </t>
  </si>
  <si>
    <t>EXECUÇÃO DE PAVIMENTO EM PISO INTERTRAVADO, COM BLOCO RETANGULAR COR NATURAL DE 20 X 10 CM, ESPESSURA 6 CM. AF_10/2022</t>
  </si>
  <si>
    <t xml:space="preserve"> 92397 </t>
  </si>
  <si>
    <t xml:space="preserve"> 6.3.3 </t>
  </si>
  <si>
    <t>Pavimentação c/ brita granítica  nº1, espalhada, e = 5,0cm</t>
  </si>
  <si>
    <t xml:space="preserve"> 2238 </t>
  </si>
  <si>
    <t xml:space="preserve"> 6.3.2 </t>
  </si>
  <si>
    <t>Regularização manual e compactação com placa vibratória</t>
  </si>
  <si>
    <t xml:space="preserve"> 11472 </t>
  </si>
  <si>
    <t xml:space="preserve"> 6.3.1 </t>
  </si>
  <si>
    <t xml:space="preserve"> 6.2.5 </t>
  </si>
  <si>
    <t xml:space="preserve"> 6.2.4 </t>
  </si>
  <si>
    <t>JUNTA DE DILATAÇÃO PLÁSTICA PARA PISOS DE CONCRETO, 27MM X3MM, ASSENTADA COM ARGAMASSA, TRAÇO 1:3, PREPARO MECANICO EM BETONEIRA</t>
  </si>
  <si>
    <t xml:space="preserve"> DPEMA-0009 </t>
  </si>
  <si>
    <t xml:space="preserve"> 6.2.3 </t>
  </si>
  <si>
    <t xml:space="preserve"> 6.2.2 </t>
  </si>
  <si>
    <t xml:space="preserve"> 6.2.1 </t>
  </si>
  <si>
    <t>LIMITADOR DE VAGAS - BATE RODAS EM CONCRETO 17CM X 50CM X10CM</t>
  </si>
  <si>
    <t xml:space="preserve"> DPEMA-0039 </t>
  </si>
  <si>
    <t xml:space="preserve"> 6.1.6 </t>
  </si>
  <si>
    <t>EXECUÇÃO DE SARJETA DE CONCRETO USINADO, MOLDADA  IN LOCO  EM TRECHO CURVO, 30 CM BASE X 10 CM ALTURA. AF_01/2024</t>
  </si>
  <si>
    <t xml:space="preserve"> 94288 </t>
  </si>
  <si>
    <t xml:space="preserve"> 6.1.5 </t>
  </si>
  <si>
    <t xml:space="preserve"> 6.1.4 </t>
  </si>
  <si>
    <t xml:space="preserve"> 6.1.3 </t>
  </si>
  <si>
    <t xml:space="preserve"> 6.1.2 </t>
  </si>
  <si>
    <t xml:space="preserve"> 6.1.1 </t>
  </si>
  <si>
    <t>Montagem e desmontagem de andaime metálico tubular simples</t>
  </si>
  <si>
    <t xml:space="preserve"> 4738 </t>
  </si>
  <si>
    <t xml:space="preserve"> 5.2.11 </t>
  </si>
  <si>
    <t>PxD</t>
  </si>
  <si>
    <t>Andaime tubular metálico simples - peça x dia</t>
  </si>
  <si>
    <t xml:space="preserve"> 5.2.10 </t>
  </si>
  <si>
    <t>CHAPIM SOBRE MUROS LINEARES, EM CONCRETO PRÉ-MOLDADO,ARMADO, L= 23CM, ASSENTADO COM ARGAMASSA 1:4</t>
  </si>
  <si>
    <t xml:space="preserve"> DPEMA-0010 </t>
  </si>
  <si>
    <t xml:space="preserve"> 5.2.9 </t>
  </si>
  <si>
    <t>Reboco ou emboço externo, de parede, com argamassa traço t5 - 1:5 (cimento / areia) com Rebotec, espessura 2,0 cm</t>
  </si>
  <si>
    <t xml:space="preserve"> 13026 </t>
  </si>
  <si>
    <t xml:space="preserve"> 5.2.8 </t>
  </si>
  <si>
    <t xml:space="preserve"> 5.2.7 </t>
  </si>
  <si>
    <t xml:space="preserve"> 5.2.6 </t>
  </si>
  <si>
    <t>FABRICAÇÃO, MONTAGEM E DESMONTAGEM DE FÔRMA PARA VIGA, EM CHAPA DE MADEIRA COMPENSADA RESINADA, E=17 MM, 4 UTILIZAÇÕES</t>
  </si>
  <si>
    <t xml:space="preserve"> DPEMA-0007 </t>
  </si>
  <si>
    <t xml:space="preserve"> 5.2.5 </t>
  </si>
  <si>
    <t>ARMAÇÃO DE PILAR OU VIGA DE ESTRUTURA CONVENCIONAL DE CONCRETO ARMADO UTILIZANDO AÇO CA-50 DE 8,0 MM - MONTAGEM. AF_06/2022</t>
  </si>
  <si>
    <t xml:space="preserve"> 92761 </t>
  </si>
  <si>
    <t xml:space="preserve"> 5.2.4 </t>
  </si>
  <si>
    <t>ARMAÇÃO DE PILAR OU VIGA DE ESTRUTURA CONVENCIONAL DE CONCRETO ARMADO UTILIZANDO AÇO CA-60 DE 5,0 MM - MONTAGEM. AF_06/2022</t>
  </si>
  <si>
    <t xml:space="preserve"> 92759 </t>
  </si>
  <si>
    <t xml:space="preserve"> 5.2.3 </t>
  </si>
  <si>
    <t>MONTAGEM E DESMONTAGEM DE FÔRMA DE PILARES RETANGULARES E ESTRUTURAS SIMILARES, PÉ-DIREITO SIMPLES, EM CHAPA DE MADEIRA COMPENSADA RESINADA, 4 UTILIZAÇÕES. AF_09/2020</t>
  </si>
  <si>
    <t xml:space="preserve"> 92419 </t>
  </si>
  <si>
    <t xml:space="preserve"> 5.2.2 </t>
  </si>
  <si>
    <t xml:space="preserve"> 5.2.1 </t>
  </si>
  <si>
    <t xml:space="preserve"> 5.1.16 </t>
  </si>
  <si>
    <t>DRENO BARBACÃ, DN 50 MM, COM MATERIAL DRENANTE. AF_07/2021</t>
  </si>
  <si>
    <t xml:space="preserve"> 102726 </t>
  </si>
  <si>
    <t xml:space="preserve"> 5.1.15 </t>
  </si>
  <si>
    <t>Grama batatais em placas, fornecimento e plantio</t>
  </si>
  <si>
    <t xml:space="preserve"> 12135 </t>
  </si>
  <si>
    <t xml:space="preserve"> 5.1.14 </t>
  </si>
  <si>
    <t>Aterro com argila para jardim (paisagismo)</t>
  </si>
  <si>
    <t xml:space="preserve"> 9882 </t>
  </si>
  <si>
    <t xml:space="preserve"> 5.1.13 </t>
  </si>
  <si>
    <t xml:space="preserve"> 5.1.12 </t>
  </si>
  <si>
    <t xml:space="preserve"> 5.1.11 </t>
  </si>
  <si>
    <t xml:space="preserve"> 5.1.10 </t>
  </si>
  <si>
    <t>FABRICAÇÃO, MONTAGEM E DESMONTAGEM DE FÔRMA PARA VIGA BALDRAME, EM CHAPA DE MADEIRA COMPENSADA RESINADA, E=17 MM, 4 UTILIZAÇÕES. AF_01/2024</t>
  </si>
  <si>
    <t xml:space="preserve"> 96542 </t>
  </si>
  <si>
    <t xml:space="preserve"> 5.1.9 </t>
  </si>
  <si>
    <t xml:space="preserve"> 5.1.8 </t>
  </si>
  <si>
    <t>ARMAÇÃO DE SAPATA ISOLADA, VIGA BALDRAME E SAPATA CORRIDA UTILIZANDO AÇO CA-60 DE 5 MM - MONTAGEM. AF_01/2024</t>
  </si>
  <si>
    <t xml:space="preserve"> 104916 </t>
  </si>
  <si>
    <t xml:space="preserve"> 5.1.7 </t>
  </si>
  <si>
    <t>ARMAÇÃO DE SAPATA ISOLADA, VIGA BALDRAME E SAPATA CORRIDA UTILIZANDO AÇO CA-50 DE 8 MM - MONTAGEM. AF_01/2024</t>
  </si>
  <si>
    <t xml:space="preserve"> 104918 </t>
  </si>
  <si>
    <t xml:space="preserve"> 5.1.6 </t>
  </si>
  <si>
    <t>ALVENARIA DE BLOCO ESTRUTURAL 14X19X29 CM, (ESPESSURA 14 CM)FBK = 14,0 MPA, ARMADO AÇO CA5010MM E CA50 8MM, INCLUSIVE GRAUTEAMENTO E CANALETAS</t>
  </si>
  <si>
    <t xml:space="preserve"> COM- 09294589 </t>
  </si>
  <si>
    <t xml:space="preserve"> 5.1.5 </t>
  </si>
  <si>
    <t xml:space="preserve"> 5.1.4 </t>
  </si>
  <si>
    <t xml:space="preserve"> 5.1.3 </t>
  </si>
  <si>
    <t>ESTACA BROCA DE CONCRETO, DIÂMETRO DE 25CM, COM ARMADURADE ARRANQUE, ESCAVAÇÃO MANUAL COM TRADO, INCLUSO CARGA MANUAL</t>
  </si>
  <si>
    <t xml:space="preserve"> DPEMA-0277 </t>
  </si>
  <si>
    <t xml:space="preserve"> 5.1.2 </t>
  </si>
  <si>
    <t>ESCAVAÇÃO MANUAL PARA VIGA BALDRAME OU SAPATA CORRIDA (INCLUINDO ESCAVAÇÃO PARA COLOCAÇÃO DE FÔRMAS). AF_01/2024</t>
  </si>
  <si>
    <t xml:space="preserve"> 96527 </t>
  </si>
  <si>
    <t xml:space="preserve"> 5.1.1 </t>
  </si>
  <si>
    <t xml:space="preserve"> 4.2.3 </t>
  </si>
  <si>
    <t>Pintura de proteção sobre superfícies metálicas com aplicação de 01 demão de tinta anti-corrosiva zarcão - R2</t>
  </si>
  <si>
    <t xml:space="preserve"> 2304 </t>
  </si>
  <si>
    <t xml:space="preserve"> 4.2.2 </t>
  </si>
  <si>
    <t>Grade de ferro com tela de aço galvanizado fio 12, malha 2", losangular, sem revestimento e cantoneira em "L" de abas iguais de 3/4" x 1/8"</t>
  </si>
  <si>
    <t xml:space="preserve"> 9945 </t>
  </si>
  <si>
    <t xml:space="preserve"> 4.2.1 </t>
  </si>
  <si>
    <t>ALVENARIA DE EMBASAMENTO COM BLOCO ESTRUTURAL DE CONCRETO, DE 14X19X29CM E ARGAMASSA DE ASSENTAMENTO COM PREPARO EM BETONEIRA. AF_05/2020</t>
  </si>
  <si>
    <t xml:space="preserve"> 101165 </t>
  </si>
  <si>
    <t xml:space="preserve"> 4.1.11 </t>
  </si>
  <si>
    <t xml:space="preserve"> 4.1.10 </t>
  </si>
  <si>
    <t>ARMAÇÃO DE LAJE DE ESTRUTURA CONVENCIONAL DE CONCRETO ARMADO UTILIZANDO AÇO CA-50 DE 6,3 MM - MONTAGEM. AF_06/2022</t>
  </si>
  <si>
    <t xml:space="preserve"> 92769 </t>
  </si>
  <si>
    <t xml:space="preserve"> 4.1.9 </t>
  </si>
  <si>
    <t>ARMAÇÃO DE LAJE DE ESTRUTURA CONVENCIONAL DE CONCRETO ARMADO UTILIZANDO AÇO CA-50 DE 8,0 MM - MONTAGEM. AF_06/2022</t>
  </si>
  <si>
    <t xml:space="preserve"> 92770 </t>
  </si>
  <si>
    <t xml:space="preserve"> 4.1.8 </t>
  </si>
  <si>
    <t xml:space="preserve"> 4.1.7 </t>
  </si>
  <si>
    <t>CAMADA SEPARADORA PARA EXECUÇÃO DE RADIER, PISO DE CONCRETO OU LAJE SOBRE SOLO, EM LONA PLÁSTICA. AF_09/2021</t>
  </si>
  <si>
    <t xml:space="preserve"> 97087 </t>
  </si>
  <si>
    <t xml:space="preserve"> 4.1.6 </t>
  </si>
  <si>
    <t>FABRICAÇÃO, MONTAGEM E DESMONTAGEM DE FORMA PARA RADIER, PISO DE CONCRETO OU LAJE SOBRE SOLO, EM MADEIRA SERRADA, 4 UTILIZAÇÕES. AF_09/2021</t>
  </si>
  <si>
    <t xml:space="preserve"> 97086 </t>
  </si>
  <si>
    <t xml:space="preserve"> 4.1.5 </t>
  </si>
  <si>
    <t>CONCRETAGEM DE RADIER, PISO DE CONCRETO OU LAJE SOBRE SOLO, FCK 30 MPA - LANÇAMENTO, ADENSAMENTO E ACABAMENTO. AF_09/2021</t>
  </si>
  <si>
    <t xml:space="preserve"> 97096 </t>
  </si>
  <si>
    <t xml:space="preserve"> 4.1.4 </t>
  </si>
  <si>
    <t>ESCAVAÇÃO MANUAL DE VIGA DE BORDA PARA RADIER. AF_09/2021</t>
  </si>
  <si>
    <t xml:space="preserve"> 97082 </t>
  </si>
  <si>
    <t xml:space="preserve"> 4.1.3 </t>
  </si>
  <si>
    <t>COMPACTAÇÃO MECÂNICA DE SOLO PARA EXECUÇÃO DE RADIER, PISO DE CONCRETO OU LAJE SOBRE SOLO, COM COMPACTADOR DE SOLOS A PERCUSSÃO. AF_09/2021</t>
  </si>
  <si>
    <t xml:space="preserve"> 97083 </t>
  </si>
  <si>
    <t xml:space="preserve"> 4.1.2 </t>
  </si>
  <si>
    <t>LASTRO COM MATERIAL GRANULAR, APLICADO EM PISOS OU LAJES SOBRE SOLO, ESPESSURA DE *5 CM*. AF_01/2024</t>
  </si>
  <si>
    <t xml:space="preserve"> 96622 </t>
  </si>
  <si>
    <t xml:space="preserve"> 4.1.1 </t>
  </si>
  <si>
    <t>Espalhamento de material de 1ª categoria c/ trator esteira Cat - D-6 ou similar</t>
  </si>
  <si>
    <t xml:space="preserve"> 2533 </t>
  </si>
  <si>
    <t>ATERRO, INCLUINDO CARGA E DESCARGA MECÂNICA DE SOLO</t>
  </si>
  <si>
    <t xml:space="preserve"> DPEMA-0040 </t>
  </si>
  <si>
    <t>CARGA, MANOBRA E DESCARGA DE ENTULHO EM CAMINHÃO BASCULANTE 6 M³ - CARGA COM ESCAVADEIRA HIDRÁULICA  (CAÇAMBA DE 0,80 M³ / 111 HP) E DESCARGA LIVRE (UNIDADE: M3). AF_07/2020</t>
  </si>
  <si>
    <t xml:space="preserve"> 100981 </t>
  </si>
  <si>
    <t xml:space="preserve"> 3.1.7 </t>
  </si>
  <si>
    <t xml:space="preserve"> 3.1.6 </t>
  </si>
  <si>
    <t>Demolição manual de piso cimentado sobre lastro de concreto - Rev 01</t>
  </si>
  <si>
    <t xml:space="preserve"> 16 </t>
  </si>
  <si>
    <t xml:space="preserve"> 3.1.5 </t>
  </si>
  <si>
    <t>Demolição de meio-fio granítico ou pre-moldado</t>
  </si>
  <si>
    <t xml:space="preserve"> 21 </t>
  </si>
  <si>
    <t xml:space="preserve"> 3.1.4 </t>
  </si>
  <si>
    <t>Remoção de árvore, porte grade, com utilização de retro-escavadeira</t>
  </si>
  <si>
    <t xml:space="preserve"> COM-
09294347 </t>
  </si>
  <si>
    <t xml:space="preserve"> 3.1.3 </t>
  </si>
  <si>
    <t>REMOÇÃO DE RAÍZES REMANESCENTES DE TRONCO DE ÁRVORE COM DIÂMETRO MAIOR OU IGUAL A 0,40 M E MENOR QUE 0,60 M. AF_03/2024</t>
  </si>
  <si>
    <t xml:space="preserve"> 98527 </t>
  </si>
  <si>
    <t xml:space="preserve"> 3.1.2 </t>
  </si>
  <si>
    <t>Limpeza mecanizada do terreno c/ retroescavadeira (vegetação rasteira) inclusive carga e transporte - dmt até 1km</t>
  </si>
  <si>
    <t xml:space="preserve"> 9937 </t>
  </si>
  <si>
    <t xml:space="preserve"> 3.1.1 </t>
  </si>
  <si>
    <t>PLOTAGEM EM FORMATO A1, PAPEL SUFITE, PRETO E BRANCO</t>
  </si>
  <si>
    <t xml:space="preserve"> DPEMA-0006 </t>
  </si>
  <si>
    <t xml:space="preserve"> 2.11 </t>
  </si>
  <si>
    <t>PLOTAGEM EM FORMATO A2, PAPEL SUFITE, PRETO E BRANCO</t>
  </si>
  <si>
    <t xml:space="preserve"> DPEMA-0005 </t>
  </si>
  <si>
    <t xml:space="preserve"> 2.10 </t>
  </si>
  <si>
    <t>PLOTAGEM EM FORMATO A3, PAPEL SUFITE, PRETO E BRANCO</t>
  </si>
  <si>
    <t xml:space="preserve"> DPEMA-0004 </t>
  </si>
  <si>
    <t xml:space="preserve"> 2.9 </t>
  </si>
  <si>
    <t>VIGIA NOTURNO COM ENCARGOS COMPLEMENTARES, HORAEFETIVAMENTE TRABALHADA 17H ÀS 24H</t>
  </si>
  <si>
    <t xml:space="preserve"> DPEMA-0047 </t>
  </si>
  <si>
    <t xml:space="preserve"> 2.8 </t>
  </si>
  <si>
    <t>VIGIA NOTURNO COM ENCARGOS COMPLEMENTARES, HORAEFETIVAMENTE TRABALHADA 24H ÀS 7H</t>
  </si>
  <si>
    <t xml:space="preserve"> DPEMA-0050 </t>
  </si>
  <si>
    <t xml:space="preserve"> 2.7 </t>
  </si>
  <si>
    <t>VIGIA DIURNO COM ENCARGOS COMPLEMENTARES</t>
  </si>
  <si>
    <t xml:space="preserve"> 100289 </t>
  </si>
  <si>
    <t xml:space="preserve"> 2.6 </t>
  </si>
  <si>
    <t>ENGENHEIRO CIVIL DE OBRA JUNIOR COM ENCARGOS COMPLEMENTARES</t>
  </si>
  <si>
    <t xml:space="preserve"> 93565 </t>
  </si>
  <si>
    <t xml:space="preserve"> 2.5 </t>
  </si>
  <si>
    <t>ENCARREGADO GERAL DE OBRAS COM ENCARGOS COMPLEMENTARES</t>
  </si>
  <si>
    <t xml:space="preserve"> 93572 </t>
  </si>
  <si>
    <t xml:space="preserve"> 2.4 </t>
  </si>
  <si>
    <t>km</t>
  </si>
  <si>
    <t>Deslocamento de Equipe Tecnica (Engenheiro/Tecnico/Auxiliar/Motorista) por veículo - Rev 01</t>
  </si>
  <si>
    <t xml:space="preserve"> 13042 </t>
  </si>
  <si>
    <t xml:space="preserve"> 2.3 </t>
  </si>
  <si>
    <t>mês</t>
  </si>
  <si>
    <t>Locação de container - Banheiro com chuveiros e vasos - 4,30 x 2,30m</t>
  </si>
  <si>
    <t xml:space="preserve"> 4656 </t>
  </si>
  <si>
    <t xml:space="preserve"> 2.2 </t>
  </si>
  <si>
    <t>Locação de container - Almoxarifado sem banheiro - 6,00 x 2,40m - Rev 02_02/2022</t>
  </si>
  <si>
    <t xml:space="preserve"> 4654 </t>
  </si>
  <si>
    <t xml:space="preserve"> 2.1 </t>
  </si>
  <si>
    <t>CAIXA D´ÁGUA EM POLIETILENO, 1000 LITROS - FORNECIMENTO E INSTALAÇÃO. AF_06/2021</t>
  </si>
  <si>
    <t xml:space="preserve"> 102607 </t>
  </si>
  <si>
    <t xml:space="preserve"> 1.8 </t>
  </si>
  <si>
    <t>LOCAÇÃO CONVENCIONAL DE OBRA, UTILIZANDO GABARITO DE TÁBUAS CORRIDAS PONTALETADAS A CADA 2,00M -  2 UTILIZAÇÕES. AF_03/2024</t>
  </si>
  <si>
    <t xml:space="preserve"> 99059 </t>
  </si>
  <si>
    <t xml:space="preserve"> 1.7 </t>
  </si>
  <si>
    <t>LIGAÇÃO PREDIAL DE ÁGUA, PROVISÓRIA E DEFINITIVA, EM PISO, COM FORNECIMENTO DE MATERIAL, INCLUSIVE HIDRÔMETRO.</t>
  </si>
  <si>
    <t xml:space="preserve"> DPEMA-0002 </t>
  </si>
  <si>
    <t xml:space="preserve"> 1.6 </t>
  </si>
  <si>
    <t>Placa de obra em lona com impressão digital 1,50 x 2,00m, inclusive estruturaem metalon 20 x 20cm e escoramento, instalada - Rev 02 - 09/2021</t>
  </si>
  <si>
    <t xml:space="preserve"> 11397 </t>
  </si>
  <si>
    <t xml:space="preserve"> 1.5 </t>
  </si>
  <si>
    <t>TAXAS E EMOLUMENTOS MUNICIPAIS DE OBRA (ALVARÁS, LICENÇAS,HABITE-SE, ETC)</t>
  </si>
  <si>
    <t xml:space="preserve"> DPEMA-0001 </t>
  </si>
  <si>
    <t xml:space="preserve"> 1.4 </t>
  </si>
  <si>
    <t>A R T TABELA B OBRA OU SERVICO DE ROTINA ATE 15000,00</t>
  </si>
  <si>
    <t xml:space="preserve"> 016580 </t>
  </si>
  <si>
    <t xml:space="preserve"> 1.3 </t>
  </si>
  <si>
    <t>R R T TABELA DO CAU</t>
  </si>
  <si>
    <t xml:space="preserve"> 016511 </t>
  </si>
  <si>
    <t xml:space="preserve"> 1.2 </t>
  </si>
  <si>
    <t xml:space="preserve"> 1.1 </t>
  </si>
  <si>
    <t xml:space="preserve">  </t>
  </si>
  <si>
    <t>REFLETORES DO JARDIM</t>
  </si>
  <si>
    <t xml:space="preserve"> 9.4.2 </t>
  </si>
  <si>
    <t>ARANDELAS</t>
  </si>
  <si>
    <t xml:space="preserve"> 9.4.1 </t>
  </si>
  <si>
    <t>Valor Unit com BDI</t>
  </si>
  <si>
    <t>Orçamento Sintético</t>
  </si>
  <si>
    <t>Não Desonerado: 
Horista: 112,73%
Mensalista: 70,19%</t>
  </si>
  <si>
    <t>3.2.1</t>
  </si>
  <si>
    <t>3.2.2</t>
  </si>
  <si>
    <t>3.2.3</t>
  </si>
  <si>
    <t>3.2.4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</si>
</sst>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.00\ %"/>
  </numFmts>
  <fonts count="8" x14ac:knownFonts="1">
    <font>
      <sz val="11"/>
      <name val="Arial"/>
      <family val="1"/>
    </font>
    <font>
      <b/>
      <sz val="11"/>
      <name val="Arial"/>
      <family val="1"/>
    </font>
    <font>
      <b/>
      <sz val="10"/>
      <color rgb="FF000000"/>
      <name val="Arial"/>
      <family val="1"/>
    </font>
    <font>
      <b/>
      <sz val="10"/>
      <name val="Arial"/>
      <family val="1"/>
    </font>
    <font>
      <sz val="10"/>
      <color rgb="FF000000"/>
      <name val="Arial"/>
      <family val="1"/>
    </font>
    <font>
      <sz val="10"/>
      <name val="Arial"/>
      <family val="1"/>
    </font>
    <font>
      <sz val="11"/>
      <name val="Arial"/>
      <family val="1"/>
    </font>
    <font>
      <sz val="10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D8ECF6"/>
        <bgColor rgb="FFD8ECF6"/>
      </patternFill>
    </fill>
    <fill>
      <patternFill patternType="solid">
        <fgColor rgb="FFDFF0D8"/>
        <bgColor rgb="FFDFF0D8"/>
      </patternFill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7" fillId="0" borderId="0"/>
  </cellStyleXfs>
  <cellXfs count="36">
    <xf numFmtId="0" fontId="0" fillId="0" borderId="0" xfId="0"/>
    <xf numFmtId="0" fontId="3" fillId="4" borderId="0" xfId="0" applyFont="1" applyFill="1" applyAlignment="1">
      <alignment horizontal="center" vertical="top" wrapText="1"/>
    </xf>
    <xf numFmtId="0" fontId="3" fillId="4" borderId="0" xfId="0" applyFont="1" applyFill="1" applyAlignment="1">
      <alignment horizontal="right" vertical="top" wrapText="1"/>
    </xf>
    <xf numFmtId="0" fontId="5" fillId="4" borderId="0" xfId="0" applyFont="1" applyFill="1" applyAlignment="1">
      <alignment horizontal="left" vertical="top" wrapText="1"/>
    </xf>
    <xf numFmtId="0" fontId="5" fillId="4" borderId="0" xfId="0" applyFont="1" applyFill="1" applyAlignment="1">
      <alignment horizontal="center" vertical="top" wrapText="1"/>
    </xf>
    <xf numFmtId="4" fontId="4" fillId="3" borderId="1" xfId="0" applyNumberFormat="1" applyFont="1" applyFill="1" applyBorder="1" applyAlignment="1">
      <alignment horizontal="right" vertical="top" wrapText="1"/>
    </xf>
    <xf numFmtId="0" fontId="4" fillId="3" borderId="1" xfId="0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left" vertical="top" wrapText="1"/>
    </xf>
    <xf numFmtId="0" fontId="1" fillId="4" borderId="1" xfId="0" applyFont="1" applyFill="1" applyBorder="1" applyAlignment="1">
      <alignment horizontal="right" vertical="top" wrapText="1"/>
    </xf>
    <xf numFmtId="0" fontId="1" fillId="4" borderId="1" xfId="0" applyFont="1" applyFill="1" applyBorder="1" applyAlignment="1">
      <alignment horizontal="center" vertical="top" wrapText="1"/>
    </xf>
    <xf numFmtId="0" fontId="1" fillId="4" borderId="1" xfId="0" applyFont="1" applyFill="1" applyBorder="1" applyAlignment="1">
      <alignment horizontal="left" vertical="top" wrapText="1"/>
    </xf>
    <xf numFmtId="0" fontId="3" fillId="4" borderId="0" xfId="0" applyFont="1" applyFill="1" applyAlignment="1">
      <alignment horizontal="left" vertical="top" wrapText="1"/>
    </xf>
    <xf numFmtId="0" fontId="1" fillId="4" borderId="0" xfId="0" applyFont="1" applyFill="1" applyAlignment="1">
      <alignment horizontal="left" vertical="top" wrapText="1"/>
    </xf>
    <xf numFmtId="164" fontId="4" fillId="3" borderId="1" xfId="0" applyNumberFormat="1" applyFont="1" applyFill="1" applyBorder="1" applyAlignment="1">
      <alignment horizontal="right" vertical="top" wrapText="1"/>
    </xf>
    <xf numFmtId="164" fontId="2" fillId="2" borderId="1" xfId="0" applyNumberFormat="1" applyFont="1" applyFill="1" applyBorder="1" applyAlignment="1">
      <alignment horizontal="right" vertical="top" wrapText="1"/>
    </xf>
    <xf numFmtId="4" fontId="2" fillId="2" borderId="1" xfId="0" applyNumberFormat="1" applyFont="1" applyFill="1" applyBorder="1" applyAlignment="1">
      <alignment horizontal="right" vertical="top" wrapText="1"/>
    </xf>
    <xf numFmtId="0" fontId="2" fillId="2" borderId="1" xfId="0" applyFont="1" applyFill="1" applyBorder="1" applyAlignment="1">
      <alignment horizontal="right" vertical="top" wrapText="1"/>
    </xf>
    <xf numFmtId="0" fontId="2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left" vertical="top" wrapText="1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43" fontId="0" fillId="0" borderId="0" xfId="1" applyFont="1" applyAlignment="1">
      <alignment vertical="top"/>
    </xf>
    <xf numFmtId="0" fontId="5" fillId="4" borderId="0" xfId="0" applyFont="1" applyFill="1" applyAlignment="1">
      <alignment horizontal="center" vertical="top"/>
    </xf>
    <xf numFmtId="0" fontId="1" fillId="4" borderId="0" xfId="0" applyFont="1" applyFill="1" applyAlignment="1">
      <alignment horizontal="center" vertical="top"/>
    </xf>
    <xf numFmtId="0" fontId="3" fillId="4" borderId="0" xfId="0" applyFont="1" applyFill="1" applyAlignment="1">
      <alignment horizontal="center" vertical="top"/>
    </xf>
    <xf numFmtId="0" fontId="1" fillId="4" borderId="1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top"/>
    </xf>
    <xf numFmtId="0" fontId="4" fillId="3" borderId="1" xfId="0" applyFont="1" applyFill="1" applyBorder="1" applyAlignment="1">
      <alignment horizontal="center" vertical="top"/>
    </xf>
    <xf numFmtId="0" fontId="1" fillId="4" borderId="0" xfId="0" applyFont="1" applyFill="1" applyAlignment="1">
      <alignment horizontal="center" vertical="top" wrapText="1"/>
    </xf>
    <xf numFmtId="10" fontId="0" fillId="0" borderId="0" xfId="2" applyNumberFormat="1" applyFont="1" applyAlignment="1">
      <alignment horizontal="center" vertical="top"/>
    </xf>
    <xf numFmtId="0" fontId="1" fillId="4" borderId="0" xfId="0" applyFont="1" applyFill="1" applyAlignment="1">
      <alignment horizontal="left" vertical="top" wrapText="1"/>
    </xf>
    <xf numFmtId="0" fontId="3" fillId="4" borderId="0" xfId="0" applyFont="1" applyFill="1" applyAlignment="1">
      <alignment horizontal="left" vertical="top" wrapText="1"/>
    </xf>
    <xf numFmtId="0" fontId="3" fillId="4" borderId="0" xfId="0" applyFont="1" applyFill="1" applyAlignment="1">
      <alignment horizontal="right" vertical="top" wrapText="1"/>
    </xf>
    <xf numFmtId="4" fontId="3" fillId="4" borderId="0" xfId="0" applyNumberFormat="1" applyFont="1" applyFill="1" applyAlignment="1">
      <alignment horizontal="right" vertical="top" wrapText="1"/>
    </xf>
    <xf numFmtId="0" fontId="1" fillId="4" borderId="0" xfId="0" applyFont="1" applyFill="1" applyAlignment="1">
      <alignment horizontal="center" wrapText="1"/>
    </xf>
    <xf numFmtId="0" fontId="0" fillId="0" borderId="0" xfId="0"/>
  </cellXfs>
  <cellStyles count="4">
    <cellStyle name="Normal" xfId="0" builtinId="0"/>
    <cellStyle name="Normal 2" xfId="3"/>
    <cellStyle name="Porcentagem" xfId="2" builtinId="5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97"/>
  <sheetViews>
    <sheetView tabSelected="1" showWhiteSpace="0" view="pageBreakPreview" topLeftCell="A241" zoomScaleNormal="100" zoomScaleSheetLayoutView="100" workbookViewId="0"/>
  </sheetViews>
  <sheetFormatPr defaultRowHeight="14.25" x14ac:dyDescent="0.2"/>
  <cols>
    <col min="1" max="1" width="10" style="19" bestFit="1" customWidth="1"/>
    <col min="2" max="2" width="14.75" style="19" bestFit="1" customWidth="1"/>
    <col min="3" max="3" width="13.25" bestFit="1" customWidth="1"/>
    <col min="4" max="4" width="60" bestFit="1" customWidth="1"/>
    <col min="5" max="5" width="8" bestFit="1" customWidth="1"/>
    <col min="6" max="6" width="13" style="19" bestFit="1" customWidth="1"/>
    <col min="7" max="10" width="13" bestFit="1" customWidth="1"/>
    <col min="11" max="13" width="11.625" style="21" hidden="1" customWidth="1"/>
    <col min="14" max="14" width="0" hidden="1" customWidth="1"/>
    <col min="15" max="15" width="11.625" hidden="1" customWidth="1"/>
  </cols>
  <sheetData>
    <row r="1" spans="1:15" ht="15" x14ac:dyDescent="0.2">
      <c r="A1" s="28"/>
      <c r="B1" s="23"/>
      <c r="C1" s="12"/>
      <c r="D1" s="12" t="s">
        <v>0</v>
      </c>
      <c r="E1" s="30" t="s">
        <v>1</v>
      </c>
      <c r="F1" s="30"/>
      <c r="G1" s="30" t="s">
        <v>2</v>
      </c>
      <c r="H1" s="30"/>
      <c r="I1" s="30" t="s">
        <v>3</v>
      </c>
      <c r="J1" s="30"/>
    </row>
    <row r="2" spans="1:15" ht="79.900000000000006" customHeight="1" x14ac:dyDescent="0.2">
      <c r="A2" s="1"/>
      <c r="B2" s="24"/>
      <c r="C2" s="11"/>
      <c r="D2" s="11" t="s">
        <v>4</v>
      </c>
      <c r="E2" s="31" t="s">
        <v>5</v>
      </c>
      <c r="F2" s="31"/>
      <c r="G2" s="31" t="s">
        <v>6</v>
      </c>
      <c r="H2" s="31"/>
      <c r="I2" s="31" t="s">
        <v>786</v>
      </c>
      <c r="J2" s="31"/>
    </row>
    <row r="3" spans="1:15" ht="15" x14ac:dyDescent="0.25">
      <c r="A3" s="34" t="s">
        <v>785</v>
      </c>
      <c r="B3" s="35"/>
      <c r="C3" s="35"/>
      <c r="D3" s="35"/>
      <c r="E3" s="35"/>
      <c r="F3" s="35"/>
      <c r="G3" s="35"/>
      <c r="H3" s="35"/>
      <c r="I3" s="35"/>
      <c r="J3" s="35"/>
    </row>
    <row r="4" spans="1:15" ht="30" customHeight="1" x14ac:dyDescent="0.2">
      <c r="A4" s="9" t="s">
        <v>7</v>
      </c>
      <c r="B4" s="25" t="s">
        <v>96</v>
      </c>
      <c r="C4" s="10" t="s">
        <v>95</v>
      </c>
      <c r="D4" s="10" t="s">
        <v>8</v>
      </c>
      <c r="E4" s="9" t="s">
        <v>94</v>
      </c>
      <c r="F4" s="9" t="s">
        <v>9</v>
      </c>
      <c r="G4" s="8" t="s">
        <v>93</v>
      </c>
      <c r="H4" s="8" t="s">
        <v>784</v>
      </c>
      <c r="I4" s="8" t="s">
        <v>10</v>
      </c>
      <c r="J4" s="8" t="s">
        <v>11</v>
      </c>
      <c r="K4" s="21" t="s">
        <v>93</v>
      </c>
      <c r="L4" s="21" t="s">
        <v>784</v>
      </c>
      <c r="M4" s="21" t="s">
        <v>10</v>
      </c>
    </row>
    <row r="5" spans="1:15" ht="24" customHeight="1" x14ac:dyDescent="0.2">
      <c r="A5" s="17" t="s">
        <v>12</v>
      </c>
      <c r="B5" s="26" t="s">
        <v>779</v>
      </c>
      <c r="C5" s="18"/>
      <c r="D5" s="18" t="s">
        <v>13</v>
      </c>
      <c r="E5" s="17"/>
      <c r="F5" s="17">
        <v>1</v>
      </c>
      <c r="G5" s="16" t="s">
        <v>536</v>
      </c>
      <c r="H5" s="15">
        <v>9112.8606395836396</v>
      </c>
      <c r="I5" s="15">
        <v>9112.8606395836396</v>
      </c>
      <c r="J5" s="14">
        <v>1.7798555936686791E-2</v>
      </c>
      <c r="K5" s="21" t="s">
        <v>536</v>
      </c>
      <c r="L5" s="21">
        <v>10897.23</v>
      </c>
      <c r="M5" s="21">
        <v>10897.23</v>
      </c>
      <c r="N5" s="29">
        <f>1-(I5/M5)</f>
        <v>0.16374522336560393</v>
      </c>
    </row>
    <row r="6" spans="1:15" ht="25.9" customHeight="1" x14ac:dyDescent="0.2">
      <c r="A6" s="6" t="s">
        <v>778</v>
      </c>
      <c r="B6" s="27" t="s">
        <v>773</v>
      </c>
      <c r="C6" s="7" t="s">
        <v>108</v>
      </c>
      <c r="D6" s="7" t="s">
        <v>772</v>
      </c>
      <c r="E6" s="6" t="s">
        <v>97</v>
      </c>
      <c r="F6" s="6">
        <v>1</v>
      </c>
      <c r="G6" s="5">
        <v>103.03</v>
      </c>
      <c r="H6" s="5">
        <v>126.18</v>
      </c>
      <c r="I6" s="5">
        <v>126.18</v>
      </c>
      <c r="J6" s="13">
        <v>2.4644531249999997E-4</v>
      </c>
      <c r="K6" s="21">
        <v>103.03</v>
      </c>
      <c r="L6" s="21">
        <v>126.18</v>
      </c>
      <c r="M6" s="21">
        <v>126.18</v>
      </c>
      <c r="N6" s="29">
        <f t="shared" ref="N6:N69" si="0">1-(I6/M6)</f>
        <v>0</v>
      </c>
      <c r="O6" s="20">
        <f>TRUNC(F6*G6,2)</f>
        <v>103.03</v>
      </c>
    </row>
    <row r="7" spans="1:15" ht="24" customHeight="1" x14ac:dyDescent="0.2">
      <c r="A7" s="6" t="s">
        <v>777</v>
      </c>
      <c r="B7" s="27" t="s">
        <v>776</v>
      </c>
      <c r="C7" s="7" t="s">
        <v>108</v>
      </c>
      <c r="D7" s="7" t="s">
        <v>775</v>
      </c>
      <c r="E7" s="6" t="s">
        <v>97</v>
      </c>
      <c r="F7" s="6">
        <v>1</v>
      </c>
      <c r="G7" s="5">
        <v>125.4</v>
      </c>
      <c r="H7" s="5">
        <v>153.57</v>
      </c>
      <c r="I7" s="5">
        <v>153.57</v>
      </c>
      <c r="J7" s="13">
        <v>2.9994140624999992E-4</v>
      </c>
      <c r="K7" s="21">
        <v>125.4</v>
      </c>
      <c r="L7" s="21">
        <v>153.57</v>
      </c>
      <c r="M7" s="21">
        <v>153.57</v>
      </c>
      <c r="N7" s="29">
        <f t="shared" si="0"/>
        <v>0</v>
      </c>
      <c r="O7" s="20">
        <f>TRUNC(F7*G7,2)</f>
        <v>125.4</v>
      </c>
    </row>
    <row r="8" spans="1:15" ht="25.9" customHeight="1" x14ac:dyDescent="0.2">
      <c r="A8" s="6" t="s">
        <v>774</v>
      </c>
      <c r="B8" s="27" t="s">
        <v>773</v>
      </c>
      <c r="C8" s="7" t="s">
        <v>108</v>
      </c>
      <c r="D8" s="7" t="s">
        <v>772</v>
      </c>
      <c r="E8" s="6" t="s">
        <v>97</v>
      </c>
      <c r="F8" s="6">
        <v>3</v>
      </c>
      <c r="G8" s="5">
        <v>103.03</v>
      </c>
      <c r="H8" s="5">
        <v>126.18</v>
      </c>
      <c r="I8" s="5">
        <v>378.54</v>
      </c>
      <c r="J8" s="13">
        <v>7.3933593749999987E-4</v>
      </c>
      <c r="K8" s="21">
        <v>103.03</v>
      </c>
      <c r="L8" s="21">
        <v>126.18</v>
      </c>
      <c r="M8" s="21">
        <v>378.54</v>
      </c>
      <c r="N8" s="29">
        <f t="shared" si="0"/>
        <v>0</v>
      </c>
      <c r="O8" s="20">
        <f t="shared" ref="O8:O71" si="1">TRUNC(F8*G8,2)</f>
        <v>309.08999999999997</v>
      </c>
    </row>
    <row r="9" spans="1:15" ht="25.9" customHeight="1" x14ac:dyDescent="0.2">
      <c r="A9" s="6" t="s">
        <v>771</v>
      </c>
      <c r="B9" s="27" t="s">
        <v>770</v>
      </c>
      <c r="C9" s="7" t="s">
        <v>110</v>
      </c>
      <c r="D9" s="7" t="s">
        <v>769</v>
      </c>
      <c r="E9" s="6" t="s">
        <v>103</v>
      </c>
      <c r="F9" s="6">
        <v>681.69</v>
      </c>
      <c r="G9" s="5">
        <v>5.22</v>
      </c>
      <c r="H9" s="5">
        <v>6.39</v>
      </c>
      <c r="I9" s="5">
        <v>4355.99</v>
      </c>
      <c r="J9" s="13">
        <v>8.507792968749997E-3</v>
      </c>
      <c r="K9" s="21">
        <v>5.22</v>
      </c>
      <c r="L9" s="21">
        <v>6.39</v>
      </c>
      <c r="M9" s="21">
        <v>4355.99</v>
      </c>
      <c r="N9" s="29">
        <f t="shared" si="0"/>
        <v>0</v>
      </c>
      <c r="O9" s="20">
        <f t="shared" si="1"/>
        <v>3558.42</v>
      </c>
    </row>
    <row r="10" spans="1:15" ht="39" customHeight="1" x14ac:dyDescent="0.2">
      <c r="A10" s="6" t="s">
        <v>768</v>
      </c>
      <c r="B10" s="27" t="s">
        <v>767</v>
      </c>
      <c r="C10" s="7" t="s">
        <v>101</v>
      </c>
      <c r="D10" s="7" t="s">
        <v>766</v>
      </c>
      <c r="E10" s="6" t="s">
        <v>100</v>
      </c>
      <c r="F10" s="6">
        <v>1</v>
      </c>
      <c r="G10" s="5">
        <v>522.51599617330248</v>
      </c>
      <c r="H10" s="5">
        <v>639.92185707346914</v>
      </c>
      <c r="I10" s="5">
        <v>639.92185707346914</v>
      </c>
      <c r="J10" s="13">
        <v>1.2498473770966192E-3</v>
      </c>
      <c r="K10" s="21">
        <v>750</v>
      </c>
      <c r="L10" s="21">
        <v>918.52</v>
      </c>
      <c r="M10" s="21">
        <v>918.52</v>
      </c>
      <c r="N10" s="29">
        <f t="shared" si="0"/>
        <v>0.3033120051022633</v>
      </c>
      <c r="O10" s="20">
        <f t="shared" si="1"/>
        <v>522.51</v>
      </c>
    </row>
    <row r="11" spans="1:15" ht="39" customHeight="1" x14ac:dyDescent="0.2">
      <c r="A11" s="6" t="s">
        <v>765</v>
      </c>
      <c r="B11" s="27" t="s">
        <v>764</v>
      </c>
      <c r="C11" s="7" t="s">
        <v>110</v>
      </c>
      <c r="D11" s="7" t="s">
        <v>763</v>
      </c>
      <c r="E11" s="6" t="s">
        <v>97</v>
      </c>
      <c r="F11" s="6">
        <v>1</v>
      </c>
      <c r="G11" s="5">
        <v>276.34826005613627</v>
      </c>
      <c r="H11" s="5">
        <v>338.43709416142252</v>
      </c>
      <c r="I11" s="5">
        <v>338.43709416142252</v>
      </c>
      <c r="J11" s="13">
        <v>6.6100994953402817E-4</v>
      </c>
      <c r="K11" s="21">
        <v>396.66</v>
      </c>
      <c r="L11" s="21">
        <v>485.78</v>
      </c>
      <c r="M11" s="21">
        <v>485.78</v>
      </c>
      <c r="N11" s="29">
        <f t="shared" si="0"/>
        <v>0.3033120051022633</v>
      </c>
      <c r="O11" s="20">
        <f t="shared" si="1"/>
        <v>276.33999999999997</v>
      </c>
    </row>
    <row r="12" spans="1:15" ht="39" customHeight="1" x14ac:dyDescent="0.2">
      <c r="A12" s="6" t="s">
        <v>762</v>
      </c>
      <c r="B12" s="27" t="s">
        <v>761</v>
      </c>
      <c r="C12" s="7" t="s">
        <v>91</v>
      </c>
      <c r="D12" s="7" t="s">
        <v>760</v>
      </c>
      <c r="E12" s="6" t="s">
        <v>98</v>
      </c>
      <c r="F12" s="6">
        <v>46.88</v>
      </c>
      <c r="G12" s="5">
        <v>46.949803976158478</v>
      </c>
      <c r="H12" s="5">
        <v>57.497660218910212</v>
      </c>
      <c r="I12" s="5">
        <v>2695.4858522593431</v>
      </c>
      <c r="J12" s="13">
        <v>5.264620805194028E-3</v>
      </c>
      <c r="K12" s="21">
        <v>67.39</v>
      </c>
      <c r="L12" s="21">
        <v>82.53</v>
      </c>
      <c r="M12" s="21">
        <v>3869</v>
      </c>
      <c r="N12" s="29">
        <f t="shared" si="0"/>
        <v>0.3033120051022633</v>
      </c>
      <c r="O12" s="20">
        <f t="shared" si="1"/>
        <v>2201</v>
      </c>
    </row>
    <row r="13" spans="1:15" ht="25.9" customHeight="1" x14ac:dyDescent="0.2">
      <c r="A13" s="6" t="s">
        <v>759</v>
      </c>
      <c r="B13" s="27" t="s">
        <v>758</v>
      </c>
      <c r="C13" s="7" t="s">
        <v>91</v>
      </c>
      <c r="D13" s="7" t="s">
        <v>757</v>
      </c>
      <c r="E13" s="6" t="s">
        <v>97</v>
      </c>
      <c r="F13" s="6">
        <v>1</v>
      </c>
      <c r="G13" s="5">
        <v>346.81128386009334</v>
      </c>
      <c r="H13" s="5">
        <v>424.73583608940515</v>
      </c>
      <c r="I13" s="5">
        <v>424.73583608940515</v>
      </c>
      <c r="J13" s="13">
        <v>8.2956217986211928E-4</v>
      </c>
      <c r="K13" s="21">
        <v>497.8</v>
      </c>
      <c r="L13" s="21">
        <v>609.65</v>
      </c>
      <c r="M13" s="21">
        <v>609.65</v>
      </c>
      <c r="N13" s="29">
        <f t="shared" si="0"/>
        <v>0.3033120051022633</v>
      </c>
      <c r="O13" s="20">
        <f t="shared" si="1"/>
        <v>346.81</v>
      </c>
    </row>
    <row r="14" spans="1:15" ht="24" customHeight="1" x14ac:dyDescent="0.2">
      <c r="A14" s="17" t="s">
        <v>14</v>
      </c>
      <c r="B14" s="26" t="s">
        <v>779</v>
      </c>
      <c r="C14" s="18"/>
      <c r="D14" s="18" t="s">
        <v>15</v>
      </c>
      <c r="E14" s="17"/>
      <c r="F14" s="17">
        <v>1</v>
      </c>
      <c r="G14" s="16" t="s">
        <v>536</v>
      </c>
      <c r="H14" s="15">
        <v>185365.14132182012</v>
      </c>
      <c r="I14" s="15">
        <v>185365.14132182012</v>
      </c>
      <c r="J14" s="14">
        <v>0.36204129164417986</v>
      </c>
      <c r="K14" s="21" t="s">
        <v>536</v>
      </c>
      <c r="L14" s="21">
        <v>266066.21999999997</v>
      </c>
      <c r="M14" s="21">
        <v>266066.21999999997</v>
      </c>
      <c r="N14" s="29">
        <f t="shared" si="0"/>
        <v>0.30331200510226308</v>
      </c>
      <c r="O14" s="20"/>
    </row>
    <row r="15" spans="1:15" ht="25.9" customHeight="1" x14ac:dyDescent="0.2">
      <c r="A15" s="6" t="s">
        <v>756</v>
      </c>
      <c r="B15" s="27" t="s">
        <v>755</v>
      </c>
      <c r="C15" s="7" t="s">
        <v>101</v>
      </c>
      <c r="D15" s="7" t="s">
        <v>754</v>
      </c>
      <c r="E15" s="6" t="s">
        <v>750</v>
      </c>
      <c r="F15" s="6">
        <v>6</v>
      </c>
      <c r="G15" s="5">
        <v>557.35039591818941</v>
      </c>
      <c r="H15" s="5">
        <v>682.58702988100652</v>
      </c>
      <c r="I15" s="5">
        <v>4095.5221792860393</v>
      </c>
      <c r="J15" s="13">
        <v>7.9990667564180436E-3</v>
      </c>
      <c r="K15" s="21">
        <v>800</v>
      </c>
      <c r="L15" s="21">
        <v>979.76</v>
      </c>
      <c r="M15" s="21">
        <v>5878.56</v>
      </c>
      <c r="N15" s="29">
        <f t="shared" si="0"/>
        <v>0.3033120051022633</v>
      </c>
      <c r="O15" s="20">
        <f t="shared" si="1"/>
        <v>3344.1</v>
      </c>
    </row>
    <row r="16" spans="1:15" ht="25.9" customHeight="1" x14ac:dyDescent="0.2">
      <c r="A16" s="6" t="s">
        <v>753</v>
      </c>
      <c r="B16" s="27" t="s">
        <v>752</v>
      </c>
      <c r="C16" s="7" t="s">
        <v>101</v>
      </c>
      <c r="D16" s="7" t="s">
        <v>751</v>
      </c>
      <c r="E16" s="6" t="s">
        <v>750</v>
      </c>
      <c r="F16" s="6">
        <v>6</v>
      </c>
      <c r="G16" s="5">
        <v>1404.0771173971025</v>
      </c>
      <c r="H16" s="5">
        <v>1719.5722758865427</v>
      </c>
      <c r="I16" s="5">
        <v>10317.433655319257</v>
      </c>
      <c r="J16" s="13">
        <v>2.0151237608045418E-2</v>
      </c>
      <c r="K16" s="21">
        <v>2015.36</v>
      </c>
      <c r="L16" s="21">
        <v>2468.21</v>
      </c>
      <c r="M16" s="21">
        <v>14809.26</v>
      </c>
      <c r="N16" s="29">
        <f t="shared" si="0"/>
        <v>0.3033120051022633</v>
      </c>
      <c r="O16" s="20">
        <f t="shared" si="1"/>
        <v>8424.4599999999991</v>
      </c>
    </row>
    <row r="17" spans="1:15" ht="25.9" customHeight="1" x14ac:dyDescent="0.2">
      <c r="A17" s="6" t="s">
        <v>749</v>
      </c>
      <c r="B17" s="27" t="s">
        <v>748</v>
      </c>
      <c r="C17" s="7" t="s">
        <v>101</v>
      </c>
      <c r="D17" s="7" t="s">
        <v>747</v>
      </c>
      <c r="E17" s="6" t="s">
        <v>746</v>
      </c>
      <c r="F17" s="6">
        <v>1397.4</v>
      </c>
      <c r="G17" s="5">
        <v>2.6892156603052637</v>
      </c>
      <c r="H17" s="5">
        <v>3.2883673359173171</v>
      </c>
      <c r="I17" s="5">
        <v>4595.1589417068999</v>
      </c>
      <c r="J17" s="13">
        <v>8.9749198080212866E-3</v>
      </c>
      <c r="K17" s="21">
        <v>3.86</v>
      </c>
      <c r="L17" s="21">
        <v>4.72</v>
      </c>
      <c r="M17" s="21">
        <v>6595.72</v>
      </c>
      <c r="N17" s="29">
        <f t="shared" si="0"/>
        <v>0.3033120051022633</v>
      </c>
      <c r="O17" s="20">
        <f t="shared" si="1"/>
        <v>3757.9</v>
      </c>
    </row>
    <row r="18" spans="1:15" ht="25.9" customHeight="1" x14ac:dyDescent="0.2">
      <c r="A18" s="6" t="s">
        <v>745</v>
      </c>
      <c r="B18" s="27" t="s">
        <v>744</v>
      </c>
      <c r="C18" s="7" t="s">
        <v>91</v>
      </c>
      <c r="D18" s="7" t="s">
        <v>743</v>
      </c>
      <c r="E18" s="6" t="s">
        <v>104</v>
      </c>
      <c r="F18" s="6">
        <v>6</v>
      </c>
      <c r="G18" s="5">
        <v>3868.8756407859073</v>
      </c>
      <c r="H18" s="5">
        <v>4738.2098876992522</v>
      </c>
      <c r="I18" s="5">
        <v>28429.259326195515</v>
      </c>
      <c r="J18" s="13">
        <v>5.5525897121475605E-2</v>
      </c>
      <c r="K18" s="21">
        <v>5553.24</v>
      </c>
      <c r="L18" s="21">
        <v>6801.05</v>
      </c>
      <c r="M18" s="21">
        <v>40806.300000000003</v>
      </c>
      <c r="N18" s="29">
        <f t="shared" si="0"/>
        <v>0.3033120051022633</v>
      </c>
      <c r="O18" s="20">
        <f t="shared" si="1"/>
        <v>23213.25</v>
      </c>
    </row>
    <row r="19" spans="1:15" ht="25.9" customHeight="1" x14ac:dyDescent="0.2">
      <c r="A19" s="6" t="s">
        <v>742</v>
      </c>
      <c r="B19" s="27" t="s">
        <v>741</v>
      </c>
      <c r="C19" s="7" t="s">
        <v>91</v>
      </c>
      <c r="D19" s="7" t="s">
        <v>740</v>
      </c>
      <c r="E19" s="6" t="s">
        <v>104</v>
      </c>
      <c r="F19" s="6">
        <v>6</v>
      </c>
      <c r="G19" s="5">
        <v>15771.70643105435</v>
      </c>
      <c r="H19" s="5">
        <v>19315.604989740263</v>
      </c>
      <c r="I19" s="5">
        <v>115893.62993844156</v>
      </c>
      <c r="J19" s="13">
        <v>0.22635474597351862</v>
      </c>
      <c r="K19" s="21">
        <v>22638.12</v>
      </c>
      <c r="L19" s="21">
        <v>27724.9</v>
      </c>
      <c r="M19" s="21">
        <v>166349.4</v>
      </c>
      <c r="N19" s="29">
        <f t="shared" si="0"/>
        <v>0.3033120051022633</v>
      </c>
      <c r="O19" s="20">
        <f t="shared" si="1"/>
        <v>94630.23</v>
      </c>
    </row>
    <row r="20" spans="1:15" ht="24" customHeight="1" x14ac:dyDescent="0.2">
      <c r="A20" s="6" t="s">
        <v>739</v>
      </c>
      <c r="B20" s="27" t="s">
        <v>738</v>
      </c>
      <c r="C20" s="7" t="s">
        <v>91</v>
      </c>
      <c r="D20" s="7" t="s">
        <v>737</v>
      </c>
      <c r="E20" s="6" t="s">
        <v>92</v>
      </c>
      <c r="F20" s="6">
        <v>128</v>
      </c>
      <c r="G20" s="5">
        <v>16.079558922239762</v>
      </c>
      <c r="H20" s="5">
        <v>19.68840273581004</v>
      </c>
      <c r="I20" s="5">
        <v>2520.1155501836852</v>
      </c>
      <c r="J20" s="13">
        <v>4.9221006839525088E-3</v>
      </c>
      <c r="K20" s="21">
        <v>23.08</v>
      </c>
      <c r="L20" s="21">
        <v>28.26</v>
      </c>
      <c r="M20" s="21">
        <v>3617.28</v>
      </c>
      <c r="N20" s="29">
        <f t="shared" si="0"/>
        <v>0.3033120051022633</v>
      </c>
      <c r="O20" s="20">
        <f t="shared" si="1"/>
        <v>2058.1799999999998</v>
      </c>
    </row>
    <row r="21" spans="1:15" ht="25.9" customHeight="1" x14ac:dyDescent="0.2">
      <c r="A21" s="6" t="s">
        <v>736</v>
      </c>
      <c r="B21" s="27" t="s">
        <v>735</v>
      </c>
      <c r="C21" s="7" t="s">
        <v>110</v>
      </c>
      <c r="D21" s="7" t="s">
        <v>734</v>
      </c>
      <c r="E21" s="6" t="s">
        <v>92</v>
      </c>
      <c r="F21" s="6">
        <v>420</v>
      </c>
      <c r="G21" s="5">
        <v>18.831476502085824</v>
      </c>
      <c r="H21" s="5">
        <v>23.060372631115087</v>
      </c>
      <c r="I21" s="5">
        <v>9685.3565050683355</v>
      </c>
      <c r="J21" s="13">
        <v>1.8916711923961587E-2</v>
      </c>
      <c r="K21" s="21">
        <v>27.03</v>
      </c>
      <c r="L21" s="21">
        <v>33.1</v>
      </c>
      <c r="M21" s="21">
        <v>13902</v>
      </c>
      <c r="N21" s="29">
        <f t="shared" si="0"/>
        <v>0.3033120051022633</v>
      </c>
      <c r="O21" s="20">
        <f t="shared" si="1"/>
        <v>7909.22</v>
      </c>
    </row>
    <row r="22" spans="1:15" ht="25.9" customHeight="1" x14ac:dyDescent="0.2">
      <c r="A22" s="6" t="s">
        <v>733</v>
      </c>
      <c r="B22" s="27" t="s">
        <v>732</v>
      </c>
      <c r="C22" s="7" t="s">
        <v>110</v>
      </c>
      <c r="D22" s="7" t="s">
        <v>731</v>
      </c>
      <c r="E22" s="6" t="s">
        <v>92</v>
      </c>
      <c r="F22" s="6">
        <v>420</v>
      </c>
      <c r="G22" s="5">
        <v>18.531900664279796</v>
      </c>
      <c r="H22" s="5">
        <v>22.691127993819283</v>
      </c>
      <c r="I22" s="5">
        <v>9530.2737574040984</v>
      </c>
      <c r="J22" s="13">
        <v>1.8613815932429875E-2</v>
      </c>
      <c r="K22" s="21">
        <v>26.6</v>
      </c>
      <c r="L22" s="21">
        <v>32.57</v>
      </c>
      <c r="M22" s="21">
        <v>13679.4</v>
      </c>
      <c r="N22" s="29">
        <f t="shared" si="0"/>
        <v>0.3033120051022633</v>
      </c>
      <c r="O22" s="20">
        <f t="shared" si="1"/>
        <v>7783.39</v>
      </c>
    </row>
    <row r="23" spans="1:15" ht="25.9" customHeight="1" x14ac:dyDescent="0.2">
      <c r="A23" s="6" t="s">
        <v>730</v>
      </c>
      <c r="B23" s="27" t="s">
        <v>729</v>
      </c>
      <c r="C23" s="7" t="s">
        <v>110</v>
      </c>
      <c r="D23" s="7" t="s">
        <v>728</v>
      </c>
      <c r="E23" s="6" t="s">
        <v>97</v>
      </c>
      <c r="F23" s="6">
        <v>30</v>
      </c>
      <c r="G23" s="5">
        <v>4.1801279693864206</v>
      </c>
      <c r="H23" s="5">
        <v>5.1136898825493873</v>
      </c>
      <c r="I23" s="5">
        <v>153.4106964764816</v>
      </c>
      <c r="J23" s="13">
        <v>2.9963026655562805E-4</v>
      </c>
      <c r="K23" s="21">
        <v>6</v>
      </c>
      <c r="L23" s="21">
        <v>7.34</v>
      </c>
      <c r="M23" s="21">
        <v>220.2</v>
      </c>
      <c r="N23" s="29">
        <f t="shared" si="0"/>
        <v>0.3033120051022633</v>
      </c>
      <c r="O23" s="20">
        <f t="shared" si="1"/>
        <v>125.4</v>
      </c>
    </row>
    <row r="24" spans="1:15" ht="25.9" customHeight="1" x14ac:dyDescent="0.2">
      <c r="A24" s="6" t="s">
        <v>727</v>
      </c>
      <c r="B24" s="27" t="s">
        <v>726</v>
      </c>
      <c r="C24" s="7" t="s">
        <v>110</v>
      </c>
      <c r="D24" s="7" t="s">
        <v>725</v>
      </c>
      <c r="E24" s="6" t="s">
        <v>97</v>
      </c>
      <c r="F24" s="6">
        <v>10</v>
      </c>
      <c r="G24" s="5">
        <v>4.8768159642841571</v>
      </c>
      <c r="H24" s="5">
        <v>5.9706161162736038</v>
      </c>
      <c r="I24" s="5">
        <v>59.706161162736038</v>
      </c>
      <c r="J24" s="13">
        <v>1.166135960209688E-4</v>
      </c>
      <c r="K24" s="21">
        <v>7</v>
      </c>
      <c r="L24" s="21">
        <v>8.57</v>
      </c>
      <c r="M24" s="21">
        <v>85.7</v>
      </c>
      <c r="N24" s="29">
        <f t="shared" si="0"/>
        <v>0.3033120051022633</v>
      </c>
      <c r="O24" s="20">
        <f t="shared" si="1"/>
        <v>48.76</v>
      </c>
    </row>
    <row r="25" spans="1:15" ht="25.9" customHeight="1" x14ac:dyDescent="0.2">
      <c r="A25" s="6" t="s">
        <v>724</v>
      </c>
      <c r="B25" s="27" t="s">
        <v>723</v>
      </c>
      <c r="C25" s="7" t="s">
        <v>110</v>
      </c>
      <c r="D25" s="7" t="s">
        <v>722</v>
      </c>
      <c r="E25" s="6" t="s">
        <v>97</v>
      </c>
      <c r="F25" s="6">
        <v>10</v>
      </c>
      <c r="G25" s="5">
        <v>6.9668799489773665</v>
      </c>
      <c r="H25" s="5">
        <v>8.5274610575482974</v>
      </c>
      <c r="I25" s="5">
        <v>85.274610575482981</v>
      </c>
      <c r="J25" s="13">
        <v>1.6655197378024017E-4</v>
      </c>
      <c r="K25" s="21">
        <v>10</v>
      </c>
      <c r="L25" s="21">
        <v>12.24</v>
      </c>
      <c r="M25" s="21">
        <v>122.4</v>
      </c>
      <c r="N25" s="29">
        <f t="shared" si="0"/>
        <v>0.3033120051022633</v>
      </c>
      <c r="O25" s="20">
        <f t="shared" si="1"/>
        <v>69.66</v>
      </c>
    </row>
    <row r="26" spans="1:15" ht="24" customHeight="1" x14ac:dyDescent="0.2">
      <c r="A26" s="17" t="s">
        <v>16</v>
      </c>
      <c r="B26" s="26" t="s">
        <v>779</v>
      </c>
      <c r="C26" s="18"/>
      <c r="D26" s="18" t="s">
        <v>17</v>
      </c>
      <c r="E26" s="17"/>
      <c r="F26" s="17">
        <v>1</v>
      </c>
      <c r="G26" s="16" t="s">
        <v>536</v>
      </c>
      <c r="H26" s="15">
        <v>41911.683840415644</v>
      </c>
      <c r="I26" s="15">
        <v>41911.683840415644</v>
      </c>
      <c r="J26" s="14">
        <v>8.1858757500811785E-2</v>
      </c>
      <c r="K26" s="21" t="s">
        <v>536</v>
      </c>
      <c r="L26" s="21">
        <v>60158.47</v>
      </c>
      <c r="M26" s="21">
        <v>60158.47</v>
      </c>
      <c r="N26" s="29">
        <f t="shared" si="0"/>
        <v>0.3033120051022633</v>
      </c>
      <c r="O26" s="20"/>
    </row>
    <row r="27" spans="1:15" ht="24" customHeight="1" x14ac:dyDescent="0.2">
      <c r="A27" s="17" t="s">
        <v>18</v>
      </c>
      <c r="B27" s="26" t="s">
        <v>779</v>
      </c>
      <c r="C27" s="18"/>
      <c r="D27" s="18" t="s">
        <v>19</v>
      </c>
      <c r="E27" s="17"/>
      <c r="F27" s="17">
        <v>1</v>
      </c>
      <c r="G27" s="16" t="s">
        <v>536</v>
      </c>
      <c r="H27" s="15">
        <v>7720.2226116201873</v>
      </c>
      <c r="I27" s="15">
        <v>7720.2226116201873</v>
      </c>
      <c r="J27" s="14">
        <v>1.5078559788320674E-2</v>
      </c>
      <c r="K27" s="21" t="s">
        <v>536</v>
      </c>
      <c r="L27" s="21">
        <v>11081.32</v>
      </c>
      <c r="M27" s="21">
        <v>11081.32</v>
      </c>
      <c r="N27" s="29">
        <f t="shared" si="0"/>
        <v>0.3033120051022633</v>
      </c>
      <c r="O27" s="20"/>
    </row>
    <row r="28" spans="1:15" ht="39" customHeight="1" x14ac:dyDescent="0.2">
      <c r="A28" s="6" t="s">
        <v>721</v>
      </c>
      <c r="B28" s="27" t="s">
        <v>720</v>
      </c>
      <c r="C28" s="7" t="s">
        <v>101</v>
      </c>
      <c r="D28" s="7" t="s">
        <v>719</v>
      </c>
      <c r="E28" s="6" t="s">
        <v>103</v>
      </c>
      <c r="F28" s="6">
        <v>758.13</v>
      </c>
      <c r="G28" s="5">
        <v>1.3306740702546771</v>
      </c>
      <c r="H28" s="5">
        <v>1.6232830281117265</v>
      </c>
      <c r="I28" s="5">
        <v>1230.6575417071581</v>
      </c>
      <c r="J28" s="13">
        <v>2.4036280111467928E-3</v>
      </c>
      <c r="K28" s="21">
        <v>1.91</v>
      </c>
      <c r="L28" s="21">
        <v>2.33</v>
      </c>
      <c r="M28" s="21">
        <v>1766.44</v>
      </c>
      <c r="N28" s="29">
        <f t="shared" si="0"/>
        <v>0.3033120051022633</v>
      </c>
      <c r="O28" s="20">
        <f t="shared" si="1"/>
        <v>1008.82</v>
      </c>
    </row>
    <row r="29" spans="1:15" ht="39" customHeight="1" x14ac:dyDescent="0.2">
      <c r="A29" s="6" t="s">
        <v>718</v>
      </c>
      <c r="B29" s="27" t="s">
        <v>717</v>
      </c>
      <c r="C29" s="7" t="s">
        <v>91</v>
      </c>
      <c r="D29" s="7" t="s">
        <v>716</v>
      </c>
      <c r="E29" s="6" t="s">
        <v>97</v>
      </c>
      <c r="F29" s="6">
        <v>7</v>
      </c>
      <c r="G29" s="5">
        <v>148.79862195025862</v>
      </c>
      <c r="H29" s="5">
        <v>182.232678825401</v>
      </c>
      <c r="I29" s="5">
        <v>1275.6287517778069</v>
      </c>
      <c r="J29" s="13">
        <v>2.4914624058160286E-3</v>
      </c>
      <c r="K29" s="21">
        <v>213.58</v>
      </c>
      <c r="L29" s="21">
        <v>261.57</v>
      </c>
      <c r="M29" s="21">
        <v>1830.99</v>
      </c>
      <c r="N29" s="29">
        <f t="shared" si="0"/>
        <v>0.3033120051022633</v>
      </c>
      <c r="O29" s="20">
        <f t="shared" si="1"/>
        <v>1041.5899999999999</v>
      </c>
    </row>
    <row r="30" spans="1:15" ht="25.9" customHeight="1" x14ac:dyDescent="0.2">
      <c r="A30" s="6" t="s">
        <v>715</v>
      </c>
      <c r="B30" s="27" t="s">
        <v>714</v>
      </c>
      <c r="C30" s="7" t="s">
        <v>110</v>
      </c>
      <c r="D30" s="7" t="s">
        <v>713</v>
      </c>
      <c r="E30" s="6" t="s">
        <v>97</v>
      </c>
      <c r="F30" s="6">
        <v>7</v>
      </c>
      <c r="G30" s="5">
        <v>122.95149733955256</v>
      </c>
      <c r="H30" s="5">
        <v>150.57517633724783</v>
      </c>
      <c r="I30" s="5">
        <v>1054.0262343607349</v>
      </c>
      <c r="J30" s="13">
        <v>2.05864498898581E-3</v>
      </c>
      <c r="K30" s="21">
        <v>176.48</v>
      </c>
      <c r="L30" s="21">
        <v>216.13</v>
      </c>
      <c r="M30" s="21">
        <v>1512.91</v>
      </c>
      <c r="N30" s="29">
        <f t="shared" si="0"/>
        <v>0.3033120051022633</v>
      </c>
      <c r="O30" s="20">
        <f t="shared" si="1"/>
        <v>860.66</v>
      </c>
    </row>
    <row r="31" spans="1:15" ht="24" customHeight="1" x14ac:dyDescent="0.2">
      <c r="A31" s="6" t="s">
        <v>712</v>
      </c>
      <c r="B31" s="27" t="s">
        <v>711</v>
      </c>
      <c r="C31" s="7" t="s">
        <v>101</v>
      </c>
      <c r="D31" s="7" t="s">
        <v>710</v>
      </c>
      <c r="E31" s="6" t="s">
        <v>106</v>
      </c>
      <c r="F31" s="6">
        <v>55.16</v>
      </c>
      <c r="G31" s="5">
        <v>7.1619525875487327</v>
      </c>
      <c r="H31" s="5">
        <v>8.7643349758135276</v>
      </c>
      <c r="I31" s="5">
        <v>483.43876653948843</v>
      </c>
      <c r="J31" s="13">
        <v>9.442163408974381E-4</v>
      </c>
      <c r="K31" s="21">
        <v>10.28</v>
      </c>
      <c r="L31" s="21">
        <v>12.58</v>
      </c>
      <c r="M31" s="21">
        <v>693.91</v>
      </c>
      <c r="N31" s="29">
        <f t="shared" si="0"/>
        <v>0.3033120051022633</v>
      </c>
      <c r="O31" s="20">
        <f t="shared" si="1"/>
        <v>395.05</v>
      </c>
    </row>
    <row r="32" spans="1:15" ht="25.9" customHeight="1" x14ac:dyDescent="0.2">
      <c r="A32" s="6" t="s">
        <v>709</v>
      </c>
      <c r="B32" s="27" t="s">
        <v>708</v>
      </c>
      <c r="C32" s="7" t="s">
        <v>101</v>
      </c>
      <c r="D32" s="7" t="s">
        <v>707</v>
      </c>
      <c r="E32" s="6" t="s">
        <v>103</v>
      </c>
      <c r="F32" s="6">
        <v>112.42</v>
      </c>
      <c r="G32" s="5">
        <v>18.713039542953208</v>
      </c>
      <c r="H32" s="5">
        <v>22.914068152186559</v>
      </c>
      <c r="I32" s="5">
        <v>2575.9968942544324</v>
      </c>
      <c r="J32" s="13">
        <v>5.0312439340906871E-3</v>
      </c>
      <c r="K32" s="21">
        <v>26.86</v>
      </c>
      <c r="L32" s="21">
        <v>32.89</v>
      </c>
      <c r="M32" s="21">
        <v>3697.49</v>
      </c>
      <c r="N32" s="29">
        <f t="shared" si="0"/>
        <v>0.3033120051022633</v>
      </c>
      <c r="O32" s="20">
        <f t="shared" si="1"/>
        <v>2103.71</v>
      </c>
    </row>
    <row r="33" spans="1:15" ht="25.9" customHeight="1" x14ac:dyDescent="0.2">
      <c r="A33" s="6" t="s">
        <v>706</v>
      </c>
      <c r="B33" s="27" t="s">
        <v>422</v>
      </c>
      <c r="C33" s="7" t="s">
        <v>91</v>
      </c>
      <c r="D33" s="7" t="s">
        <v>421</v>
      </c>
      <c r="E33" s="6" t="s">
        <v>99</v>
      </c>
      <c r="F33" s="6">
        <v>16.14</v>
      </c>
      <c r="G33" s="5">
        <v>42.790576646618987</v>
      </c>
      <c r="H33" s="5">
        <v>52.404870976207754</v>
      </c>
      <c r="I33" s="5">
        <v>845.81406020559723</v>
      </c>
      <c r="J33" s="13">
        <v>1.6519805863390567E-3</v>
      </c>
      <c r="K33" s="21">
        <v>61.42</v>
      </c>
      <c r="L33" s="21">
        <v>75.22</v>
      </c>
      <c r="M33" s="21">
        <v>1214.05</v>
      </c>
      <c r="N33" s="29">
        <f t="shared" si="0"/>
        <v>0.3033120051022633</v>
      </c>
      <c r="O33" s="20">
        <f t="shared" si="1"/>
        <v>690.63</v>
      </c>
    </row>
    <row r="34" spans="1:15" ht="52.15" customHeight="1" x14ac:dyDescent="0.2">
      <c r="A34" s="6" t="s">
        <v>705</v>
      </c>
      <c r="B34" s="27" t="s">
        <v>704</v>
      </c>
      <c r="C34" s="7" t="s">
        <v>91</v>
      </c>
      <c r="D34" s="7" t="s">
        <v>703</v>
      </c>
      <c r="E34" s="6" t="s">
        <v>99</v>
      </c>
      <c r="F34" s="6">
        <v>29.8642</v>
      </c>
      <c r="G34" s="5">
        <v>6.9668799489773665</v>
      </c>
      <c r="H34" s="5">
        <v>8.5274610575482974</v>
      </c>
      <c r="I34" s="5">
        <v>254.66036277496968</v>
      </c>
      <c r="J34" s="13">
        <v>4.9738352104486253E-4</v>
      </c>
      <c r="K34" s="21">
        <v>10</v>
      </c>
      <c r="L34" s="21">
        <v>12.24</v>
      </c>
      <c r="M34" s="21">
        <v>365.53</v>
      </c>
      <c r="N34" s="29">
        <f t="shared" si="0"/>
        <v>0.3033120051022633</v>
      </c>
      <c r="O34" s="20">
        <f t="shared" si="1"/>
        <v>208.06</v>
      </c>
    </row>
    <row r="35" spans="1:15" ht="24" customHeight="1" x14ac:dyDescent="0.2">
      <c r="A35" s="17" t="s">
        <v>20</v>
      </c>
      <c r="B35" s="26" t="s">
        <v>779</v>
      </c>
      <c r="C35" s="18"/>
      <c r="D35" s="18" t="s">
        <v>21</v>
      </c>
      <c r="E35" s="17"/>
      <c r="F35" s="17">
        <v>1</v>
      </c>
      <c r="G35" s="16" t="s">
        <v>536</v>
      </c>
      <c r="H35" s="15">
        <v>34191.461228795451</v>
      </c>
      <c r="I35" s="15">
        <v>34191.461228795451</v>
      </c>
      <c r="J35" s="14">
        <v>6.6780197712491107E-2</v>
      </c>
      <c r="K35" s="21" t="s">
        <v>536</v>
      </c>
      <c r="L35" s="21">
        <v>49077.149999999994</v>
      </c>
      <c r="M35" s="21">
        <v>49077.149999999994</v>
      </c>
      <c r="N35" s="29">
        <f t="shared" si="0"/>
        <v>0.30331200510226342</v>
      </c>
      <c r="O35" s="20"/>
    </row>
    <row r="36" spans="1:15" ht="25.9" customHeight="1" x14ac:dyDescent="0.2">
      <c r="A36" s="6" t="s">
        <v>787</v>
      </c>
      <c r="B36" s="27" t="s">
        <v>702</v>
      </c>
      <c r="C36" s="7" t="s">
        <v>110</v>
      </c>
      <c r="D36" s="7" t="s">
        <v>701</v>
      </c>
      <c r="E36" s="6" t="s">
        <v>99</v>
      </c>
      <c r="F36" s="6">
        <v>346.85950000000003</v>
      </c>
      <c r="G36" s="5">
        <v>61.893761466714928</v>
      </c>
      <c r="H36" s="5">
        <v>75.799653844873745</v>
      </c>
      <c r="I36" s="5">
        <v>26291.827524729204</v>
      </c>
      <c r="J36" s="13">
        <v>5.1351225634236712E-2</v>
      </c>
      <c r="K36" s="21">
        <v>88.84</v>
      </c>
      <c r="L36" s="21">
        <v>108.8</v>
      </c>
      <c r="M36" s="21">
        <v>37738.31</v>
      </c>
      <c r="N36" s="29">
        <f t="shared" si="0"/>
        <v>0.3033120051022633</v>
      </c>
      <c r="O36" s="20">
        <f t="shared" si="1"/>
        <v>21468.43</v>
      </c>
    </row>
    <row r="37" spans="1:15" ht="25.9" customHeight="1" x14ac:dyDescent="0.2">
      <c r="A37" s="6" t="s">
        <v>788</v>
      </c>
      <c r="B37" s="27" t="s">
        <v>700</v>
      </c>
      <c r="C37" s="7" t="s">
        <v>101</v>
      </c>
      <c r="D37" s="7" t="s">
        <v>699</v>
      </c>
      <c r="E37" s="6" t="s">
        <v>99</v>
      </c>
      <c r="F37" s="6">
        <v>346.86</v>
      </c>
      <c r="G37" s="5">
        <v>0.34137711749989097</v>
      </c>
      <c r="H37" s="5">
        <v>0.41801279693864202</v>
      </c>
      <c r="I37" s="5">
        <v>144.98773861816798</v>
      </c>
      <c r="J37" s="13">
        <v>2.8317917698860925E-4</v>
      </c>
      <c r="K37" s="21">
        <v>0.49</v>
      </c>
      <c r="L37" s="21">
        <v>0.6</v>
      </c>
      <c r="M37" s="21">
        <v>208.11</v>
      </c>
      <c r="N37" s="29">
        <f t="shared" si="0"/>
        <v>0.30331200510226342</v>
      </c>
      <c r="O37" s="20">
        <f t="shared" si="1"/>
        <v>118.41</v>
      </c>
    </row>
    <row r="38" spans="1:15" ht="25.9" customHeight="1" x14ac:dyDescent="0.2">
      <c r="A38" s="6" t="s">
        <v>789</v>
      </c>
      <c r="B38" s="27" t="s">
        <v>424</v>
      </c>
      <c r="C38" s="7" t="s">
        <v>101</v>
      </c>
      <c r="D38" s="7" t="s">
        <v>423</v>
      </c>
      <c r="E38" s="6" t="s">
        <v>99</v>
      </c>
      <c r="F38" s="6">
        <v>346.86</v>
      </c>
      <c r="G38" s="5">
        <v>9.1753808928031919</v>
      </c>
      <c r="H38" s="5">
        <v>11.237577357700491</v>
      </c>
      <c r="I38" s="5">
        <v>3897.8648282536024</v>
      </c>
      <c r="J38" s="13">
        <v>7.6130172426828154E-3</v>
      </c>
      <c r="K38" s="21">
        <v>13.17</v>
      </c>
      <c r="L38" s="21">
        <v>16.13</v>
      </c>
      <c r="M38" s="21">
        <v>5594.85</v>
      </c>
      <c r="N38" s="29">
        <f t="shared" si="0"/>
        <v>0.3033120051022633</v>
      </c>
      <c r="O38" s="20">
        <f t="shared" si="1"/>
        <v>3182.57</v>
      </c>
    </row>
    <row r="39" spans="1:15" ht="39" customHeight="1" x14ac:dyDescent="0.2">
      <c r="A39" s="6" t="s">
        <v>790</v>
      </c>
      <c r="B39" s="27" t="s">
        <v>250</v>
      </c>
      <c r="C39" s="7" t="s">
        <v>91</v>
      </c>
      <c r="D39" s="7" t="s">
        <v>249</v>
      </c>
      <c r="E39" s="6" t="s">
        <v>248</v>
      </c>
      <c r="F39" s="6">
        <v>1387.44</v>
      </c>
      <c r="G39" s="5">
        <v>2.2712028633666215</v>
      </c>
      <c r="H39" s="5">
        <v>2.7797850996419697</v>
      </c>
      <c r="I39" s="5">
        <v>3856.7811371944827</v>
      </c>
      <c r="J39" s="13">
        <v>7.5327756585829722E-3</v>
      </c>
      <c r="K39" s="21">
        <v>3.26</v>
      </c>
      <c r="L39" s="21">
        <v>3.99</v>
      </c>
      <c r="M39" s="21">
        <v>5535.88</v>
      </c>
      <c r="N39" s="29">
        <f t="shared" si="0"/>
        <v>0.3033120051022633</v>
      </c>
      <c r="O39" s="20">
        <f t="shared" si="1"/>
        <v>3151.15</v>
      </c>
    </row>
    <row r="40" spans="1:15" ht="24" customHeight="1" x14ac:dyDescent="0.2">
      <c r="A40" s="17" t="s">
        <v>22</v>
      </c>
      <c r="B40" s="26" t="s">
        <v>779</v>
      </c>
      <c r="C40" s="18"/>
      <c r="D40" s="18" t="s">
        <v>23</v>
      </c>
      <c r="E40" s="17"/>
      <c r="F40" s="17">
        <v>1</v>
      </c>
      <c r="G40" s="16" t="s">
        <v>536</v>
      </c>
      <c r="H40" s="15">
        <v>69330.160356093722</v>
      </c>
      <c r="I40" s="15">
        <v>69330.160356093722</v>
      </c>
      <c r="J40" s="14">
        <v>0.13541046944549551</v>
      </c>
      <c r="K40" s="21" t="s">
        <v>536</v>
      </c>
      <c r="L40" s="21">
        <v>99513.93</v>
      </c>
      <c r="M40" s="21">
        <v>99513.93</v>
      </c>
      <c r="N40" s="29">
        <f t="shared" si="0"/>
        <v>0.3033120051022633</v>
      </c>
      <c r="O40" s="20"/>
    </row>
    <row r="41" spans="1:15" ht="24" customHeight="1" x14ac:dyDescent="0.2">
      <c r="A41" s="17" t="s">
        <v>24</v>
      </c>
      <c r="B41" s="26" t="s">
        <v>779</v>
      </c>
      <c r="C41" s="18"/>
      <c r="D41" s="18" t="s">
        <v>25</v>
      </c>
      <c r="E41" s="17"/>
      <c r="F41" s="17">
        <v>1</v>
      </c>
      <c r="G41" s="16" t="s">
        <v>536</v>
      </c>
      <c r="H41" s="15">
        <v>68063.672150808983</v>
      </c>
      <c r="I41" s="15">
        <v>68063.672150808983</v>
      </c>
      <c r="J41" s="14">
        <v>0.13293685966954877</v>
      </c>
      <c r="K41" s="21" t="s">
        <v>536</v>
      </c>
      <c r="L41" s="21">
        <v>97696.06</v>
      </c>
      <c r="M41" s="21">
        <v>97696.06</v>
      </c>
      <c r="N41" s="29">
        <f t="shared" si="0"/>
        <v>0.30331200510226319</v>
      </c>
      <c r="O41" s="20"/>
    </row>
    <row r="42" spans="1:15" ht="39" customHeight="1" x14ac:dyDescent="0.2">
      <c r="A42" s="6" t="s">
        <v>698</v>
      </c>
      <c r="B42" s="27" t="s">
        <v>697</v>
      </c>
      <c r="C42" s="7" t="s">
        <v>91</v>
      </c>
      <c r="D42" s="7" t="s">
        <v>696</v>
      </c>
      <c r="E42" s="6" t="s">
        <v>99</v>
      </c>
      <c r="F42" s="6">
        <v>9.4250000000000007</v>
      </c>
      <c r="G42" s="5">
        <v>141.48339800383238</v>
      </c>
      <c r="H42" s="5">
        <v>173.27327121101609</v>
      </c>
      <c r="I42" s="5">
        <v>1633.0993619598357</v>
      </c>
      <c r="J42" s="13">
        <v>3.1896471913278033E-3</v>
      </c>
      <c r="K42" s="21">
        <v>203.08</v>
      </c>
      <c r="L42" s="21">
        <v>248.71</v>
      </c>
      <c r="M42" s="21">
        <v>2344.09</v>
      </c>
      <c r="N42" s="29">
        <f t="shared" si="0"/>
        <v>0.3033120051022633</v>
      </c>
      <c r="O42" s="20">
        <f t="shared" si="1"/>
        <v>1333.48</v>
      </c>
    </row>
    <row r="43" spans="1:15" ht="39" customHeight="1" x14ac:dyDescent="0.2">
      <c r="A43" s="6" t="s">
        <v>695</v>
      </c>
      <c r="B43" s="27" t="s">
        <v>694</v>
      </c>
      <c r="C43" s="7" t="s">
        <v>91</v>
      </c>
      <c r="D43" s="7" t="s">
        <v>693</v>
      </c>
      <c r="E43" s="6" t="s">
        <v>103</v>
      </c>
      <c r="F43" s="6">
        <v>183.04</v>
      </c>
      <c r="G43" s="5">
        <v>2.4732423818869651</v>
      </c>
      <c r="H43" s="5">
        <v>3.023625897856177</v>
      </c>
      <c r="I43" s="5">
        <v>553.44197626681307</v>
      </c>
      <c r="J43" s="13">
        <v>1.080941359896119E-3</v>
      </c>
      <c r="K43" s="21">
        <v>3.55</v>
      </c>
      <c r="L43" s="21">
        <v>4.34</v>
      </c>
      <c r="M43" s="21">
        <v>794.39</v>
      </c>
      <c r="N43" s="29">
        <f t="shared" si="0"/>
        <v>0.3033120051022633</v>
      </c>
      <c r="O43" s="20">
        <f t="shared" si="1"/>
        <v>452.7</v>
      </c>
    </row>
    <row r="44" spans="1:15" ht="25.9" customHeight="1" x14ac:dyDescent="0.2">
      <c r="A44" s="6" t="s">
        <v>692</v>
      </c>
      <c r="B44" s="27" t="s">
        <v>691</v>
      </c>
      <c r="C44" s="7" t="s">
        <v>91</v>
      </c>
      <c r="D44" s="7" t="s">
        <v>690</v>
      </c>
      <c r="E44" s="6" t="s">
        <v>99</v>
      </c>
      <c r="F44" s="6">
        <v>1.6259999999999999</v>
      </c>
      <c r="G44" s="5">
        <v>47.179711014474726</v>
      </c>
      <c r="H44" s="5">
        <v>57.776335416869308</v>
      </c>
      <c r="I44" s="5">
        <v>93.941409232010813</v>
      </c>
      <c r="J44" s="13">
        <v>1.8347931490627107E-4</v>
      </c>
      <c r="K44" s="21">
        <v>67.72</v>
      </c>
      <c r="L44" s="21">
        <v>82.93</v>
      </c>
      <c r="M44" s="21">
        <v>134.84</v>
      </c>
      <c r="N44" s="29">
        <f t="shared" si="0"/>
        <v>0.3033120051022633</v>
      </c>
      <c r="O44" s="20">
        <f t="shared" si="1"/>
        <v>76.709999999999994</v>
      </c>
    </row>
    <row r="45" spans="1:15" ht="39" customHeight="1" x14ac:dyDescent="0.2">
      <c r="A45" s="6" t="s">
        <v>689</v>
      </c>
      <c r="B45" s="27" t="s">
        <v>688</v>
      </c>
      <c r="C45" s="7" t="s">
        <v>91</v>
      </c>
      <c r="D45" s="7" t="s">
        <v>687</v>
      </c>
      <c r="E45" s="6" t="s">
        <v>99</v>
      </c>
      <c r="F45" s="6">
        <v>27.456</v>
      </c>
      <c r="G45" s="5">
        <v>506.77084748861364</v>
      </c>
      <c r="H45" s="5">
        <v>620.63753337469973</v>
      </c>
      <c r="I45" s="5">
        <v>17040.221998404253</v>
      </c>
      <c r="J45" s="13">
        <v>3.3281683590633299E-2</v>
      </c>
      <c r="K45" s="21">
        <v>727.4</v>
      </c>
      <c r="L45" s="21">
        <v>890.84</v>
      </c>
      <c r="M45" s="21">
        <v>24458.9</v>
      </c>
      <c r="N45" s="29">
        <f t="shared" si="0"/>
        <v>0.3033120051022633</v>
      </c>
      <c r="O45" s="20">
        <f t="shared" si="1"/>
        <v>13913.9</v>
      </c>
    </row>
    <row r="46" spans="1:15" ht="39" customHeight="1" x14ac:dyDescent="0.2">
      <c r="A46" s="6" t="s">
        <v>686</v>
      </c>
      <c r="B46" s="27" t="s">
        <v>685</v>
      </c>
      <c r="C46" s="7" t="s">
        <v>91</v>
      </c>
      <c r="D46" s="7" t="s">
        <v>684</v>
      </c>
      <c r="E46" s="6" t="s">
        <v>103</v>
      </c>
      <c r="F46" s="6">
        <v>4.4714999999999998</v>
      </c>
      <c r="G46" s="5">
        <v>94.240985069816844</v>
      </c>
      <c r="H46" s="5">
        <v>115.41333323475907</v>
      </c>
      <c r="I46" s="5">
        <v>516.06466534054948</v>
      </c>
      <c r="J46" s="13">
        <v>1.0079387994932605E-3</v>
      </c>
      <c r="K46" s="21">
        <v>135.27000000000001</v>
      </c>
      <c r="L46" s="21">
        <v>165.66</v>
      </c>
      <c r="M46" s="21">
        <v>740.74</v>
      </c>
      <c r="N46" s="29">
        <f t="shared" si="0"/>
        <v>0.3033120051022633</v>
      </c>
      <c r="O46" s="20">
        <f t="shared" si="1"/>
        <v>421.39</v>
      </c>
    </row>
    <row r="47" spans="1:15" ht="39" customHeight="1" x14ac:dyDescent="0.2">
      <c r="A47" s="6" t="s">
        <v>683</v>
      </c>
      <c r="B47" s="27" t="s">
        <v>682</v>
      </c>
      <c r="C47" s="7" t="s">
        <v>91</v>
      </c>
      <c r="D47" s="7" t="s">
        <v>681</v>
      </c>
      <c r="E47" s="6" t="s">
        <v>103</v>
      </c>
      <c r="F47" s="6">
        <v>183.04</v>
      </c>
      <c r="G47" s="5">
        <v>2.1806334240299159</v>
      </c>
      <c r="H47" s="5">
        <v>2.6683150204583317</v>
      </c>
      <c r="I47" s="5">
        <v>488.40615194310931</v>
      </c>
      <c r="J47" s="13">
        <v>9.5391826551388518E-4</v>
      </c>
      <c r="K47" s="21">
        <v>3.13</v>
      </c>
      <c r="L47" s="21">
        <v>3.83</v>
      </c>
      <c r="M47" s="21">
        <v>701.04</v>
      </c>
      <c r="N47" s="29">
        <f t="shared" si="0"/>
        <v>0.3033120051022633</v>
      </c>
      <c r="O47" s="20">
        <f t="shared" si="1"/>
        <v>399.14</v>
      </c>
    </row>
    <row r="48" spans="1:15" ht="39" customHeight="1" x14ac:dyDescent="0.2">
      <c r="A48" s="6" t="s">
        <v>680</v>
      </c>
      <c r="B48" s="27" t="s">
        <v>261</v>
      </c>
      <c r="C48" s="7" t="s">
        <v>91</v>
      </c>
      <c r="D48" s="7" t="s">
        <v>260</v>
      </c>
      <c r="E48" s="6" t="s">
        <v>103</v>
      </c>
      <c r="F48" s="6">
        <v>188.5</v>
      </c>
      <c r="G48" s="5">
        <v>28.529373391062318</v>
      </c>
      <c r="H48" s="5">
        <v>34.938902944121494</v>
      </c>
      <c r="I48" s="5">
        <v>6585.9797215269273</v>
      </c>
      <c r="J48" s="13">
        <v>1.2863241643607276E-2</v>
      </c>
      <c r="K48" s="21">
        <v>40.950000000000003</v>
      </c>
      <c r="L48" s="21">
        <v>50.15</v>
      </c>
      <c r="M48" s="21">
        <v>9453.27</v>
      </c>
      <c r="N48" s="29">
        <f t="shared" si="0"/>
        <v>0.3033120051022633</v>
      </c>
      <c r="O48" s="20">
        <f t="shared" si="1"/>
        <v>5377.78</v>
      </c>
    </row>
    <row r="49" spans="1:15" ht="39" customHeight="1" x14ac:dyDescent="0.2">
      <c r="A49" s="6" t="s">
        <v>679</v>
      </c>
      <c r="B49" s="27" t="s">
        <v>678</v>
      </c>
      <c r="C49" s="7" t="s">
        <v>91</v>
      </c>
      <c r="D49" s="7" t="s">
        <v>677</v>
      </c>
      <c r="E49" s="6" t="s">
        <v>105</v>
      </c>
      <c r="F49" s="6">
        <v>3169.82</v>
      </c>
      <c r="G49" s="5">
        <v>9.140546493058304</v>
      </c>
      <c r="H49" s="5">
        <v>11.188809198057651</v>
      </c>
      <c r="I49" s="5">
        <v>35466.504762657554</v>
      </c>
      <c r="J49" s="13">
        <v>6.9270517114565514E-2</v>
      </c>
      <c r="K49" s="21">
        <v>13.12</v>
      </c>
      <c r="L49" s="21">
        <v>16.059999999999999</v>
      </c>
      <c r="M49" s="21">
        <v>50907.3</v>
      </c>
      <c r="N49" s="29">
        <f t="shared" si="0"/>
        <v>0.3033120051022633</v>
      </c>
      <c r="O49" s="20">
        <f t="shared" si="1"/>
        <v>28973.88</v>
      </c>
    </row>
    <row r="50" spans="1:15" ht="39" customHeight="1" x14ac:dyDescent="0.2">
      <c r="A50" s="6" t="s">
        <v>676</v>
      </c>
      <c r="B50" s="27" t="s">
        <v>675</v>
      </c>
      <c r="C50" s="7" t="s">
        <v>91</v>
      </c>
      <c r="D50" s="7" t="s">
        <v>674</v>
      </c>
      <c r="E50" s="6" t="s">
        <v>105</v>
      </c>
      <c r="F50" s="6">
        <v>30.05</v>
      </c>
      <c r="G50" s="5">
        <v>9.6978968889764943</v>
      </c>
      <c r="H50" s="5">
        <v>11.871563433057434</v>
      </c>
      <c r="I50" s="5">
        <v>356.73908778738604</v>
      </c>
      <c r="J50" s="13">
        <v>6.9675603083473817E-4</v>
      </c>
      <c r="K50" s="21">
        <v>13.92</v>
      </c>
      <c r="L50" s="21">
        <v>17.04</v>
      </c>
      <c r="M50" s="21">
        <v>512.04999999999995</v>
      </c>
      <c r="N50" s="29">
        <f t="shared" si="0"/>
        <v>0.3033120051022633</v>
      </c>
      <c r="O50" s="20">
        <f t="shared" si="1"/>
        <v>291.42</v>
      </c>
    </row>
    <row r="51" spans="1:15" ht="25.9" customHeight="1" x14ac:dyDescent="0.2">
      <c r="A51" s="6" t="s">
        <v>673</v>
      </c>
      <c r="B51" s="27" t="s">
        <v>257</v>
      </c>
      <c r="C51" s="7" t="s">
        <v>101</v>
      </c>
      <c r="D51" s="7" t="s">
        <v>256</v>
      </c>
      <c r="E51" s="6" t="s">
        <v>100</v>
      </c>
      <c r="F51" s="6">
        <v>733</v>
      </c>
      <c r="G51" s="5">
        <v>0.71758863474466883</v>
      </c>
      <c r="H51" s="5">
        <v>0.87782687357114819</v>
      </c>
      <c r="I51" s="5">
        <v>643.4470983276517</v>
      </c>
      <c r="J51" s="13">
        <v>1.2567326139211945E-3</v>
      </c>
      <c r="K51" s="21">
        <v>1.03</v>
      </c>
      <c r="L51" s="21">
        <v>1.26</v>
      </c>
      <c r="M51" s="21">
        <v>923.58</v>
      </c>
      <c r="N51" s="29">
        <f t="shared" si="0"/>
        <v>0.3033120051022633</v>
      </c>
      <c r="O51" s="20">
        <f t="shared" si="1"/>
        <v>525.99</v>
      </c>
    </row>
    <row r="52" spans="1:15" ht="39" customHeight="1" x14ac:dyDescent="0.2">
      <c r="A52" s="6" t="s">
        <v>672</v>
      </c>
      <c r="B52" s="27" t="s">
        <v>671</v>
      </c>
      <c r="C52" s="7" t="s">
        <v>91</v>
      </c>
      <c r="D52" s="7" t="s">
        <v>670</v>
      </c>
      <c r="E52" s="6" t="s">
        <v>99</v>
      </c>
      <c r="F52" s="6">
        <v>5.3115947999999999</v>
      </c>
      <c r="G52" s="5">
        <v>720.33358544456587</v>
      </c>
      <c r="H52" s="5">
        <v>882.18814041920803</v>
      </c>
      <c r="I52" s="5">
        <v>4685.8259173628912</v>
      </c>
      <c r="J52" s="13">
        <v>9.1520037448493945E-3</v>
      </c>
      <c r="K52" s="21">
        <v>1033.94</v>
      </c>
      <c r="L52" s="21">
        <v>1266.26</v>
      </c>
      <c r="M52" s="21">
        <v>6725.86</v>
      </c>
      <c r="N52" s="29">
        <f t="shared" si="0"/>
        <v>0.3033120051022633</v>
      </c>
      <c r="O52" s="20">
        <f t="shared" si="1"/>
        <v>3826.12</v>
      </c>
    </row>
    <row r="53" spans="1:15" ht="24" customHeight="1" x14ac:dyDescent="0.2">
      <c r="A53" s="17" t="s">
        <v>26</v>
      </c>
      <c r="B53" s="26" t="s">
        <v>779</v>
      </c>
      <c r="C53" s="18"/>
      <c r="D53" s="18" t="s">
        <v>27</v>
      </c>
      <c r="E53" s="17"/>
      <c r="F53" s="17">
        <v>1</v>
      </c>
      <c r="G53" s="16" t="s">
        <v>536</v>
      </c>
      <c r="H53" s="15">
        <v>1266.4882052847486</v>
      </c>
      <c r="I53" s="15">
        <v>1266.4882052847486</v>
      </c>
      <c r="J53" s="14">
        <v>2.4736097759467742E-3</v>
      </c>
      <c r="K53" s="21" t="s">
        <v>536</v>
      </c>
      <c r="L53" s="21">
        <v>1817.87</v>
      </c>
      <c r="M53" s="21">
        <v>1817.87</v>
      </c>
      <c r="N53" s="29">
        <f t="shared" si="0"/>
        <v>0.3033120051022633</v>
      </c>
      <c r="O53" s="20"/>
    </row>
    <row r="54" spans="1:15" ht="52.15" customHeight="1" x14ac:dyDescent="0.2">
      <c r="A54" s="6" t="s">
        <v>669</v>
      </c>
      <c r="B54" s="27" t="s">
        <v>668</v>
      </c>
      <c r="C54" s="7" t="s">
        <v>101</v>
      </c>
      <c r="D54" s="7" t="s">
        <v>667</v>
      </c>
      <c r="E54" s="6" t="s">
        <v>103</v>
      </c>
      <c r="F54" s="6">
        <v>6.03</v>
      </c>
      <c r="G54" s="5">
        <v>129.1589873740914</v>
      </c>
      <c r="H54" s="5">
        <v>158.17604236158212</v>
      </c>
      <c r="I54" s="5">
        <v>953.80069941474642</v>
      </c>
      <c r="J54" s="13">
        <v>1.8628919910444262E-3</v>
      </c>
      <c r="K54" s="21">
        <v>185.39</v>
      </c>
      <c r="L54" s="21">
        <v>227.04</v>
      </c>
      <c r="M54" s="21">
        <v>1369.05</v>
      </c>
      <c r="N54" s="29">
        <f t="shared" si="0"/>
        <v>0.3033120051022633</v>
      </c>
      <c r="O54" s="20">
        <f t="shared" si="1"/>
        <v>778.82</v>
      </c>
    </row>
    <row r="55" spans="1:15" ht="39" customHeight="1" x14ac:dyDescent="0.2">
      <c r="A55" s="6" t="s">
        <v>666</v>
      </c>
      <c r="B55" s="27" t="s">
        <v>665</v>
      </c>
      <c r="C55" s="7" t="s">
        <v>101</v>
      </c>
      <c r="D55" s="7" t="s">
        <v>664</v>
      </c>
      <c r="E55" s="6" t="s">
        <v>103</v>
      </c>
      <c r="F55" s="6">
        <v>12.663</v>
      </c>
      <c r="G55" s="5">
        <v>5.4968682797431425</v>
      </c>
      <c r="H55" s="5">
        <v>6.7300060307121363</v>
      </c>
      <c r="I55" s="5">
        <v>85.218875535891144</v>
      </c>
      <c r="J55" s="13">
        <v>1.6644311628103735E-4</v>
      </c>
      <c r="K55" s="21">
        <v>7.89</v>
      </c>
      <c r="L55" s="21">
        <v>9.66</v>
      </c>
      <c r="M55" s="21">
        <v>122.32</v>
      </c>
      <c r="N55" s="29">
        <f t="shared" si="0"/>
        <v>0.3033120051022633</v>
      </c>
      <c r="O55" s="20">
        <f t="shared" si="1"/>
        <v>69.599999999999994</v>
      </c>
    </row>
    <row r="56" spans="1:15" ht="39" customHeight="1" x14ac:dyDescent="0.2">
      <c r="A56" s="6" t="s">
        <v>663</v>
      </c>
      <c r="B56" s="27" t="s">
        <v>560</v>
      </c>
      <c r="C56" s="7" t="s">
        <v>101</v>
      </c>
      <c r="D56" s="7" t="s">
        <v>559</v>
      </c>
      <c r="E56" s="6" t="s">
        <v>103</v>
      </c>
      <c r="F56" s="6">
        <v>12.66</v>
      </c>
      <c r="G56" s="5">
        <v>14.672249172546334</v>
      </c>
      <c r="H56" s="5">
        <v>17.967583388412628</v>
      </c>
      <c r="I56" s="5">
        <v>227.46863033411103</v>
      </c>
      <c r="J56" s="13">
        <v>4.4427466862131048E-4</v>
      </c>
      <c r="K56" s="21">
        <v>21.06</v>
      </c>
      <c r="L56" s="21">
        <v>25.79</v>
      </c>
      <c r="M56" s="21">
        <v>326.5</v>
      </c>
      <c r="N56" s="29">
        <f t="shared" si="0"/>
        <v>0.3033120051022633</v>
      </c>
      <c r="O56" s="20">
        <f t="shared" si="1"/>
        <v>185.75</v>
      </c>
    </row>
    <row r="57" spans="1:15" ht="24" customHeight="1" x14ac:dyDescent="0.2">
      <c r="A57" s="17" t="s">
        <v>28</v>
      </c>
      <c r="B57" s="26" t="s">
        <v>779</v>
      </c>
      <c r="C57" s="18"/>
      <c r="D57" s="18" t="s">
        <v>29</v>
      </c>
      <c r="E57" s="17"/>
      <c r="F57" s="17">
        <v>1</v>
      </c>
      <c r="G57" s="16" t="s">
        <v>536</v>
      </c>
      <c r="H57" s="15">
        <v>62782.3312691674</v>
      </c>
      <c r="I57" s="15">
        <v>62782.3312691674</v>
      </c>
      <c r="J57" s="14">
        <v>0.12262174076009255</v>
      </c>
      <c r="K57" s="21" t="s">
        <v>536</v>
      </c>
      <c r="L57" s="21">
        <v>90115.42</v>
      </c>
      <c r="M57" s="21">
        <v>90115.42</v>
      </c>
      <c r="N57" s="29">
        <f t="shared" si="0"/>
        <v>0.3033120051022633</v>
      </c>
      <c r="O57" s="20"/>
    </row>
    <row r="58" spans="1:15" ht="24" customHeight="1" x14ac:dyDescent="0.2">
      <c r="A58" s="17" t="s">
        <v>30</v>
      </c>
      <c r="B58" s="26" t="s">
        <v>779</v>
      </c>
      <c r="C58" s="18"/>
      <c r="D58" s="18" t="s">
        <v>31</v>
      </c>
      <c r="E58" s="17"/>
      <c r="F58" s="17">
        <v>1</v>
      </c>
      <c r="G58" s="16" t="s">
        <v>536</v>
      </c>
      <c r="H58" s="15">
        <v>33834.610670928887</v>
      </c>
      <c r="I58" s="15">
        <v>33834.610670928887</v>
      </c>
      <c r="J58" s="14">
        <v>6.6083223966657972E-2</v>
      </c>
      <c r="K58" s="21" t="s">
        <v>536</v>
      </c>
      <c r="L58" s="21">
        <v>48564.94</v>
      </c>
      <c r="M58" s="21">
        <v>48564.94</v>
      </c>
      <c r="N58" s="29">
        <f t="shared" si="0"/>
        <v>0.30331200510226342</v>
      </c>
      <c r="O58" s="20"/>
    </row>
    <row r="59" spans="1:15" ht="39" customHeight="1" x14ac:dyDescent="0.2">
      <c r="A59" s="6" t="s">
        <v>662</v>
      </c>
      <c r="B59" s="27" t="s">
        <v>661</v>
      </c>
      <c r="C59" s="7" t="s">
        <v>91</v>
      </c>
      <c r="D59" s="7" t="s">
        <v>660</v>
      </c>
      <c r="E59" s="6" t="s">
        <v>99</v>
      </c>
      <c r="F59" s="6">
        <v>6.7927499999999998</v>
      </c>
      <c r="G59" s="5">
        <v>77.297533033903889</v>
      </c>
      <c r="H59" s="5">
        <v>94.665964746704461</v>
      </c>
      <c r="I59" s="5">
        <v>643.03605241066202</v>
      </c>
      <c r="J59" s="13">
        <v>1.255929789864574E-3</v>
      </c>
      <c r="K59" s="21">
        <v>110.95</v>
      </c>
      <c r="L59" s="21">
        <v>135.88</v>
      </c>
      <c r="M59" s="21">
        <v>922.99</v>
      </c>
      <c r="N59" s="29">
        <f t="shared" si="0"/>
        <v>0.3033120051022633</v>
      </c>
      <c r="O59" s="20">
        <f t="shared" si="1"/>
        <v>525.05999999999995</v>
      </c>
    </row>
    <row r="60" spans="1:15" ht="39" customHeight="1" x14ac:dyDescent="0.2">
      <c r="A60" s="6" t="s">
        <v>659</v>
      </c>
      <c r="B60" s="27" t="s">
        <v>658</v>
      </c>
      <c r="C60" s="7" t="s">
        <v>110</v>
      </c>
      <c r="D60" s="7" t="s">
        <v>657</v>
      </c>
      <c r="E60" s="6" t="s">
        <v>98</v>
      </c>
      <c r="F60" s="6">
        <v>65.099999999999994</v>
      </c>
      <c r="G60" s="5">
        <v>38.826421955650865</v>
      </c>
      <c r="H60" s="5">
        <v>47.548955651770527</v>
      </c>
      <c r="I60" s="5">
        <v>3095.4335294902867</v>
      </c>
      <c r="J60" s="13">
        <v>6.0457686122857152E-3</v>
      </c>
      <c r="K60" s="21">
        <v>55.73</v>
      </c>
      <c r="L60" s="21">
        <v>68.25</v>
      </c>
      <c r="M60" s="21">
        <v>4443.07</v>
      </c>
      <c r="N60" s="29">
        <f t="shared" si="0"/>
        <v>0.3033120051022633</v>
      </c>
      <c r="O60" s="20">
        <f t="shared" si="1"/>
        <v>2527.6</v>
      </c>
    </row>
    <row r="61" spans="1:15" ht="25.9" customHeight="1" x14ac:dyDescent="0.2">
      <c r="A61" s="6" t="s">
        <v>656</v>
      </c>
      <c r="B61" s="27" t="s">
        <v>424</v>
      </c>
      <c r="C61" s="7" t="s">
        <v>101</v>
      </c>
      <c r="D61" s="7" t="s">
        <v>423</v>
      </c>
      <c r="E61" s="6" t="s">
        <v>99</v>
      </c>
      <c r="F61" s="6">
        <v>2.7170999999999998</v>
      </c>
      <c r="G61" s="5">
        <v>9.1753808928031919</v>
      </c>
      <c r="H61" s="5">
        <v>11.237577357700491</v>
      </c>
      <c r="I61" s="5">
        <v>30.528867936418823</v>
      </c>
      <c r="J61" s="13">
        <v>5.9626695188317998E-5</v>
      </c>
      <c r="K61" s="21">
        <v>13.17</v>
      </c>
      <c r="L61" s="21">
        <v>16.13</v>
      </c>
      <c r="M61" s="21">
        <v>43.82</v>
      </c>
      <c r="N61" s="29">
        <f t="shared" si="0"/>
        <v>0.3033120051022633</v>
      </c>
      <c r="O61" s="20">
        <f t="shared" si="1"/>
        <v>24.93</v>
      </c>
    </row>
    <row r="62" spans="1:15" ht="25.9" customHeight="1" x14ac:dyDescent="0.2">
      <c r="A62" s="6" t="s">
        <v>655</v>
      </c>
      <c r="B62" s="27" t="s">
        <v>213</v>
      </c>
      <c r="C62" s="7" t="s">
        <v>101</v>
      </c>
      <c r="D62" s="7" t="s">
        <v>212</v>
      </c>
      <c r="E62" s="6" t="s">
        <v>99</v>
      </c>
      <c r="F62" s="6">
        <v>1.3585499999999999</v>
      </c>
      <c r="G62" s="5">
        <v>480.5684120005098</v>
      </c>
      <c r="H62" s="5">
        <v>588.54808432971004</v>
      </c>
      <c r="I62" s="5">
        <v>799.56791110428549</v>
      </c>
      <c r="J62" s="13">
        <v>1.5616560763755572E-3</v>
      </c>
      <c r="K62" s="21">
        <v>689.79</v>
      </c>
      <c r="L62" s="21">
        <v>844.78</v>
      </c>
      <c r="M62" s="21">
        <v>1147.67</v>
      </c>
      <c r="N62" s="29">
        <f t="shared" si="0"/>
        <v>0.3033120051022633</v>
      </c>
      <c r="O62" s="20">
        <f t="shared" si="1"/>
        <v>652.87</v>
      </c>
    </row>
    <row r="63" spans="1:15" ht="39" customHeight="1" x14ac:dyDescent="0.2">
      <c r="A63" s="6" t="s">
        <v>654</v>
      </c>
      <c r="B63" s="27" t="s">
        <v>653</v>
      </c>
      <c r="C63" s="7" t="s">
        <v>110</v>
      </c>
      <c r="D63" s="7" t="s">
        <v>652</v>
      </c>
      <c r="E63" s="6" t="s">
        <v>103</v>
      </c>
      <c r="F63" s="6">
        <v>30.027999999999999</v>
      </c>
      <c r="G63" s="5">
        <v>165.6724051866818</v>
      </c>
      <c r="H63" s="5">
        <v>202.89644475406786</v>
      </c>
      <c r="I63" s="5">
        <v>6092.5713497804518</v>
      </c>
      <c r="J63" s="13">
        <v>1.1899553417539942E-2</v>
      </c>
      <c r="K63" s="21">
        <v>237.8</v>
      </c>
      <c r="L63" s="21">
        <v>291.23</v>
      </c>
      <c r="M63" s="21">
        <v>8745.0499999999993</v>
      </c>
      <c r="N63" s="29">
        <f t="shared" si="0"/>
        <v>0.3033120051022633</v>
      </c>
      <c r="O63" s="20">
        <f t="shared" si="1"/>
        <v>4974.8100000000004</v>
      </c>
    </row>
    <row r="64" spans="1:15" ht="39" customHeight="1" x14ac:dyDescent="0.2">
      <c r="A64" s="6" t="s">
        <v>651</v>
      </c>
      <c r="B64" s="27" t="s">
        <v>650</v>
      </c>
      <c r="C64" s="7" t="s">
        <v>91</v>
      </c>
      <c r="D64" s="7" t="s">
        <v>649</v>
      </c>
      <c r="E64" s="6" t="s">
        <v>105</v>
      </c>
      <c r="F64" s="6">
        <v>466.05259999999998</v>
      </c>
      <c r="G64" s="5">
        <v>10.882266480302647</v>
      </c>
      <c r="H64" s="5">
        <v>13.320674462444726</v>
      </c>
      <c r="I64" s="5">
        <v>6208.1309874941398</v>
      </c>
      <c r="J64" s="13">
        <v>1.2125255834949489E-2</v>
      </c>
      <c r="K64" s="21">
        <v>15.62</v>
      </c>
      <c r="L64" s="21">
        <v>19.12</v>
      </c>
      <c r="M64" s="21">
        <v>8910.92</v>
      </c>
      <c r="N64" s="29">
        <f t="shared" si="0"/>
        <v>0.3033120051022633</v>
      </c>
      <c r="O64" s="20">
        <f t="shared" si="1"/>
        <v>5071.7</v>
      </c>
    </row>
    <row r="65" spans="1:15" ht="39" customHeight="1" x14ac:dyDescent="0.2">
      <c r="A65" s="6" t="s">
        <v>648</v>
      </c>
      <c r="B65" s="27" t="s">
        <v>647</v>
      </c>
      <c r="C65" s="7" t="s">
        <v>91</v>
      </c>
      <c r="D65" s="7" t="s">
        <v>646</v>
      </c>
      <c r="E65" s="6" t="s">
        <v>105</v>
      </c>
      <c r="F65" s="6">
        <v>35.018374999999999</v>
      </c>
      <c r="G65" s="5">
        <v>12.54038390815926</v>
      </c>
      <c r="H65" s="5">
        <v>15.355003407546116</v>
      </c>
      <c r="I65" s="5">
        <v>537.70379446207312</v>
      </c>
      <c r="J65" s="13">
        <v>1.0502027235587362E-3</v>
      </c>
      <c r="K65" s="21">
        <v>18</v>
      </c>
      <c r="L65" s="21">
        <v>22.04</v>
      </c>
      <c r="M65" s="21">
        <v>771.8</v>
      </c>
      <c r="N65" s="29">
        <f t="shared" si="0"/>
        <v>0.3033120051022633</v>
      </c>
      <c r="O65" s="20">
        <f t="shared" si="1"/>
        <v>439.14</v>
      </c>
    </row>
    <row r="66" spans="1:15" ht="24" customHeight="1" x14ac:dyDescent="0.2">
      <c r="A66" s="6" t="s">
        <v>645</v>
      </c>
      <c r="B66" s="27" t="s">
        <v>211</v>
      </c>
      <c r="C66" s="7" t="s">
        <v>101</v>
      </c>
      <c r="D66" s="7" t="s">
        <v>210</v>
      </c>
      <c r="E66" s="6" t="s">
        <v>103</v>
      </c>
      <c r="F66" s="6">
        <v>259.75299999999999</v>
      </c>
      <c r="G66" s="5">
        <v>12.902661665506084</v>
      </c>
      <c r="H66" s="5">
        <v>15.800883724280668</v>
      </c>
      <c r="I66" s="5">
        <v>4104.3213486615969</v>
      </c>
      <c r="J66" s="13">
        <v>8.01625263410468E-3</v>
      </c>
      <c r="K66" s="21">
        <v>18.52</v>
      </c>
      <c r="L66" s="21">
        <v>22.68</v>
      </c>
      <c r="M66" s="21">
        <v>5891.19</v>
      </c>
      <c r="N66" s="29">
        <f t="shared" si="0"/>
        <v>0.3033120051022633</v>
      </c>
      <c r="O66" s="20">
        <f t="shared" si="1"/>
        <v>3351.5</v>
      </c>
    </row>
    <row r="67" spans="1:15" ht="39" customHeight="1" x14ac:dyDescent="0.2">
      <c r="A67" s="6" t="s">
        <v>644</v>
      </c>
      <c r="B67" s="27" t="s">
        <v>643</v>
      </c>
      <c r="C67" s="7" t="s">
        <v>91</v>
      </c>
      <c r="D67" s="7" t="s">
        <v>642</v>
      </c>
      <c r="E67" s="6" t="s">
        <v>103</v>
      </c>
      <c r="F67" s="6">
        <v>24.631799999999998</v>
      </c>
      <c r="G67" s="5">
        <v>73.082570664772589</v>
      </c>
      <c r="H67" s="5">
        <v>89.503506704512233</v>
      </c>
      <c r="I67" s="5">
        <v>2204.6273585741937</v>
      </c>
      <c r="J67" s="13">
        <v>4.3059128097152214E-3</v>
      </c>
      <c r="K67" s="21">
        <v>104.9</v>
      </c>
      <c r="L67" s="21">
        <v>128.47</v>
      </c>
      <c r="M67" s="21">
        <v>3164.44</v>
      </c>
      <c r="N67" s="29">
        <f t="shared" si="0"/>
        <v>0.30331200510226342</v>
      </c>
      <c r="O67" s="20">
        <f t="shared" si="1"/>
        <v>1800.15</v>
      </c>
    </row>
    <row r="68" spans="1:15" ht="25.9" customHeight="1" x14ac:dyDescent="0.2">
      <c r="A68" s="6" t="s">
        <v>641</v>
      </c>
      <c r="B68" s="27" t="s">
        <v>257</v>
      </c>
      <c r="C68" s="7" t="s">
        <v>101</v>
      </c>
      <c r="D68" s="7" t="s">
        <v>256</v>
      </c>
      <c r="E68" s="6" t="s">
        <v>100</v>
      </c>
      <c r="F68" s="6">
        <v>150</v>
      </c>
      <c r="G68" s="5">
        <v>0.71758863474466883</v>
      </c>
      <c r="H68" s="5">
        <v>0.87782687357114819</v>
      </c>
      <c r="I68" s="5">
        <v>131.67403103567224</v>
      </c>
      <c r="J68" s="13">
        <v>2.5717584186654729E-4</v>
      </c>
      <c r="K68" s="21">
        <v>1.03</v>
      </c>
      <c r="L68" s="21">
        <v>1.26</v>
      </c>
      <c r="M68" s="21">
        <v>189</v>
      </c>
      <c r="N68" s="29">
        <f t="shared" si="0"/>
        <v>0.3033120051022633</v>
      </c>
      <c r="O68" s="20">
        <f t="shared" si="1"/>
        <v>107.63</v>
      </c>
    </row>
    <row r="69" spans="1:15" ht="24" customHeight="1" x14ac:dyDescent="0.2">
      <c r="A69" s="6" t="s">
        <v>640</v>
      </c>
      <c r="B69" s="27" t="s">
        <v>218</v>
      </c>
      <c r="C69" s="7" t="s">
        <v>108</v>
      </c>
      <c r="D69" s="7" t="s">
        <v>217</v>
      </c>
      <c r="E69" s="6" t="s">
        <v>99</v>
      </c>
      <c r="F69" s="6">
        <v>2.490675</v>
      </c>
      <c r="G69" s="5">
        <v>21.026043686013693</v>
      </c>
      <c r="H69" s="5">
        <v>25.749588291420348</v>
      </c>
      <c r="I69" s="5">
        <v>64.130129930336665</v>
      </c>
      <c r="J69" s="13">
        <v>1.2525416002018877E-4</v>
      </c>
      <c r="K69" s="21">
        <v>30.18</v>
      </c>
      <c r="L69" s="21">
        <v>36.96</v>
      </c>
      <c r="M69" s="21">
        <v>92.05</v>
      </c>
      <c r="N69" s="29">
        <f t="shared" si="0"/>
        <v>0.3033120051022633</v>
      </c>
      <c r="O69" s="20">
        <f t="shared" si="1"/>
        <v>52.36</v>
      </c>
    </row>
    <row r="70" spans="1:15" ht="25.9" customHeight="1" x14ac:dyDescent="0.2">
      <c r="A70" s="6" t="s">
        <v>639</v>
      </c>
      <c r="B70" s="27" t="s">
        <v>259</v>
      </c>
      <c r="C70" s="7" t="s">
        <v>101</v>
      </c>
      <c r="D70" s="7" t="s">
        <v>258</v>
      </c>
      <c r="E70" s="6" t="s">
        <v>99</v>
      </c>
      <c r="F70" s="6">
        <v>12.522539999999999</v>
      </c>
      <c r="G70" s="5">
        <v>436.7397702414932</v>
      </c>
      <c r="H70" s="5">
        <v>534.8682743228394</v>
      </c>
      <c r="I70" s="5">
        <v>6697.902647907249</v>
      </c>
      <c r="J70" s="13">
        <v>1.3081841109193844E-2</v>
      </c>
      <c r="K70" s="21">
        <v>626.88</v>
      </c>
      <c r="L70" s="21">
        <v>767.73</v>
      </c>
      <c r="M70" s="21">
        <v>9613.92</v>
      </c>
      <c r="N70" s="29">
        <f t="shared" ref="N70:N133" si="2">1-(I70/M70)</f>
        <v>0.3033120051022633</v>
      </c>
      <c r="O70" s="20">
        <f t="shared" si="1"/>
        <v>5469.09</v>
      </c>
    </row>
    <row r="71" spans="1:15" ht="24" customHeight="1" x14ac:dyDescent="0.2">
      <c r="A71" s="6" t="s">
        <v>638</v>
      </c>
      <c r="B71" s="27" t="s">
        <v>637</v>
      </c>
      <c r="C71" s="7" t="s">
        <v>101</v>
      </c>
      <c r="D71" s="7" t="s">
        <v>636</v>
      </c>
      <c r="E71" s="6" t="s">
        <v>99</v>
      </c>
      <c r="F71" s="6">
        <v>8.8260000000000005</v>
      </c>
      <c r="G71" s="5">
        <v>42.818444166414899</v>
      </c>
      <c r="H71" s="5">
        <v>52.439705375952641</v>
      </c>
      <c r="I71" s="5">
        <v>462.83073565041343</v>
      </c>
      <c r="J71" s="13">
        <v>9.0396628056721353E-4</v>
      </c>
      <c r="K71" s="21">
        <v>61.46</v>
      </c>
      <c r="L71" s="21">
        <v>75.27</v>
      </c>
      <c r="M71" s="21">
        <v>664.33</v>
      </c>
      <c r="N71" s="29">
        <f t="shared" si="2"/>
        <v>0.3033120051022633</v>
      </c>
      <c r="O71" s="20">
        <f t="shared" si="1"/>
        <v>377.91</v>
      </c>
    </row>
    <row r="72" spans="1:15" ht="24" customHeight="1" x14ac:dyDescent="0.2">
      <c r="A72" s="6" t="s">
        <v>635</v>
      </c>
      <c r="B72" s="27" t="s">
        <v>634</v>
      </c>
      <c r="C72" s="7" t="s">
        <v>101</v>
      </c>
      <c r="D72" s="7" t="s">
        <v>633</v>
      </c>
      <c r="E72" s="6" t="s">
        <v>103</v>
      </c>
      <c r="F72" s="6">
        <v>25.007000000000001</v>
      </c>
      <c r="G72" s="5">
        <v>14.546845333464741</v>
      </c>
      <c r="H72" s="5">
        <v>17.814312029535127</v>
      </c>
      <c r="I72" s="5">
        <v>445.47623769751078</v>
      </c>
      <c r="J72" s="13">
        <v>8.700707767529505E-4</v>
      </c>
      <c r="K72" s="21">
        <v>20.88</v>
      </c>
      <c r="L72" s="21">
        <v>25.57</v>
      </c>
      <c r="M72" s="21">
        <v>639.41999999999996</v>
      </c>
      <c r="N72" s="29">
        <f t="shared" si="2"/>
        <v>0.3033120051022633</v>
      </c>
      <c r="O72" s="20">
        <f t="shared" ref="O72:O135" si="3">TRUNC(F72*G72,2)</f>
        <v>363.77</v>
      </c>
    </row>
    <row r="73" spans="1:15" ht="25.9" customHeight="1" x14ac:dyDescent="0.2">
      <c r="A73" s="6" t="s">
        <v>632</v>
      </c>
      <c r="B73" s="27" t="s">
        <v>631</v>
      </c>
      <c r="C73" s="7" t="s">
        <v>91</v>
      </c>
      <c r="D73" s="7" t="s">
        <v>630</v>
      </c>
      <c r="E73" s="6" t="s">
        <v>97</v>
      </c>
      <c r="F73" s="6">
        <v>71.83</v>
      </c>
      <c r="G73" s="5">
        <v>18.511000024432864</v>
      </c>
      <c r="H73" s="5">
        <v>22.670227353972351</v>
      </c>
      <c r="I73" s="5">
        <v>1628.3967179942761</v>
      </c>
      <c r="J73" s="13">
        <v>3.1804623398325699E-3</v>
      </c>
      <c r="K73" s="21">
        <v>26.57</v>
      </c>
      <c r="L73" s="21">
        <v>32.54</v>
      </c>
      <c r="M73" s="21">
        <v>2337.34</v>
      </c>
      <c r="N73" s="29">
        <f t="shared" si="2"/>
        <v>0.3033120051022633</v>
      </c>
      <c r="O73" s="20">
        <f t="shared" si="3"/>
        <v>1329.64</v>
      </c>
    </row>
    <row r="74" spans="1:15" ht="52.15" customHeight="1" x14ac:dyDescent="0.2">
      <c r="A74" s="6" t="s">
        <v>629</v>
      </c>
      <c r="B74" s="27" t="s">
        <v>138</v>
      </c>
      <c r="C74" s="7" t="s">
        <v>91</v>
      </c>
      <c r="D74" s="7" t="s">
        <v>137</v>
      </c>
      <c r="E74" s="6" t="s">
        <v>103</v>
      </c>
      <c r="F74" s="6">
        <v>108.684</v>
      </c>
      <c r="G74" s="5">
        <v>5.1763918020901833</v>
      </c>
      <c r="H74" s="5">
        <v>6.3328938736204261</v>
      </c>
      <c r="I74" s="5">
        <v>688.27897079932097</v>
      </c>
      <c r="J74" s="13">
        <v>1.3442948648424234E-3</v>
      </c>
      <c r="K74" s="21">
        <v>7.43</v>
      </c>
      <c r="L74" s="21">
        <v>9.09</v>
      </c>
      <c r="M74" s="21">
        <v>987.93</v>
      </c>
      <c r="N74" s="29">
        <f t="shared" si="2"/>
        <v>0.3033120051022633</v>
      </c>
      <c r="O74" s="20">
        <f t="shared" si="3"/>
        <v>562.59</v>
      </c>
    </row>
    <row r="75" spans="1:15" ht="24" customHeight="1" x14ac:dyDescent="0.2">
      <c r="A75" s="17" t="s">
        <v>32</v>
      </c>
      <c r="B75" s="26" t="s">
        <v>779</v>
      </c>
      <c r="C75" s="18"/>
      <c r="D75" s="18" t="s">
        <v>33</v>
      </c>
      <c r="E75" s="17"/>
      <c r="F75" s="17">
        <v>1</v>
      </c>
      <c r="G75" s="16" t="s">
        <v>536</v>
      </c>
      <c r="H75" s="15">
        <v>28947.720598238513</v>
      </c>
      <c r="I75" s="15">
        <v>28947.720598238513</v>
      </c>
      <c r="J75" s="14">
        <v>5.6538516793434586E-2</v>
      </c>
      <c r="K75" s="21" t="s">
        <v>536</v>
      </c>
      <c r="L75" s="21">
        <v>41550.480000000003</v>
      </c>
      <c r="M75" s="21">
        <v>41550.480000000003</v>
      </c>
      <c r="N75" s="29">
        <f t="shared" si="2"/>
        <v>0.3033120051022633</v>
      </c>
      <c r="O75" s="20"/>
    </row>
    <row r="76" spans="1:15" ht="52.15" customHeight="1" x14ac:dyDescent="0.2">
      <c r="A76" s="6" t="s">
        <v>628</v>
      </c>
      <c r="B76" s="27" t="s">
        <v>209</v>
      </c>
      <c r="C76" s="7" t="s">
        <v>91</v>
      </c>
      <c r="D76" s="7" t="s">
        <v>208</v>
      </c>
      <c r="E76" s="6" t="s">
        <v>103</v>
      </c>
      <c r="F76" s="6">
        <v>145.56299999999999</v>
      </c>
      <c r="G76" s="5">
        <v>86.277841288135718</v>
      </c>
      <c r="H76" s="5">
        <v>105.65970130619074</v>
      </c>
      <c r="I76" s="5">
        <v>15380.139910402027</v>
      </c>
      <c r="J76" s="13">
        <v>3.0039335762503953E-2</v>
      </c>
      <c r="K76" s="21">
        <v>123.84</v>
      </c>
      <c r="L76" s="21">
        <v>151.66</v>
      </c>
      <c r="M76" s="21">
        <v>22076.080000000002</v>
      </c>
      <c r="N76" s="29">
        <f t="shared" si="2"/>
        <v>0.3033120051022633</v>
      </c>
      <c r="O76" s="20">
        <f t="shared" si="3"/>
        <v>12558.86</v>
      </c>
    </row>
    <row r="77" spans="1:15" ht="52.15" customHeight="1" x14ac:dyDescent="0.2">
      <c r="A77" s="6" t="s">
        <v>627</v>
      </c>
      <c r="B77" s="27" t="s">
        <v>626</v>
      </c>
      <c r="C77" s="7" t="s">
        <v>91</v>
      </c>
      <c r="D77" s="7" t="s">
        <v>625</v>
      </c>
      <c r="E77" s="6" t="s">
        <v>103</v>
      </c>
      <c r="F77" s="6">
        <v>4.95</v>
      </c>
      <c r="G77" s="5">
        <v>65.79521423814225</v>
      </c>
      <c r="H77" s="5">
        <v>80.578933489872227</v>
      </c>
      <c r="I77" s="5">
        <v>398.86084395890322</v>
      </c>
      <c r="J77" s="13">
        <v>7.790250858572327E-4</v>
      </c>
      <c r="K77" s="21">
        <v>94.44</v>
      </c>
      <c r="L77" s="21">
        <v>115.66</v>
      </c>
      <c r="M77" s="21">
        <v>572.51</v>
      </c>
      <c r="N77" s="29">
        <f t="shared" si="2"/>
        <v>0.3033120051022633</v>
      </c>
      <c r="O77" s="20">
        <f t="shared" si="3"/>
        <v>325.68</v>
      </c>
    </row>
    <row r="78" spans="1:15" ht="39" customHeight="1" x14ac:dyDescent="0.2">
      <c r="A78" s="6" t="s">
        <v>624</v>
      </c>
      <c r="B78" s="27" t="s">
        <v>623</v>
      </c>
      <c r="C78" s="7" t="s">
        <v>91</v>
      </c>
      <c r="D78" s="7" t="s">
        <v>622</v>
      </c>
      <c r="E78" s="6" t="s">
        <v>105</v>
      </c>
      <c r="F78" s="6">
        <v>56.660249999999998</v>
      </c>
      <c r="G78" s="5">
        <v>10.631458802139463</v>
      </c>
      <c r="H78" s="5">
        <v>13.01413174468972</v>
      </c>
      <c r="I78" s="5">
        <v>737.38154067971357</v>
      </c>
      <c r="J78" s="13">
        <v>1.4401983216400652E-3</v>
      </c>
      <c r="K78" s="21">
        <v>15.26</v>
      </c>
      <c r="L78" s="21">
        <v>18.68</v>
      </c>
      <c r="M78" s="21">
        <v>1058.4100000000001</v>
      </c>
      <c r="N78" s="29">
        <f t="shared" si="2"/>
        <v>0.3033120051022633</v>
      </c>
      <c r="O78" s="20">
        <f t="shared" si="3"/>
        <v>602.38</v>
      </c>
    </row>
    <row r="79" spans="1:15" ht="39" customHeight="1" x14ac:dyDescent="0.2">
      <c r="A79" s="6" t="s">
        <v>621</v>
      </c>
      <c r="B79" s="27" t="s">
        <v>620</v>
      </c>
      <c r="C79" s="7" t="s">
        <v>91</v>
      </c>
      <c r="D79" s="7" t="s">
        <v>619</v>
      </c>
      <c r="E79" s="6" t="s">
        <v>105</v>
      </c>
      <c r="F79" s="6">
        <v>231.02760000000001</v>
      </c>
      <c r="G79" s="5">
        <v>9.5028242504051281</v>
      </c>
      <c r="H79" s="5">
        <v>11.634689514792202</v>
      </c>
      <c r="I79" s="5">
        <v>2687.9337543946517</v>
      </c>
      <c r="J79" s="13">
        <v>5.2498706140520534E-3</v>
      </c>
      <c r="K79" s="21">
        <v>13.64</v>
      </c>
      <c r="L79" s="21">
        <v>16.7</v>
      </c>
      <c r="M79" s="21">
        <v>3858.16</v>
      </c>
      <c r="N79" s="29">
        <f t="shared" si="2"/>
        <v>0.3033120051022633</v>
      </c>
      <c r="O79" s="20">
        <f t="shared" si="3"/>
        <v>2195.41</v>
      </c>
    </row>
    <row r="80" spans="1:15" ht="39" customHeight="1" x14ac:dyDescent="0.2">
      <c r="A80" s="6" t="s">
        <v>618</v>
      </c>
      <c r="B80" s="27" t="s">
        <v>617</v>
      </c>
      <c r="C80" s="7" t="s">
        <v>110</v>
      </c>
      <c r="D80" s="7" t="s">
        <v>616</v>
      </c>
      <c r="E80" s="6" t="s">
        <v>103</v>
      </c>
      <c r="F80" s="6">
        <v>5.0114999999999998</v>
      </c>
      <c r="G80" s="5">
        <v>73.082570664772589</v>
      </c>
      <c r="H80" s="5">
        <v>89.503506704512233</v>
      </c>
      <c r="I80" s="5">
        <v>448.54166487506086</v>
      </c>
      <c r="J80" s="13">
        <v>8.7605793920910303E-4</v>
      </c>
      <c r="K80" s="21">
        <v>104.9</v>
      </c>
      <c r="L80" s="21">
        <v>128.47</v>
      </c>
      <c r="M80" s="21">
        <v>643.82000000000005</v>
      </c>
      <c r="N80" s="29">
        <f t="shared" si="2"/>
        <v>0.3033120051022633</v>
      </c>
      <c r="O80" s="20">
        <f t="shared" si="3"/>
        <v>366.25</v>
      </c>
    </row>
    <row r="81" spans="1:15" ht="25.9" customHeight="1" x14ac:dyDescent="0.2">
      <c r="A81" s="6" t="s">
        <v>615</v>
      </c>
      <c r="B81" s="27" t="s">
        <v>259</v>
      </c>
      <c r="C81" s="7" t="s">
        <v>101</v>
      </c>
      <c r="D81" s="7" t="s">
        <v>258</v>
      </c>
      <c r="E81" s="6" t="s">
        <v>99</v>
      </c>
      <c r="F81" s="6">
        <v>3.4347829999999999</v>
      </c>
      <c r="G81" s="5">
        <v>436.7397702414932</v>
      </c>
      <c r="H81" s="5">
        <v>534.8682743228394</v>
      </c>
      <c r="I81" s="5">
        <v>1837.1523087854337</v>
      </c>
      <c r="J81" s="13">
        <v>3.5881881030965495E-3</v>
      </c>
      <c r="K81" s="21">
        <v>626.88</v>
      </c>
      <c r="L81" s="21">
        <v>767.73</v>
      </c>
      <c r="M81" s="21">
        <v>2636.98</v>
      </c>
      <c r="N81" s="29">
        <f t="shared" si="2"/>
        <v>0.3033120051022633</v>
      </c>
      <c r="O81" s="20">
        <f t="shared" si="3"/>
        <v>1500.1</v>
      </c>
    </row>
    <row r="82" spans="1:15" ht="52.15" customHeight="1" x14ac:dyDescent="0.2">
      <c r="A82" s="6" t="s">
        <v>614</v>
      </c>
      <c r="B82" s="27" t="s">
        <v>138</v>
      </c>
      <c r="C82" s="7" t="s">
        <v>91</v>
      </c>
      <c r="D82" s="7" t="s">
        <v>137</v>
      </c>
      <c r="E82" s="6" t="s">
        <v>103</v>
      </c>
      <c r="F82" s="6">
        <v>350.93400000000003</v>
      </c>
      <c r="G82" s="5">
        <v>5.1763918020901833</v>
      </c>
      <c r="H82" s="5">
        <v>6.3328938736204261</v>
      </c>
      <c r="I82" s="5">
        <v>2222.4277368438311</v>
      </c>
      <c r="J82" s="13">
        <v>4.3406791735231065E-3</v>
      </c>
      <c r="K82" s="21">
        <v>7.43</v>
      </c>
      <c r="L82" s="21">
        <v>9.09</v>
      </c>
      <c r="M82" s="21">
        <v>3189.99</v>
      </c>
      <c r="N82" s="29">
        <f t="shared" si="2"/>
        <v>0.3033120051022633</v>
      </c>
      <c r="O82" s="20">
        <f t="shared" si="3"/>
        <v>1816.57</v>
      </c>
    </row>
    <row r="83" spans="1:15" ht="39" customHeight="1" x14ac:dyDescent="0.2">
      <c r="A83" s="6" t="s">
        <v>613</v>
      </c>
      <c r="B83" s="27" t="s">
        <v>612</v>
      </c>
      <c r="C83" s="7" t="s">
        <v>101</v>
      </c>
      <c r="D83" s="7" t="s">
        <v>611</v>
      </c>
      <c r="E83" s="6" t="s">
        <v>103</v>
      </c>
      <c r="F83" s="6">
        <v>73.582999999999998</v>
      </c>
      <c r="G83" s="5">
        <v>22.921035032135535</v>
      </c>
      <c r="H83" s="5">
        <v>28.06955931442981</v>
      </c>
      <c r="I83" s="5">
        <v>2065.4360640735754</v>
      </c>
      <c r="J83" s="13">
        <v>4.0340548126437011E-3</v>
      </c>
      <c r="K83" s="21">
        <v>32.9</v>
      </c>
      <c r="L83" s="21">
        <v>40.29</v>
      </c>
      <c r="M83" s="21">
        <v>2964.65</v>
      </c>
      <c r="N83" s="29">
        <f t="shared" si="2"/>
        <v>0.30331200510226319</v>
      </c>
      <c r="O83" s="20">
        <f t="shared" si="3"/>
        <v>1686.59</v>
      </c>
    </row>
    <row r="84" spans="1:15" ht="25.9" customHeight="1" x14ac:dyDescent="0.2">
      <c r="A84" s="6" t="s">
        <v>610</v>
      </c>
      <c r="B84" s="27" t="s">
        <v>609</v>
      </c>
      <c r="C84" s="7" t="s">
        <v>110</v>
      </c>
      <c r="D84" s="7" t="s">
        <v>608</v>
      </c>
      <c r="E84" s="6" t="s">
        <v>106</v>
      </c>
      <c r="F84" s="6">
        <v>66.52</v>
      </c>
      <c r="G84" s="5">
        <v>35.872464857284463</v>
      </c>
      <c r="H84" s="5">
        <v>43.9261780783023</v>
      </c>
      <c r="I84" s="5">
        <v>2921.9651856406995</v>
      </c>
      <c r="J84" s="13">
        <v>5.7069632532044902E-3</v>
      </c>
      <c r="K84" s="21">
        <v>51.49</v>
      </c>
      <c r="L84" s="21">
        <v>63.05</v>
      </c>
      <c r="M84" s="21">
        <v>4194.08</v>
      </c>
      <c r="N84" s="29">
        <f t="shared" si="2"/>
        <v>0.3033120051022633</v>
      </c>
      <c r="O84" s="20">
        <f t="shared" si="3"/>
        <v>2386.23</v>
      </c>
    </row>
    <row r="85" spans="1:15" ht="24" customHeight="1" x14ac:dyDescent="0.2">
      <c r="A85" s="6" t="s">
        <v>607</v>
      </c>
      <c r="B85" s="27" t="s">
        <v>107</v>
      </c>
      <c r="C85" s="7" t="s">
        <v>101</v>
      </c>
      <c r="D85" s="7" t="s">
        <v>606</v>
      </c>
      <c r="E85" s="6" t="s">
        <v>605</v>
      </c>
      <c r="F85" s="6">
        <v>360</v>
      </c>
      <c r="G85" s="5">
        <v>0.45981407663250623</v>
      </c>
      <c r="H85" s="5">
        <v>0.55735039591818936</v>
      </c>
      <c r="I85" s="5">
        <v>200.64614253054816</v>
      </c>
      <c r="J85" s="13">
        <v>3.9188699712997677E-4</v>
      </c>
      <c r="K85" s="21">
        <v>0.66</v>
      </c>
      <c r="L85" s="21">
        <v>0.8</v>
      </c>
      <c r="M85" s="21">
        <v>288</v>
      </c>
      <c r="N85" s="29">
        <f t="shared" si="2"/>
        <v>0.3033120051022633</v>
      </c>
      <c r="O85" s="20">
        <f t="shared" si="3"/>
        <v>165.53</v>
      </c>
    </row>
    <row r="86" spans="1:15" ht="25.9" customHeight="1" x14ac:dyDescent="0.2">
      <c r="A86" s="6" t="s">
        <v>604</v>
      </c>
      <c r="B86" s="27" t="s">
        <v>603</v>
      </c>
      <c r="C86" s="7" t="s">
        <v>101</v>
      </c>
      <c r="D86" s="7" t="s">
        <v>602</v>
      </c>
      <c r="E86" s="6" t="s">
        <v>540</v>
      </c>
      <c r="F86" s="6">
        <v>12</v>
      </c>
      <c r="G86" s="5">
        <v>3.2186985364275436</v>
      </c>
      <c r="H86" s="5">
        <v>3.9362871711722125</v>
      </c>
      <c r="I86" s="5">
        <v>47.235446054066543</v>
      </c>
      <c r="J86" s="13">
        <v>9.225673057434869E-5</v>
      </c>
      <c r="K86" s="21">
        <v>4.62</v>
      </c>
      <c r="L86" s="21">
        <v>5.65</v>
      </c>
      <c r="M86" s="21">
        <v>67.8</v>
      </c>
      <c r="N86" s="29">
        <f t="shared" si="2"/>
        <v>0.3033120051022633</v>
      </c>
      <c r="O86" s="20">
        <f t="shared" si="3"/>
        <v>38.619999999999997</v>
      </c>
    </row>
    <row r="87" spans="1:15" ht="24" customHeight="1" x14ac:dyDescent="0.2">
      <c r="A87" s="17" t="s">
        <v>34</v>
      </c>
      <c r="B87" s="26" t="s">
        <v>779</v>
      </c>
      <c r="C87" s="18"/>
      <c r="D87" s="18" t="s">
        <v>35</v>
      </c>
      <c r="E87" s="17"/>
      <c r="F87" s="17">
        <v>1</v>
      </c>
      <c r="G87" s="16" t="s">
        <v>536</v>
      </c>
      <c r="H87" s="15">
        <v>36947.969982527895</v>
      </c>
      <c r="I87" s="15">
        <v>36947.969982527895</v>
      </c>
      <c r="J87" s="14">
        <v>7.216400387212478E-2</v>
      </c>
      <c r="K87" s="21" t="s">
        <v>536</v>
      </c>
      <c r="L87" s="21">
        <v>53033.74</v>
      </c>
      <c r="M87" s="21">
        <v>53033.74</v>
      </c>
      <c r="N87" s="29">
        <f t="shared" si="2"/>
        <v>0.3033120051022633</v>
      </c>
      <c r="O87" s="20"/>
    </row>
    <row r="88" spans="1:15" ht="24" customHeight="1" x14ac:dyDescent="0.2">
      <c r="A88" s="17" t="s">
        <v>36</v>
      </c>
      <c r="B88" s="26" t="s">
        <v>779</v>
      </c>
      <c r="C88" s="18"/>
      <c r="D88" s="18" t="s">
        <v>37</v>
      </c>
      <c r="E88" s="17"/>
      <c r="F88" s="17">
        <v>1</v>
      </c>
      <c r="G88" s="16" t="s">
        <v>536</v>
      </c>
      <c r="H88" s="15">
        <v>6742.0935674236125</v>
      </c>
      <c r="I88" s="15">
        <v>6742.0935674236125</v>
      </c>
      <c r="J88" s="14">
        <v>1.316815149887424E-2</v>
      </c>
      <c r="K88" s="21" t="s">
        <v>536</v>
      </c>
      <c r="L88" s="21">
        <v>9677.35</v>
      </c>
      <c r="M88" s="21">
        <v>9677.35</v>
      </c>
      <c r="N88" s="29">
        <f t="shared" si="2"/>
        <v>0.3033120051022633</v>
      </c>
      <c r="O88" s="20"/>
    </row>
    <row r="89" spans="1:15" ht="24" customHeight="1" x14ac:dyDescent="0.2">
      <c r="A89" s="6" t="s">
        <v>601</v>
      </c>
      <c r="B89" s="27" t="s">
        <v>140</v>
      </c>
      <c r="C89" s="7" t="s">
        <v>91</v>
      </c>
      <c r="D89" s="7" t="s">
        <v>139</v>
      </c>
      <c r="E89" s="6" t="s">
        <v>99</v>
      </c>
      <c r="F89" s="6">
        <v>7.3559999999999999</v>
      </c>
      <c r="G89" s="5">
        <v>64.262500649367226</v>
      </c>
      <c r="H89" s="5">
        <v>78.697875903648338</v>
      </c>
      <c r="I89" s="5">
        <v>578.89895560037633</v>
      </c>
      <c r="J89" s="13">
        <v>1.1306620226569847E-3</v>
      </c>
      <c r="K89" s="21">
        <v>92.24</v>
      </c>
      <c r="L89" s="21">
        <v>112.96</v>
      </c>
      <c r="M89" s="21">
        <v>830.93</v>
      </c>
      <c r="N89" s="29">
        <f t="shared" si="2"/>
        <v>0.3033120051022633</v>
      </c>
      <c r="O89" s="20">
        <f t="shared" si="3"/>
        <v>472.71</v>
      </c>
    </row>
    <row r="90" spans="1:15" ht="25.9" customHeight="1" x14ac:dyDescent="0.2">
      <c r="A90" s="6" t="s">
        <v>600</v>
      </c>
      <c r="B90" s="27" t="s">
        <v>424</v>
      </c>
      <c r="C90" s="7" t="s">
        <v>101</v>
      </c>
      <c r="D90" s="7" t="s">
        <v>423</v>
      </c>
      <c r="E90" s="6" t="s">
        <v>99</v>
      </c>
      <c r="F90" s="6">
        <v>1.839</v>
      </c>
      <c r="G90" s="5">
        <v>9.1753808928031919</v>
      </c>
      <c r="H90" s="5">
        <v>11.237577357700491</v>
      </c>
      <c r="I90" s="5">
        <v>20.663765928666869</v>
      </c>
      <c r="J90" s="13">
        <v>4.0358917829427473E-5</v>
      </c>
      <c r="K90" s="21">
        <v>13.17</v>
      </c>
      <c r="L90" s="21">
        <v>16.13</v>
      </c>
      <c r="M90" s="21">
        <v>29.66</v>
      </c>
      <c r="N90" s="29">
        <f t="shared" si="2"/>
        <v>0.3033120051022633</v>
      </c>
      <c r="O90" s="20">
        <f t="shared" si="3"/>
        <v>16.87</v>
      </c>
    </row>
    <row r="91" spans="1:15" ht="52.15" customHeight="1" x14ac:dyDescent="0.2">
      <c r="A91" s="6" t="s">
        <v>599</v>
      </c>
      <c r="B91" s="27" t="s">
        <v>574</v>
      </c>
      <c r="C91" s="7" t="s">
        <v>91</v>
      </c>
      <c r="D91" s="7" t="s">
        <v>573</v>
      </c>
      <c r="E91" s="6" t="s">
        <v>98</v>
      </c>
      <c r="F91" s="6">
        <v>73.56</v>
      </c>
      <c r="G91" s="5">
        <v>36.109338775549695</v>
      </c>
      <c r="H91" s="5">
        <v>44.218787036159348</v>
      </c>
      <c r="I91" s="5">
        <v>3252.7317449782981</v>
      </c>
      <c r="J91" s="13">
        <v>6.3529916894107374E-3</v>
      </c>
      <c r="K91" s="21">
        <v>51.83</v>
      </c>
      <c r="L91" s="21">
        <v>63.47</v>
      </c>
      <c r="M91" s="21">
        <v>4668.8500000000004</v>
      </c>
      <c r="N91" s="29">
        <f t="shared" si="2"/>
        <v>0.3033120051022633</v>
      </c>
      <c r="O91" s="20">
        <f t="shared" si="3"/>
        <v>2656.2</v>
      </c>
    </row>
    <row r="92" spans="1:15" ht="24" customHeight="1" x14ac:dyDescent="0.2">
      <c r="A92" s="6" t="s">
        <v>598</v>
      </c>
      <c r="B92" s="27" t="s">
        <v>218</v>
      </c>
      <c r="C92" s="7" t="s">
        <v>108</v>
      </c>
      <c r="D92" s="7" t="s">
        <v>217</v>
      </c>
      <c r="E92" s="6" t="s">
        <v>99</v>
      </c>
      <c r="F92" s="6">
        <v>3.6779999999999999</v>
      </c>
      <c r="G92" s="5">
        <v>21.026043686013693</v>
      </c>
      <c r="H92" s="5">
        <v>25.749588291420348</v>
      </c>
      <c r="I92" s="5">
        <v>94.700799146449356</v>
      </c>
      <c r="J92" s="13">
        <v>1.8496249833290887E-4</v>
      </c>
      <c r="K92" s="21">
        <v>30.18</v>
      </c>
      <c r="L92" s="21">
        <v>36.96</v>
      </c>
      <c r="M92" s="21">
        <v>135.93</v>
      </c>
      <c r="N92" s="29">
        <f t="shared" si="2"/>
        <v>0.3033120051022633</v>
      </c>
      <c r="O92" s="20">
        <f t="shared" si="3"/>
        <v>77.33</v>
      </c>
    </row>
    <row r="93" spans="1:15" ht="39" customHeight="1" x14ac:dyDescent="0.2">
      <c r="A93" s="6" t="s">
        <v>597</v>
      </c>
      <c r="B93" s="27" t="s">
        <v>596</v>
      </c>
      <c r="C93" s="7" t="s">
        <v>91</v>
      </c>
      <c r="D93" s="7" t="s">
        <v>595</v>
      </c>
      <c r="E93" s="6" t="s">
        <v>98</v>
      </c>
      <c r="F93" s="6">
        <v>67.430000000000007</v>
      </c>
      <c r="G93" s="5">
        <v>31.232522811265536</v>
      </c>
      <c r="H93" s="5">
        <v>38.248170919885744</v>
      </c>
      <c r="I93" s="5">
        <v>2579.0692883119314</v>
      </c>
      <c r="J93" s="13">
        <v>5.0372447037342399E-3</v>
      </c>
      <c r="K93" s="21">
        <v>44.83</v>
      </c>
      <c r="L93" s="21">
        <v>54.9</v>
      </c>
      <c r="M93" s="21">
        <v>3701.9</v>
      </c>
      <c r="N93" s="29">
        <f t="shared" si="2"/>
        <v>0.3033120051022633</v>
      </c>
      <c r="O93" s="20">
        <f t="shared" si="3"/>
        <v>2106</v>
      </c>
    </row>
    <row r="94" spans="1:15" ht="25.9" customHeight="1" x14ac:dyDescent="0.2">
      <c r="A94" s="6" t="s">
        <v>594</v>
      </c>
      <c r="B94" s="27" t="s">
        <v>593</v>
      </c>
      <c r="C94" s="7" t="s">
        <v>110</v>
      </c>
      <c r="D94" s="7" t="s">
        <v>592</v>
      </c>
      <c r="E94" s="6" t="s">
        <v>97</v>
      </c>
      <c r="F94" s="6">
        <v>8</v>
      </c>
      <c r="G94" s="5">
        <v>22.050175038513366</v>
      </c>
      <c r="H94" s="5">
        <v>27.003626682236273</v>
      </c>
      <c r="I94" s="5">
        <v>216.02901345789019</v>
      </c>
      <c r="J94" s="13">
        <v>4.2193166690994167E-4</v>
      </c>
      <c r="K94" s="21">
        <v>31.65</v>
      </c>
      <c r="L94" s="21">
        <v>38.76</v>
      </c>
      <c r="M94" s="21">
        <v>310.08</v>
      </c>
      <c r="N94" s="29">
        <f t="shared" si="2"/>
        <v>0.3033120051022633</v>
      </c>
      <c r="O94" s="20">
        <f t="shared" si="3"/>
        <v>176.4</v>
      </c>
    </row>
    <row r="95" spans="1:15" ht="24" customHeight="1" x14ac:dyDescent="0.2">
      <c r="A95" s="17" t="s">
        <v>38</v>
      </c>
      <c r="B95" s="26" t="s">
        <v>779</v>
      </c>
      <c r="C95" s="18"/>
      <c r="D95" s="18" t="s">
        <v>39</v>
      </c>
      <c r="E95" s="17"/>
      <c r="F95" s="17">
        <v>1</v>
      </c>
      <c r="G95" s="16" t="s">
        <v>536</v>
      </c>
      <c r="H95" s="15">
        <v>20041.735019302374</v>
      </c>
      <c r="I95" s="15">
        <v>20041.735019302374</v>
      </c>
      <c r="J95" s="14">
        <v>3.9144013709574939E-2</v>
      </c>
      <c r="K95" s="21" t="s">
        <v>536</v>
      </c>
      <c r="L95" s="21">
        <v>28767.16</v>
      </c>
      <c r="M95" s="21">
        <v>28767.16</v>
      </c>
      <c r="N95" s="29">
        <f t="shared" si="2"/>
        <v>0.3033120051022633</v>
      </c>
      <c r="O95" s="20"/>
    </row>
    <row r="96" spans="1:15" ht="25.9" customHeight="1" x14ac:dyDescent="0.2">
      <c r="A96" s="6" t="s">
        <v>591</v>
      </c>
      <c r="B96" s="27" t="s">
        <v>583</v>
      </c>
      <c r="C96" s="7" t="s">
        <v>101</v>
      </c>
      <c r="D96" s="7" t="s">
        <v>582</v>
      </c>
      <c r="E96" s="6" t="s">
        <v>103</v>
      </c>
      <c r="F96" s="6">
        <v>192.65</v>
      </c>
      <c r="G96" s="5">
        <v>4.9743522835698402</v>
      </c>
      <c r="H96" s="5">
        <v>6.0890530754062189</v>
      </c>
      <c r="I96" s="5">
        <v>1173.0553782890131</v>
      </c>
      <c r="J96" s="13">
        <v>2.291123785720728E-3</v>
      </c>
      <c r="K96" s="21">
        <v>7.14</v>
      </c>
      <c r="L96" s="21">
        <v>8.74</v>
      </c>
      <c r="M96" s="21">
        <v>1683.76</v>
      </c>
      <c r="N96" s="29">
        <f t="shared" si="2"/>
        <v>0.3033120051022633</v>
      </c>
      <c r="O96" s="20">
        <f t="shared" si="3"/>
        <v>958.3</v>
      </c>
    </row>
    <row r="97" spans="1:15" ht="25.9" customHeight="1" x14ac:dyDescent="0.2">
      <c r="A97" s="6" t="s">
        <v>590</v>
      </c>
      <c r="B97" s="27" t="s">
        <v>428</v>
      </c>
      <c r="C97" s="7" t="s">
        <v>91</v>
      </c>
      <c r="D97" s="7" t="s">
        <v>427</v>
      </c>
      <c r="E97" s="6" t="s">
        <v>103</v>
      </c>
      <c r="F97" s="6">
        <v>192.65</v>
      </c>
      <c r="G97" s="5">
        <v>2.1666996641319609</v>
      </c>
      <c r="H97" s="5">
        <v>2.6474143806113992</v>
      </c>
      <c r="I97" s="5">
        <v>510.02438042478616</v>
      </c>
      <c r="J97" s="13">
        <v>9.9614136801716023E-4</v>
      </c>
      <c r="K97" s="21">
        <v>3.11</v>
      </c>
      <c r="L97" s="21">
        <v>3.8</v>
      </c>
      <c r="M97" s="21">
        <v>732.07</v>
      </c>
      <c r="N97" s="29">
        <f t="shared" si="2"/>
        <v>0.3033120051022633</v>
      </c>
      <c r="O97" s="20">
        <f t="shared" si="3"/>
        <v>417.41</v>
      </c>
    </row>
    <row r="98" spans="1:15" ht="39" customHeight="1" x14ac:dyDescent="0.2">
      <c r="A98" s="6" t="s">
        <v>589</v>
      </c>
      <c r="B98" s="27" t="s">
        <v>588</v>
      </c>
      <c r="C98" s="7" t="s">
        <v>110</v>
      </c>
      <c r="D98" s="7" t="s">
        <v>587</v>
      </c>
      <c r="E98" s="6" t="s">
        <v>106</v>
      </c>
      <c r="F98" s="6">
        <v>150</v>
      </c>
      <c r="G98" s="5">
        <v>5.8870135568858748</v>
      </c>
      <c r="H98" s="5">
        <v>7.2037538672425976</v>
      </c>
      <c r="I98" s="5">
        <v>1080.5630800863896</v>
      </c>
      <c r="J98" s="13">
        <v>2.1104747657937294E-3</v>
      </c>
      <c r="K98" s="21">
        <v>8.4499999999999993</v>
      </c>
      <c r="L98" s="21">
        <v>10.34</v>
      </c>
      <c r="M98" s="21">
        <v>1551</v>
      </c>
      <c r="N98" s="29">
        <f t="shared" si="2"/>
        <v>0.3033120051022633</v>
      </c>
      <c r="O98" s="20">
        <f t="shared" si="3"/>
        <v>883.05</v>
      </c>
    </row>
    <row r="99" spans="1:15" ht="25.9" customHeight="1" x14ac:dyDescent="0.2">
      <c r="A99" s="6" t="s">
        <v>586</v>
      </c>
      <c r="B99" s="27" t="s">
        <v>257</v>
      </c>
      <c r="C99" s="7" t="s">
        <v>101</v>
      </c>
      <c r="D99" s="7" t="s">
        <v>256</v>
      </c>
      <c r="E99" s="6" t="s">
        <v>100</v>
      </c>
      <c r="F99" s="6">
        <v>771</v>
      </c>
      <c r="G99" s="5">
        <v>0.71758863474466883</v>
      </c>
      <c r="H99" s="5">
        <v>0.87782687357114819</v>
      </c>
      <c r="I99" s="5">
        <v>676.80451952335534</v>
      </c>
      <c r="J99" s="13">
        <v>1.3218838271940531E-3</v>
      </c>
      <c r="K99" s="21">
        <v>1.03</v>
      </c>
      <c r="L99" s="21">
        <v>1.26</v>
      </c>
      <c r="M99" s="21">
        <v>971.46</v>
      </c>
      <c r="N99" s="29">
        <f t="shared" si="2"/>
        <v>0.3033120051022633</v>
      </c>
      <c r="O99" s="20">
        <f t="shared" si="3"/>
        <v>553.26</v>
      </c>
    </row>
    <row r="100" spans="1:15" ht="52.15" customHeight="1" x14ac:dyDescent="0.2">
      <c r="A100" s="6" t="s">
        <v>585</v>
      </c>
      <c r="B100" s="27" t="s">
        <v>426</v>
      </c>
      <c r="C100" s="7" t="s">
        <v>91</v>
      </c>
      <c r="D100" s="7" t="s">
        <v>425</v>
      </c>
      <c r="E100" s="6" t="s">
        <v>103</v>
      </c>
      <c r="F100" s="6">
        <v>192.65</v>
      </c>
      <c r="G100" s="5">
        <v>70.365487484671405</v>
      </c>
      <c r="H100" s="5">
        <v>86.173338088901048</v>
      </c>
      <c r="I100" s="5">
        <v>16601.287660978829</v>
      </c>
      <c r="J100" s="13">
        <v>3.242438996284927E-2</v>
      </c>
      <c r="K100" s="21">
        <v>101</v>
      </c>
      <c r="L100" s="21">
        <v>123.69</v>
      </c>
      <c r="M100" s="21">
        <v>23828.87</v>
      </c>
      <c r="N100" s="29">
        <f t="shared" si="2"/>
        <v>0.3033120051022633</v>
      </c>
      <c r="O100" s="20">
        <f t="shared" si="3"/>
        <v>13555.91</v>
      </c>
    </row>
    <row r="101" spans="1:15" ht="24" customHeight="1" x14ac:dyDescent="0.2">
      <c r="A101" s="17" t="s">
        <v>40</v>
      </c>
      <c r="B101" s="26" t="s">
        <v>779</v>
      </c>
      <c r="C101" s="18"/>
      <c r="D101" s="18" t="s">
        <v>41</v>
      </c>
      <c r="E101" s="17"/>
      <c r="F101" s="17">
        <v>1</v>
      </c>
      <c r="G101" s="16" t="s">
        <v>536</v>
      </c>
      <c r="H101" s="15">
        <v>9588.5029400176518</v>
      </c>
      <c r="I101" s="15">
        <v>9588.5029400176518</v>
      </c>
      <c r="J101" s="14">
        <v>1.8727544804721972E-2</v>
      </c>
      <c r="K101" s="21" t="s">
        <v>536</v>
      </c>
      <c r="L101" s="21">
        <v>13762.98</v>
      </c>
      <c r="M101" s="21">
        <v>13762.98</v>
      </c>
      <c r="N101" s="29">
        <f t="shared" si="2"/>
        <v>0.3033120051022633</v>
      </c>
      <c r="O101" s="20"/>
    </row>
    <row r="102" spans="1:15" ht="25.9" customHeight="1" x14ac:dyDescent="0.2">
      <c r="A102" s="6" t="s">
        <v>584</v>
      </c>
      <c r="B102" s="27" t="s">
        <v>583</v>
      </c>
      <c r="C102" s="7" t="s">
        <v>101</v>
      </c>
      <c r="D102" s="7" t="s">
        <v>582</v>
      </c>
      <c r="E102" s="6" t="s">
        <v>103</v>
      </c>
      <c r="F102" s="6">
        <v>122.68</v>
      </c>
      <c r="G102" s="5">
        <v>4.9743522835698402</v>
      </c>
      <c r="H102" s="5">
        <v>6.0890530754062189</v>
      </c>
      <c r="I102" s="5">
        <v>747.00280188925126</v>
      </c>
      <c r="J102" s="13">
        <v>1.4589898474399435E-3</v>
      </c>
      <c r="K102" s="21">
        <v>7.14</v>
      </c>
      <c r="L102" s="21">
        <v>8.74</v>
      </c>
      <c r="M102" s="21">
        <v>1072.22</v>
      </c>
      <c r="N102" s="29">
        <f t="shared" si="2"/>
        <v>0.3033120051022633</v>
      </c>
      <c r="O102" s="20">
        <f t="shared" si="3"/>
        <v>610.25</v>
      </c>
    </row>
    <row r="103" spans="1:15" ht="25.9" customHeight="1" x14ac:dyDescent="0.2">
      <c r="A103" s="6" t="s">
        <v>581</v>
      </c>
      <c r="B103" s="27" t="s">
        <v>580</v>
      </c>
      <c r="C103" s="7" t="s">
        <v>101</v>
      </c>
      <c r="D103" s="7" t="s">
        <v>579</v>
      </c>
      <c r="E103" s="6" t="s">
        <v>103</v>
      </c>
      <c r="F103" s="6">
        <v>147.21600000000001</v>
      </c>
      <c r="G103" s="5">
        <v>10.777763281067987</v>
      </c>
      <c r="H103" s="5">
        <v>13.195270623363134</v>
      </c>
      <c r="I103" s="5">
        <v>1942.5542355335124</v>
      </c>
      <c r="J103" s="13">
        <v>3.7940512412763905E-3</v>
      </c>
      <c r="K103" s="21">
        <v>15.47</v>
      </c>
      <c r="L103" s="21">
        <v>18.940000000000001</v>
      </c>
      <c r="M103" s="21">
        <v>2788.27</v>
      </c>
      <c r="N103" s="29">
        <f t="shared" si="2"/>
        <v>0.3033120051022633</v>
      </c>
      <c r="O103" s="20">
        <f t="shared" si="3"/>
        <v>1586.65</v>
      </c>
    </row>
    <row r="104" spans="1:15" ht="39" customHeight="1" x14ac:dyDescent="0.2">
      <c r="A104" s="6" t="s">
        <v>578</v>
      </c>
      <c r="B104" s="27" t="s">
        <v>577</v>
      </c>
      <c r="C104" s="7" t="s">
        <v>91</v>
      </c>
      <c r="D104" s="7" t="s">
        <v>576</v>
      </c>
      <c r="E104" s="6" t="s">
        <v>103</v>
      </c>
      <c r="F104" s="6">
        <v>86.24</v>
      </c>
      <c r="G104" s="5">
        <v>50.252105071973745</v>
      </c>
      <c r="H104" s="5">
        <v>61.53845058931708</v>
      </c>
      <c r="I104" s="5">
        <v>5307.0695692931522</v>
      </c>
      <c r="J104" s="13">
        <v>1.0365370252525685E-2</v>
      </c>
      <c r="K104" s="21">
        <v>72.13</v>
      </c>
      <c r="L104" s="21">
        <v>88.33</v>
      </c>
      <c r="M104" s="21">
        <v>7617.57</v>
      </c>
      <c r="N104" s="29">
        <f t="shared" si="2"/>
        <v>0.3033120051022633</v>
      </c>
      <c r="O104" s="20">
        <f t="shared" si="3"/>
        <v>4333.74</v>
      </c>
    </row>
    <row r="105" spans="1:15" ht="52.15" customHeight="1" x14ac:dyDescent="0.2">
      <c r="A105" s="6" t="s">
        <v>575</v>
      </c>
      <c r="B105" s="27" t="s">
        <v>574</v>
      </c>
      <c r="C105" s="7" t="s">
        <v>91</v>
      </c>
      <c r="D105" s="7" t="s">
        <v>573</v>
      </c>
      <c r="E105" s="6" t="s">
        <v>98</v>
      </c>
      <c r="F105" s="6">
        <v>36</v>
      </c>
      <c r="G105" s="5">
        <v>36.109338775549695</v>
      </c>
      <c r="H105" s="5">
        <v>44.218787036159348</v>
      </c>
      <c r="I105" s="5">
        <v>1591.8763333017366</v>
      </c>
      <c r="J105" s="13">
        <v>3.1091334634799537E-3</v>
      </c>
      <c r="K105" s="21">
        <v>51.83</v>
      </c>
      <c r="L105" s="21">
        <v>63.47</v>
      </c>
      <c r="M105" s="21">
        <v>2284.92</v>
      </c>
      <c r="N105" s="29">
        <f t="shared" si="2"/>
        <v>0.3033120051022633</v>
      </c>
      <c r="O105" s="20">
        <f t="shared" si="3"/>
        <v>1299.93</v>
      </c>
    </row>
    <row r="106" spans="1:15" ht="24" customHeight="1" x14ac:dyDescent="0.2">
      <c r="A106" s="17" t="s">
        <v>42</v>
      </c>
      <c r="B106" s="26" t="s">
        <v>779</v>
      </c>
      <c r="C106" s="18"/>
      <c r="D106" s="18" t="s">
        <v>43</v>
      </c>
      <c r="E106" s="17"/>
      <c r="F106" s="17">
        <v>1</v>
      </c>
      <c r="G106" s="16" t="s">
        <v>536</v>
      </c>
      <c r="H106" s="15">
        <v>575.63845578425492</v>
      </c>
      <c r="I106" s="15">
        <v>575.63845578425492</v>
      </c>
      <c r="J106" s="14">
        <v>1.1242938589536226E-3</v>
      </c>
      <c r="K106" s="21" t="s">
        <v>536</v>
      </c>
      <c r="L106" s="21">
        <v>826.25</v>
      </c>
      <c r="M106" s="21">
        <v>826.25</v>
      </c>
      <c r="N106" s="29">
        <f t="shared" si="2"/>
        <v>0.3033120051022633</v>
      </c>
      <c r="O106" s="20"/>
    </row>
    <row r="107" spans="1:15" ht="25.9" customHeight="1" x14ac:dyDescent="0.2">
      <c r="A107" s="6" t="s">
        <v>572</v>
      </c>
      <c r="B107" s="27" t="s">
        <v>424</v>
      </c>
      <c r="C107" s="7" t="s">
        <v>101</v>
      </c>
      <c r="D107" s="7" t="s">
        <v>423</v>
      </c>
      <c r="E107" s="6" t="s">
        <v>99</v>
      </c>
      <c r="F107" s="6">
        <v>0.64</v>
      </c>
      <c r="G107" s="5">
        <v>9.1753808928031919</v>
      </c>
      <c r="H107" s="5">
        <v>11.237577357700491</v>
      </c>
      <c r="I107" s="5">
        <v>7.1898201073446426</v>
      </c>
      <c r="J107" s="13">
        <v>1.4042617397157503E-5</v>
      </c>
      <c r="K107" s="21">
        <v>13.17</v>
      </c>
      <c r="L107" s="21">
        <v>16.13</v>
      </c>
      <c r="M107" s="21">
        <v>10.32</v>
      </c>
      <c r="N107" s="29">
        <f t="shared" si="2"/>
        <v>0.3033120051022633</v>
      </c>
      <c r="O107" s="20">
        <f t="shared" si="3"/>
        <v>5.87</v>
      </c>
    </row>
    <row r="108" spans="1:15" ht="25.9" customHeight="1" x14ac:dyDescent="0.2">
      <c r="A108" s="6" t="s">
        <v>571</v>
      </c>
      <c r="B108" s="27" t="s">
        <v>428</v>
      </c>
      <c r="C108" s="7" t="s">
        <v>91</v>
      </c>
      <c r="D108" s="7" t="s">
        <v>427</v>
      </c>
      <c r="E108" s="6" t="s">
        <v>103</v>
      </c>
      <c r="F108" s="6">
        <v>6.4</v>
      </c>
      <c r="G108" s="5">
        <v>2.1666996641319609</v>
      </c>
      <c r="H108" s="5">
        <v>2.6474143806113992</v>
      </c>
      <c r="I108" s="5">
        <v>16.943452035912955</v>
      </c>
      <c r="J108" s="13">
        <v>3.3092679757642482E-5</v>
      </c>
      <c r="K108" s="21">
        <v>3.11</v>
      </c>
      <c r="L108" s="21">
        <v>3.8</v>
      </c>
      <c r="M108" s="21">
        <v>24.32</v>
      </c>
      <c r="N108" s="29">
        <f t="shared" si="2"/>
        <v>0.30331200510226342</v>
      </c>
      <c r="O108" s="20">
        <f t="shared" si="3"/>
        <v>13.86</v>
      </c>
    </row>
    <row r="109" spans="1:15" ht="52.15" customHeight="1" x14ac:dyDescent="0.2">
      <c r="A109" s="6" t="s">
        <v>570</v>
      </c>
      <c r="B109" s="27" t="s">
        <v>426</v>
      </c>
      <c r="C109" s="7" t="s">
        <v>91</v>
      </c>
      <c r="D109" s="7" t="s">
        <v>425</v>
      </c>
      <c r="E109" s="6" t="s">
        <v>103</v>
      </c>
      <c r="F109" s="6">
        <v>6.4</v>
      </c>
      <c r="G109" s="5">
        <v>70.365487484671405</v>
      </c>
      <c r="H109" s="5">
        <v>86.173338088901048</v>
      </c>
      <c r="I109" s="5">
        <v>551.5051836409973</v>
      </c>
      <c r="J109" s="13">
        <v>1.0771585617988227E-3</v>
      </c>
      <c r="K109" s="21">
        <v>101</v>
      </c>
      <c r="L109" s="21">
        <v>123.69</v>
      </c>
      <c r="M109" s="21">
        <v>791.61</v>
      </c>
      <c r="N109" s="29">
        <f t="shared" si="2"/>
        <v>0.30331200510226342</v>
      </c>
      <c r="O109" s="20">
        <f t="shared" si="3"/>
        <v>450.33</v>
      </c>
    </row>
    <row r="110" spans="1:15" ht="24" customHeight="1" x14ac:dyDescent="0.2">
      <c r="A110" s="17" t="s">
        <v>44</v>
      </c>
      <c r="B110" s="26" t="s">
        <v>779</v>
      </c>
      <c r="C110" s="18"/>
      <c r="D110" s="18" t="s">
        <v>45</v>
      </c>
      <c r="E110" s="17"/>
      <c r="F110" s="17">
        <v>1</v>
      </c>
      <c r="G110" s="16" t="s">
        <v>536</v>
      </c>
      <c r="H110" s="15">
        <v>4683.3248074612084</v>
      </c>
      <c r="I110" s="15">
        <v>4683.3248074612084</v>
      </c>
      <c r="J110" s="14">
        <v>9.14711876457267E-3</v>
      </c>
      <c r="K110" s="21" t="s">
        <v>536</v>
      </c>
      <c r="L110" s="21">
        <v>6722.27</v>
      </c>
      <c r="M110" s="21">
        <v>6722.27</v>
      </c>
      <c r="N110" s="29">
        <f t="shared" si="2"/>
        <v>0.30331200510226342</v>
      </c>
      <c r="O110" s="20"/>
    </row>
    <row r="111" spans="1:15" ht="52.15" customHeight="1" x14ac:dyDescent="0.2">
      <c r="A111" s="6" t="s">
        <v>569</v>
      </c>
      <c r="B111" s="27" t="s">
        <v>562</v>
      </c>
      <c r="C111" s="7" t="s">
        <v>91</v>
      </c>
      <c r="D111" s="7" t="s">
        <v>561</v>
      </c>
      <c r="E111" s="6" t="s">
        <v>103</v>
      </c>
      <c r="F111" s="6">
        <v>18</v>
      </c>
      <c r="G111" s="5">
        <v>18.141755387137064</v>
      </c>
      <c r="H111" s="5">
        <v>22.217380157288822</v>
      </c>
      <c r="I111" s="5">
        <v>399.91284283119882</v>
      </c>
      <c r="J111" s="13">
        <v>7.8107977115468498E-4</v>
      </c>
      <c r="K111" s="21">
        <v>26.04</v>
      </c>
      <c r="L111" s="21">
        <v>31.89</v>
      </c>
      <c r="M111" s="21">
        <v>574.02</v>
      </c>
      <c r="N111" s="29">
        <f t="shared" si="2"/>
        <v>0.3033120051022633</v>
      </c>
      <c r="O111" s="20">
        <f t="shared" si="3"/>
        <v>326.55</v>
      </c>
    </row>
    <row r="112" spans="1:15" ht="52.15" customHeight="1" x14ac:dyDescent="0.2">
      <c r="A112" s="6" t="s">
        <v>568</v>
      </c>
      <c r="B112" s="27" t="s">
        <v>567</v>
      </c>
      <c r="C112" s="7" t="s">
        <v>91</v>
      </c>
      <c r="D112" s="7" t="s">
        <v>566</v>
      </c>
      <c r="E112" s="6" t="s">
        <v>103</v>
      </c>
      <c r="F112" s="6">
        <v>7.49</v>
      </c>
      <c r="G112" s="5">
        <v>18.455264984841044</v>
      </c>
      <c r="H112" s="5">
        <v>22.600558554482578</v>
      </c>
      <c r="I112" s="5">
        <v>169.27428212030307</v>
      </c>
      <c r="J112" s="13">
        <v>3.3061383226621688E-4</v>
      </c>
      <c r="K112" s="21">
        <v>26.49</v>
      </c>
      <c r="L112" s="21">
        <v>32.44</v>
      </c>
      <c r="M112" s="21">
        <v>242.97</v>
      </c>
      <c r="N112" s="29">
        <f t="shared" si="2"/>
        <v>0.30331200510226342</v>
      </c>
      <c r="O112" s="20">
        <f t="shared" si="3"/>
        <v>138.22</v>
      </c>
    </row>
    <row r="113" spans="1:15" ht="39" customHeight="1" x14ac:dyDescent="0.2">
      <c r="A113" s="6" t="s">
        <v>565</v>
      </c>
      <c r="B113" s="27" t="s">
        <v>564</v>
      </c>
      <c r="C113" s="7" t="s">
        <v>110</v>
      </c>
      <c r="D113" s="7" t="s">
        <v>563</v>
      </c>
      <c r="E113" s="6" t="s">
        <v>103</v>
      </c>
      <c r="F113" s="6">
        <v>7.35</v>
      </c>
      <c r="G113" s="5">
        <v>420.95978715705945</v>
      </c>
      <c r="H113" s="5">
        <v>515.54911622432519</v>
      </c>
      <c r="I113" s="5">
        <v>3789.2860042487901</v>
      </c>
      <c r="J113" s="13">
        <v>7.4009492270484161E-3</v>
      </c>
      <c r="K113" s="21">
        <v>604.23</v>
      </c>
      <c r="L113" s="21">
        <v>740</v>
      </c>
      <c r="M113" s="21">
        <v>5439</v>
      </c>
      <c r="N113" s="29">
        <f t="shared" si="2"/>
        <v>0.3033120051022633</v>
      </c>
      <c r="O113" s="20">
        <f t="shared" si="3"/>
        <v>3094.05</v>
      </c>
    </row>
    <row r="114" spans="1:15" ht="24" customHeight="1" x14ac:dyDescent="0.2">
      <c r="A114" s="6" t="s">
        <v>558</v>
      </c>
      <c r="B114" s="27" t="s">
        <v>557</v>
      </c>
      <c r="C114" s="7" t="s">
        <v>108</v>
      </c>
      <c r="D114" s="7" t="s">
        <v>556</v>
      </c>
      <c r="E114" s="6" t="s">
        <v>98</v>
      </c>
      <c r="F114" s="6">
        <v>5.6</v>
      </c>
      <c r="G114" s="5">
        <v>42.895079845853651</v>
      </c>
      <c r="H114" s="5">
        <v>52.530274815289353</v>
      </c>
      <c r="I114" s="5">
        <v>294.16953896562035</v>
      </c>
      <c r="J114" s="13">
        <v>5.7454988079222707E-4</v>
      </c>
      <c r="K114" s="21">
        <v>61.57</v>
      </c>
      <c r="L114" s="21">
        <v>75.400000000000006</v>
      </c>
      <c r="M114" s="21">
        <v>422.24</v>
      </c>
      <c r="N114" s="29">
        <f t="shared" si="2"/>
        <v>0.3033120051022633</v>
      </c>
      <c r="O114" s="20">
        <f t="shared" si="3"/>
        <v>240.21</v>
      </c>
    </row>
    <row r="115" spans="1:15" ht="25.9" customHeight="1" x14ac:dyDescent="0.2">
      <c r="A115" s="6" t="s">
        <v>555</v>
      </c>
      <c r="B115" s="27" t="s">
        <v>554</v>
      </c>
      <c r="C115" s="7" t="s">
        <v>101</v>
      </c>
      <c r="D115" s="7" t="s">
        <v>553</v>
      </c>
      <c r="E115" s="6" t="s">
        <v>103</v>
      </c>
      <c r="F115" s="6">
        <v>2.2599999999999998</v>
      </c>
      <c r="G115" s="5">
        <v>11.091272878771969</v>
      </c>
      <c r="H115" s="5">
        <v>13.578449020556887</v>
      </c>
      <c r="I115" s="5">
        <v>30.682139295296324</v>
      </c>
      <c r="J115" s="13">
        <v>5.9926053311125617E-5</v>
      </c>
      <c r="K115" s="21">
        <v>15.92</v>
      </c>
      <c r="L115" s="21">
        <v>19.489999999999998</v>
      </c>
      <c r="M115" s="21">
        <v>44.04</v>
      </c>
      <c r="N115" s="29">
        <f t="shared" si="2"/>
        <v>0.3033120051022633</v>
      </c>
      <c r="O115" s="20">
        <f t="shared" si="3"/>
        <v>25.06</v>
      </c>
    </row>
    <row r="116" spans="1:15" ht="24" customHeight="1" x14ac:dyDescent="0.2">
      <c r="A116" s="17" t="s">
        <v>46</v>
      </c>
      <c r="B116" s="26" t="s">
        <v>779</v>
      </c>
      <c r="C116" s="18"/>
      <c r="D116" s="18" t="s">
        <v>47</v>
      </c>
      <c r="E116" s="17"/>
      <c r="F116" s="17">
        <v>1</v>
      </c>
      <c r="G116" s="16" t="s">
        <v>536</v>
      </c>
      <c r="H116" s="15">
        <v>21600.281798928205</v>
      </c>
      <c r="I116" s="15">
        <v>21600.281798928205</v>
      </c>
      <c r="J116" s="14">
        <v>4.2188050388531642E-2</v>
      </c>
      <c r="K116" s="21" t="s">
        <v>536</v>
      </c>
      <c r="L116" s="21">
        <v>31004.240000000002</v>
      </c>
      <c r="M116" s="21">
        <v>31004.240000000002</v>
      </c>
      <c r="N116" s="29">
        <f t="shared" si="2"/>
        <v>0.3033120051022633</v>
      </c>
      <c r="O116" s="20"/>
    </row>
    <row r="117" spans="1:15" ht="64.900000000000006" customHeight="1" x14ac:dyDescent="0.2">
      <c r="A117" s="6" t="s">
        <v>552</v>
      </c>
      <c r="B117" s="27" t="s">
        <v>551</v>
      </c>
      <c r="C117" s="7" t="s">
        <v>101</v>
      </c>
      <c r="D117" s="7" t="s">
        <v>550</v>
      </c>
      <c r="E117" s="6" t="s">
        <v>106</v>
      </c>
      <c r="F117" s="6">
        <v>3.83</v>
      </c>
      <c r="G117" s="5">
        <v>702.40083645589812</v>
      </c>
      <c r="H117" s="5">
        <v>860.22853482003143</v>
      </c>
      <c r="I117" s="5">
        <v>3294.672362271142</v>
      </c>
      <c r="J117" s="13">
        <v>6.434906957560823E-3</v>
      </c>
      <c r="K117" s="21">
        <v>1008.2</v>
      </c>
      <c r="L117" s="21">
        <v>1234.74</v>
      </c>
      <c r="M117" s="21">
        <v>4729.05</v>
      </c>
      <c r="N117" s="29">
        <f t="shared" si="2"/>
        <v>0.3033120051022633</v>
      </c>
      <c r="O117" s="20">
        <f t="shared" si="3"/>
        <v>2690.19</v>
      </c>
    </row>
    <row r="118" spans="1:15" ht="64.900000000000006" customHeight="1" x14ac:dyDescent="0.2">
      <c r="A118" s="6" t="s">
        <v>549</v>
      </c>
      <c r="B118" s="27" t="s">
        <v>548</v>
      </c>
      <c r="C118" s="7" t="s">
        <v>101</v>
      </c>
      <c r="D118" s="7" t="s">
        <v>547</v>
      </c>
      <c r="E118" s="6" t="s">
        <v>106</v>
      </c>
      <c r="F118" s="6">
        <v>23.06</v>
      </c>
      <c r="G118" s="5">
        <v>516.6568501362126</v>
      </c>
      <c r="H118" s="5">
        <v>632.74597072602239</v>
      </c>
      <c r="I118" s="5">
        <v>14591.119855540494</v>
      </c>
      <c r="J118" s="13">
        <v>2.8498280967852521E-2</v>
      </c>
      <c r="K118" s="21">
        <v>741.59</v>
      </c>
      <c r="L118" s="21">
        <v>908.22</v>
      </c>
      <c r="M118" s="21">
        <v>20943.55</v>
      </c>
      <c r="N118" s="29">
        <f t="shared" si="2"/>
        <v>0.3033120051022633</v>
      </c>
      <c r="O118" s="20">
        <f t="shared" si="3"/>
        <v>11914.1</v>
      </c>
    </row>
    <row r="119" spans="1:15" ht="24" customHeight="1" x14ac:dyDescent="0.2">
      <c r="A119" s="6" t="s">
        <v>546</v>
      </c>
      <c r="B119" s="27" t="s">
        <v>545</v>
      </c>
      <c r="C119" s="7" t="s">
        <v>101</v>
      </c>
      <c r="D119" s="7" t="s">
        <v>544</v>
      </c>
      <c r="E119" s="6" t="s">
        <v>100</v>
      </c>
      <c r="F119" s="6">
        <v>4</v>
      </c>
      <c r="G119" s="5">
        <v>17.695875070402511</v>
      </c>
      <c r="H119" s="5">
        <v>21.666996641319614</v>
      </c>
      <c r="I119" s="5">
        <v>86.667986565278454</v>
      </c>
      <c r="J119" s="13">
        <v>1.6927341126030945E-4</v>
      </c>
      <c r="K119" s="21">
        <v>25.4</v>
      </c>
      <c r="L119" s="21">
        <v>31.1</v>
      </c>
      <c r="M119" s="21">
        <v>124.4</v>
      </c>
      <c r="N119" s="29">
        <f t="shared" si="2"/>
        <v>0.3033120051022633</v>
      </c>
      <c r="O119" s="20">
        <f t="shared" si="3"/>
        <v>70.78</v>
      </c>
    </row>
    <row r="120" spans="1:15" ht="64.900000000000006" customHeight="1" x14ac:dyDescent="0.2">
      <c r="A120" s="6" t="s">
        <v>543</v>
      </c>
      <c r="B120" s="27" t="s">
        <v>542</v>
      </c>
      <c r="C120" s="7" t="s">
        <v>110</v>
      </c>
      <c r="D120" s="7" t="s">
        <v>541</v>
      </c>
      <c r="E120" s="6" t="s">
        <v>97</v>
      </c>
      <c r="F120" s="6">
        <v>2</v>
      </c>
      <c r="G120" s="5">
        <v>1481.1099089929453</v>
      </c>
      <c r="H120" s="5">
        <v>1813.9107972756451</v>
      </c>
      <c r="I120" s="5">
        <v>3627.8215945512902</v>
      </c>
      <c r="J120" s="13">
        <v>7.0855890518579873E-3</v>
      </c>
      <c r="K120" s="21">
        <v>2125.9299999999998</v>
      </c>
      <c r="L120" s="21">
        <v>2603.62</v>
      </c>
      <c r="M120" s="21">
        <v>5207.24</v>
      </c>
      <c r="N120" s="29">
        <f t="shared" si="2"/>
        <v>0.3033120051022633</v>
      </c>
      <c r="O120" s="20">
        <f t="shared" si="3"/>
        <v>2962.21</v>
      </c>
    </row>
    <row r="121" spans="1:15" ht="24" customHeight="1" x14ac:dyDescent="0.2">
      <c r="A121" s="17" t="s">
        <v>48</v>
      </c>
      <c r="B121" s="26" t="s">
        <v>779</v>
      </c>
      <c r="C121" s="18"/>
      <c r="D121" s="18" t="s">
        <v>49</v>
      </c>
      <c r="E121" s="17"/>
      <c r="F121" s="17">
        <v>1</v>
      </c>
      <c r="G121" s="16" t="s">
        <v>536</v>
      </c>
      <c r="H121" s="15">
        <v>25531.141770620161</v>
      </c>
      <c r="I121" s="15">
        <v>25531.141770620161</v>
      </c>
      <c r="J121" s="14">
        <v>4.9865511270742492E-2</v>
      </c>
      <c r="K121" s="21" t="s">
        <v>536</v>
      </c>
      <c r="L121" s="21">
        <v>36646.449999999997</v>
      </c>
      <c r="M121" s="21">
        <v>36646.449999999997</v>
      </c>
      <c r="N121" s="29">
        <f t="shared" si="2"/>
        <v>0.3033120051022633</v>
      </c>
      <c r="O121" s="20"/>
    </row>
    <row r="122" spans="1:15" ht="25.9" customHeight="1" x14ac:dyDescent="0.2">
      <c r="A122" s="17" t="s">
        <v>50</v>
      </c>
      <c r="B122" s="26" t="s">
        <v>779</v>
      </c>
      <c r="C122" s="18"/>
      <c r="D122" s="18" t="s">
        <v>51</v>
      </c>
      <c r="E122" s="17"/>
      <c r="F122" s="17">
        <v>1</v>
      </c>
      <c r="G122" s="16" t="s">
        <v>536</v>
      </c>
      <c r="H122" s="15">
        <v>8955.4086252941815</v>
      </c>
      <c r="I122" s="15">
        <v>8955.4086252941815</v>
      </c>
      <c r="J122" s="14">
        <v>1.7491032471277694E-2</v>
      </c>
      <c r="K122" s="21" t="s">
        <v>536</v>
      </c>
      <c r="L122" s="21">
        <v>12854.26</v>
      </c>
      <c r="M122" s="21">
        <v>12854.26</v>
      </c>
      <c r="N122" s="29">
        <f t="shared" si="2"/>
        <v>0.3033120051022633</v>
      </c>
      <c r="O122" s="20"/>
    </row>
    <row r="123" spans="1:15" ht="64.900000000000006" customHeight="1" x14ac:dyDescent="0.2">
      <c r="A123" s="6" t="s">
        <v>539</v>
      </c>
      <c r="B123" s="27" t="s">
        <v>538</v>
      </c>
      <c r="C123" s="7" t="s">
        <v>110</v>
      </c>
      <c r="D123" s="7" t="s">
        <v>537</v>
      </c>
      <c r="E123" s="6" t="s">
        <v>100</v>
      </c>
      <c r="F123" s="6">
        <v>1</v>
      </c>
      <c r="G123" s="5">
        <v>1387.628313837567</v>
      </c>
      <c r="H123" s="5">
        <v>1699.4240590741001</v>
      </c>
      <c r="I123" s="5">
        <v>1699.4240590741001</v>
      </c>
      <c r="J123" s="13">
        <v>3.3191876153791009E-3</v>
      </c>
      <c r="K123" s="21">
        <v>1991.75</v>
      </c>
      <c r="L123" s="21">
        <v>2439.29</v>
      </c>
      <c r="M123" s="21">
        <v>2439.29</v>
      </c>
      <c r="N123" s="29">
        <f t="shared" si="2"/>
        <v>0.3033120051022633</v>
      </c>
      <c r="O123" s="20">
        <f t="shared" si="3"/>
        <v>1387.62</v>
      </c>
    </row>
    <row r="124" spans="1:15" ht="24" customHeight="1" x14ac:dyDescent="0.2">
      <c r="A124" s="6" t="s">
        <v>535</v>
      </c>
      <c r="B124" s="27" t="s">
        <v>140</v>
      </c>
      <c r="C124" s="7" t="s">
        <v>91</v>
      </c>
      <c r="D124" s="7" t="s">
        <v>139</v>
      </c>
      <c r="E124" s="6" t="s">
        <v>99</v>
      </c>
      <c r="F124" s="6">
        <v>2.4300000000000002</v>
      </c>
      <c r="G124" s="5">
        <v>64.262500649367226</v>
      </c>
      <c r="H124" s="5">
        <v>78.697875903648338</v>
      </c>
      <c r="I124" s="5">
        <v>191.23388771947975</v>
      </c>
      <c r="J124" s="13">
        <v>3.7350368695210882E-4</v>
      </c>
      <c r="K124" s="21">
        <v>92.24</v>
      </c>
      <c r="L124" s="21">
        <v>112.96</v>
      </c>
      <c r="M124" s="21">
        <v>274.49</v>
      </c>
      <c r="N124" s="29">
        <f t="shared" si="2"/>
        <v>0.3033120051022633</v>
      </c>
      <c r="O124" s="20">
        <f t="shared" si="3"/>
        <v>156.15</v>
      </c>
    </row>
    <row r="125" spans="1:15" ht="24" customHeight="1" x14ac:dyDescent="0.2">
      <c r="A125" s="6" t="s">
        <v>534</v>
      </c>
      <c r="B125" s="27" t="s">
        <v>218</v>
      </c>
      <c r="C125" s="7" t="s">
        <v>108</v>
      </c>
      <c r="D125" s="7" t="s">
        <v>217</v>
      </c>
      <c r="E125" s="6" t="s">
        <v>99</v>
      </c>
      <c r="F125" s="6">
        <v>2.4300000000000002</v>
      </c>
      <c r="G125" s="5">
        <v>21.026043686013693</v>
      </c>
      <c r="H125" s="5">
        <v>25.749588291420348</v>
      </c>
      <c r="I125" s="5">
        <v>62.569548821765736</v>
      </c>
      <c r="J125" s="13">
        <v>1.2220615004251119E-4</v>
      </c>
      <c r="K125" s="21">
        <v>30.18</v>
      </c>
      <c r="L125" s="21">
        <v>36.96</v>
      </c>
      <c r="M125" s="21">
        <v>89.81</v>
      </c>
      <c r="N125" s="29">
        <f t="shared" si="2"/>
        <v>0.3033120051022633</v>
      </c>
      <c r="O125" s="20">
        <f t="shared" si="3"/>
        <v>51.09</v>
      </c>
    </row>
    <row r="126" spans="1:15" ht="52.15" customHeight="1" x14ac:dyDescent="0.2">
      <c r="A126" s="6" t="s">
        <v>533</v>
      </c>
      <c r="B126" s="27" t="s">
        <v>532</v>
      </c>
      <c r="C126" s="7" t="s">
        <v>91</v>
      </c>
      <c r="D126" s="7" t="s">
        <v>531</v>
      </c>
      <c r="E126" s="6" t="s">
        <v>98</v>
      </c>
      <c r="F126" s="6">
        <v>168</v>
      </c>
      <c r="G126" s="5">
        <v>21.820268000197114</v>
      </c>
      <c r="H126" s="5">
        <v>26.717984604328205</v>
      </c>
      <c r="I126" s="5">
        <v>4488.6214135271384</v>
      </c>
      <c r="J126" s="13">
        <v>8.7668386982951898E-3</v>
      </c>
      <c r="K126" s="21">
        <v>31.32</v>
      </c>
      <c r="L126" s="21">
        <v>38.35</v>
      </c>
      <c r="M126" s="21">
        <v>6442.8</v>
      </c>
      <c r="N126" s="29">
        <f t="shared" si="2"/>
        <v>0.3033120051022633</v>
      </c>
      <c r="O126" s="20">
        <f t="shared" si="3"/>
        <v>3665.8</v>
      </c>
    </row>
    <row r="127" spans="1:15" ht="25.9" customHeight="1" x14ac:dyDescent="0.2">
      <c r="A127" s="6" t="s">
        <v>530</v>
      </c>
      <c r="B127" s="27" t="s">
        <v>529</v>
      </c>
      <c r="C127" s="7" t="s">
        <v>101</v>
      </c>
      <c r="D127" s="7" t="s">
        <v>528</v>
      </c>
      <c r="E127" s="6" t="s">
        <v>106</v>
      </c>
      <c r="F127" s="6">
        <v>30</v>
      </c>
      <c r="G127" s="5">
        <v>11.955165992445162</v>
      </c>
      <c r="H127" s="5">
        <v>14.637414772801449</v>
      </c>
      <c r="I127" s="5">
        <v>439.12244318404339</v>
      </c>
      <c r="J127" s="13">
        <v>8.5766102184383459E-4</v>
      </c>
      <c r="K127" s="21">
        <v>17.16</v>
      </c>
      <c r="L127" s="21">
        <v>21.01</v>
      </c>
      <c r="M127" s="21">
        <v>630.29999999999995</v>
      </c>
      <c r="N127" s="29">
        <f t="shared" si="2"/>
        <v>0.3033120051022633</v>
      </c>
      <c r="O127" s="20">
        <f t="shared" si="3"/>
        <v>358.65</v>
      </c>
    </row>
    <row r="128" spans="1:15" ht="24" customHeight="1" x14ac:dyDescent="0.2">
      <c r="A128" s="6" t="s">
        <v>527</v>
      </c>
      <c r="B128" s="27" t="s">
        <v>526</v>
      </c>
      <c r="C128" s="7" t="s">
        <v>108</v>
      </c>
      <c r="D128" s="7" t="s">
        <v>525</v>
      </c>
      <c r="E128" s="6" t="s">
        <v>98</v>
      </c>
      <c r="F128" s="6">
        <v>25</v>
      </c>
      <c r="G128" s="5">
        <v>29.929716260806767</v>
      </c>
      <c r="H128" s="5">
        <v>36.652755411569927</v>
      </c>
      <c r="I128" s="5">
        <v>916.31888528924821</v>
      </c>
      <c r="J128" s="13">
        <v>1.7896853228305625E-3</v>
      </c>
      <c r="K128" s="21">
        <v>42.96</v>
      </c>
      <c r="L128" s="21">
        <v>52.61</v>
      </c>
      <c r="M128" s="21">
        <v>1315.25</v>
      </c>
      <c r="N128" s="29">
        <f t="shared" si="2"/>
        <v>0.3033120051022633</v>
      </c>
      <c r="O128" s="20">
        <f t="shared" si="3"/>
        <v>748.24</v>
      </c>
    </row>
    <row r="129" spans="1:15" ht="25.9" customHeight="1" x14ac:dyDescent="0.2">
      <c r="A129" s="6" t="s">
        <v>524</v>
      </c>
      <c r="B129" s="27" t="s">
        <v>523</v>
      </c>
      <c r="C129" s="7" t="s">
        <v>101</v>
      </c>
      <c r="D129" s="7" t="s">
        <v>522</v>
      </c>
      <c r="E129" s="6" t="s">
        <v>106</v>
      </c>
      <c r="F129" s="6">
        <v>3</v>
      </c>
      <c r="G129" s="5">
        <v>16.894683876270115</v>
      </c>
      <c r="H129" s="5">
        <v>20.684666568513805</v>
      </c>
      <c r="I129" s="5">
        <v>62.053999705541401</v>
      </c>
      <c r="J129" s="13">
        <v>1.2119921817488552E-4</v>
      </c>
      <c r="K129" s="21">
        <v>24.25</v>
      </c>
      <c r="L129" s="21">
        <v>29.69</v>
      </c>
      <c r="M129" s="21">
        <v>89.07</v>
      </c>
      <c r="N129" s="29">
        <f t="shared" si="2"/>
        <v>0.3033120051022633</v>
      </c>
      <c r="O129" s="20">
        <f t="shared" si="3"/>
        <v>50.68</v>
      </c>
    </row>
    <row r="130" spans="1:15" ht="25.9" customHeight="1" x14ac:dyDescent="0.2">
      <c r="A130" s="6" t="s">
        <v>521</v>
      </c>
      <c r="B130" s="27" t="s">
        <v>520</v>
      </c>
      <c r="C130" s="7" t="s">
        <v>101</v>
      </c>
      <c r="D130" s="7" t="s">
        <v>519</v>
      </c>
      <c r="E130" s="6" t="s">
        <v>100</v>
      </c>
      <c r="F130" s="6">
        <v>4</v>
      </c>
      <c r="G130" s="5">
        <v>5.9636492363246267</v>
      </c>
      <c r="H130" s="5">
        <v>7.3012901865282807</v>
      </c>
      <c r="I130" s="5">
        <v>29.205160746113123</v>
      </c>
      <c r="J130" s="13">
        <v>5.7041329582252181E-5</v>
      </c>
      <c r="K130" s="21">
        <v>8.56</v>
      </c>
      <c r="L130" s="21">
        <v>10.48</v>
      </c>
      <c r="M130" s="21">
        <v>41.92</v>
      </c>
      <c r="N130" s="29">
        <f t="shared" si="2"/>
        <v>0.3033120051022633</v>
      </c>
      <c r="O130" s="20">
        <f t="shared" si="3"/>
        <v>23.85</v>
      </c>
    </row>
    <row r="131" spans="1:15" ht="25.9" customHeight="1" x14ac:dyDescent="0.2">
      <c r="A131" s="6" t="s">
        <v>518</v>
      </c>
      <c r="B131" s="27" t="s">
        <v>517</v>
      </c>
      <c r="C131" s="7" t="s">
        <v>101</v>
      </c>
      <c r="D131" s="7" t="s">
        <v>516</v>
      </c>
      <c r="E131" s="6" t="s">
        <v>100</v>
      </c>
      <c r="F131" s="6">
        <v>5</v>
      </c>
      <c r="G131" s="5">
        <v>15.912353803464306</v>
      </c>
      <c r="H131" s="5">
        <v>19.486363217289696</v>
      </c>
      <c r="I131" s="5">
        <v>97.431816086448478</v>
      </c>
      <c r="J131" s="13">
        <v>1.9029651579384463E-4</v>
      </c>
      <c r="K131" s="21">
        <v>22.84</v>
      </c>
      <c r="L131" s="21">
        <v>27.97</v>
      </c>
      <c r="M131" s="21">
        <v>139.85</v>
      </c>
      <c r="N131" s="29">
        <f t="shared" si="2"/>
        <v>0.3033120051022633</v>
      </c>
      <c r="O131" s="20">
        <f t="shared" si="3"/>
        <v>79.56</v>
      </c>
    </row>
    <row r="132" spans="1:15" ht="25.9" customHeight="1" x14ac:dyDescent="0.2">
      <c r="A132" s="6" t="s">
        <v>515</v>
      </c>
      <c r="B132" s="27" t="s">
        <v>514</v>
      </c>
      <c r="C132" s="7" t="s">
        <v>101</v>
      </c>
      <c r="D132" s="7" t="s">
        <v>513</v>
      </c>
      <c r="E132" s="6" t="s">
        <v>100</v>
      </c>
      <c r="F132" s="6">
        <v>2</v>
      </c>
      <c r="G132" s="5">
        <v>8.7922024956094358</v>
      </c>
      <c r="H132" s="5">
        <v>10.763829521170031</v>
      </c>
      <c r="I132" s="5">
        <v>21.527659042340062</v>
      </c>
      <c r="J132" s="13">
        <v>4.2046209067070422E-5</v>
      </c>
      <c r="K132" s="21">
        <v>12.62</v>
      </c>
      <c r="L132" s="21">
        <v>15.45</v>
      </c>
      <c r="M132" s="21">
        <v>30.9</v>
      </c>
      <c r="N132" s="29">
        <f t="shared" si="2"/>
        <v>0.3033120051022633</v>
      </c>
      <c r="O132" s="20">
        <f t="shared" si="3"/>
        <v>17.579999999999998</v>
      </c>
    </row>
    <row r="133" spans="1:15" ht="25.9" customHeight="1" x14ac:dyDescent="0.2">
      <c r="A133" s="6" t="s">
        <v>512</v>
      </c>
      <c r="B133" s="27" t="s">
        <v>315</v>
      </c>
      <c r="C133" s="7" t="s">
        <v>101</v>
      </c>
      <c r="D133" s="7" t="s">
        <v>314</v>
      </c>
      <c r="E133" s="6" t="s">
        <v>100</v>
      </c>
      <c r="F133" s="6">
        <v>3</v>
      </c>
      <c r="G133" s="5">
        <v>4.0129228506109635</v>
      </c>
      <c r="H133" s="5">
        <v>4.9116503640290432</v>
      </c>
      <c r="I133" s="5">
        <v>14.73495109208713</v>
      </c>
      <c r="J133" s="13">
        <v>2.8779201351732667E-5</v>
      </c>
      <c r="K133" s="21">
        <v>5.76</v>
      </c>
      <c r="L133" s="21">
        <v>7.05</v>
      </c>
      <c r="M133" s="21">
        <v>21.15</v>
      </c>
      <c r="N133" s="29">
        <f t="shared" si="2"/>
        <v>0.3033120051022633</v>
      </c>
      <c r="O133" s="20">
        <f t="shared" si="3"/>
        <v>12.03</v>
      </c>
    </row>
    <row r="134" spans="1:15" ht="25.9" customHeight="1" x14ac:dyDescent="0.2">
      <c r="A134" s="6" t="s">
        <v>511</v>
      </c>
      <c r="B134" s="27" t="s">
        <v>510</v>
      </c>
      <c r="C134" s="7" t="s">
        <v>101</v>
      </c>
      <c r="D134" s="7" t="s">
        <v>509</v>
      </c>
      <c r="E134" s="6" t="s">
        <v>100</v>
      </c>
      <c r="F134" s="6">
        <v>3</v>
      </c>
      <c r="G134" s="5">
        <v>4.7932134048964281</v>
      </c>
      <c r="H134" s="5">
        <v>5.8661129170389428</v>
      </c>
      <c r="I134" s="5">
        <v>17.598338751116831</v>
      </c>
      <c r="J134" s="13">
        <v>3.4371755373275052E-5</v>
      </c>
      <c r="K134" s="21">
        <v>6.88</v>
      </c>
      <c r="L134" s="21">
        <v>8.42</v>
      </c>
      <c r="M134" s="21">
        <v>25.26</v>
      </c>
      <c r="N134" s="29">
        <f t="shared" ref="N134:N197" si="4">1-(I134/M134)</f>
        <v>0.3033120051022633</v>
      </c>
      <c r="O134" s="20">
        <f t="shared" si="3"/>
        <v>14.37</v>
      </c>
    </row>
    <row r="135" spans="1:15" ht="25.9" customHeight="1" x14ac:dyDescent="0.2">
      <c r="A135" s="6" t="s">
        <v>508</v>
      </c>
      <c r="B135" s="27" t="s">
        <v>507</v>
      </c>
      <c r="C135" s="7" t="s">
        <v>101</v>
      </c>
      <c r="D135" s="7" t="s">
        <v>506</v>
      </c>
      <c r="E135" s="6" t="s">
        <v>100</v>
      </c>
      <c r="F135" s="6">
        <v>3</v>
      </c>
      <c r="G135" s="5">
        <v>4.9395178838249532</v>
      </c>
      <c r="H135" s="5">
        <v>6.0472517957123539</v>
      </c>
      <c r="I135" s="5">
        <v>18.141755387137064</v>
      </c>
      <c r="J135" s="13">
        <v>3.5433115990502072E-5</v>
      </c>
      <c r="K135" s="21">
        <v>7.09</v>
      </c>
      <c r="L135" s="21">
        <v>8.68</v>
      </c>
      <c r="M135" s="21">
        <v>26.04</v>
      </c>
      <c r="N135" s="29">
        <f t="shared" si="4"/>
        <v>0.3033120051022633</v>
      </c>
      <c r="O135" s="20">
        <f t="shared" si="3"/>
        <v>14.81</v>
      </c>
    </row>
    <row r="136" spans="1:15" ht="24" customHeight="1" x14ac:dyDescent="0.2">
      <c r="A136" s="6" t="s">
        <v>505</v>
      </c>
      <c r="B136" s="27" t="s">
        <v>504</v>
      </c>
      <c r="C136" s="7" t="s">
        <v>101</v>
      </c>
      <c r="D136" s="7" t="s">
        <v>503</v>
      </c>
      <c r="E136" s="6" t="s">
        <v>106</v>
      </c>
      <c r="F136" s="6">
        <v>62</v>
      </c>
      <c r="G136" s="5">
        <v>3.5043406143356157</v>
      </c>
      <c r="H136" s="5">
        <v>4.2915980485700578</v>
      </c>
      <c r="I136" s="5">
        <v>266.07907901134359</v>
      </c>
      <c r="J136" s="13">
        <v>5.1968570119403034E-4</v>
      </c>
      <c r="K136" s="21">
        <v>5.03</v>
      </c>
      <c r="L136" s="21">
        <v>6.16</v>
      </c>
      <c r="M136" s="21">
        <v>381.92</v>
      </c>
      <c r="N136" s="29">
        <f t="shared" si="4"/>
        <v>0.3033120051022633</v>
      </c>
      <c r="O136" s="20">
        <f t="shared" ref="O136:O199" si="5">TRUNC(F136*G136,2)</f>
        <v>217.26</v>
      </c>
    </row>
    <row r="137" spans="1:15" ht="64.900000000000006" customHeight="1" x14ac:dyDescent="0.2">
      <c r="A137" s="6" t="s">
        <v>502</v>
      </c>
      <c r="B137" s="27" t="s">
        <v>501</v>
      </c>
      <c r="C137" s="7" t="s">
        <v>110</v>
      </c>
      <c r="D137" s="7" t="s">
        <v>500</v>
      </c>
      <c r="E137" s="6" t="s">
        <v>97</v>
      </c>
      <c r="F137" s="6">
        <v>3</v>
      </c>
      <c r="G137" s="5">
        <v>171.83809394152675</v>
      </c>
      <c r="H137" s="5">
        <v>210.44854261875932</v>
      </c>
      <c r="I137" s="5">
        <v>631.34562785627804</v>
      </c>
      <c r="J137" s="13">
        <v>1.2330969294067928E-3</v>
      </c>
      <c r="K137" s="21">
        <v>246.65</v>
      </c>
      <c r="L137" s="21">
        <v>302.07</v>
      </c>
      <c r="M137" s="21">
        <v>906.21</v>
      </c>
      <c r="N137" s="29">
        <f t="shared" si="4"/>
        <v>0.3033120051022633</v>
      </c>
      <c r="O137" s="20">
        <f t="shared" si="5"/>
        <v>515.51</v>
      </c>
    </row>
    <row r="138" spans="1:15" ht="24" customHeight="1" x14ac:dyDescent="0.2">
      <c r="A138" s="17" t="s">
        <v>52</v>
      </c>
      <c r="B138" s="26" t="s">
        <v>779</v>
      </c>
      <c r="C138" s="18"/>
      <c r="D138" s="18" t="s">
        <v>53</v>
      </c>
      <c r="E138" s="17"/>
      <c r="F138" s="17">
        <v>1</v>
      </c>
      <c r="G138" s="16" t="s">
        <v>536</v>
      </c>
      <c r="H138" s="15">
        <v>2956.3328044290047</v>
      </c>
      <c r="I138" s="15">
        <v>2956.3328044290047</v>
      </c>
      <c r="J138" s="14">
        <v>5.7740875086503985E-3</v>
      </c>
      <c r="K138" s="21" t="s">
        <v>536</v>
      </c>
      <c r="L138" s="21">
        <v>4243.41</v>
      </c>
      <c r="M138" s="21">
        <v>4243.41</v>
      </c>
      <c r="N138" s="29">
        <f t="shared" si="4"/>
        <v>0.3033120051022633</v>
      </c>
      <c r="O138" s="20"/>
    </row>
    <row r="139" spans="1:15" ht="52.15" customHeight="1" x14ac:dyDescent="0.2">
      <c r="A139" s="6" t="s">
        <v>499</v>
      </c>
      <c r="B139" s="27" t="s">
        <v>498</v>
      </c>
      <c r="C139" s="7" t="s">
        <v>110</v>
      </c>
      <c r="D139" s="7" t="s">
        <v>497</v>
      </c>
      <c r="E139" s="6" t="s">
        <v>97</v>
      </c>
      <c r="F139" s="6">
        <v>1</v>
      </c>
      <c r="G139" s="5">
        <v>1356.1380164681893</v>
      </c>
      <c r="H139" s="5">
        <v>1660.8554116765613</v>
      </c>
      <c r="I139" s="5">
        <v>1660.8554116765613</v>
      </c>
      <c r="J139" s="13">
        <v>3.2438582259307828E-3</v>
      </c>
      <c r="K139" s="21">
        <v>1946.55</v>
      </c>
      <c r="L139" s="21">
        <v>2383.9299999999998</v>
      </c>
      <c r="M139" s="21">
        <v>2383.9299999999998</v>
      </c>
      <c r="N139" s="29">
        <f t="shared" si="4"/>
        <v>0.3033120051022633</v>
      </c>
      <c r="O139" s="20">
        <f t="shared" si="5"/>
        <v>1356.13</v>
      </c>
    </row>
    <row r="140" spans="1:15" ht="39" customHeight="1" x14ac:dyDescent="0.2">
      <c r="A140" s="6" t="s">
        <v>496</v>
      </c>
      <c r="B140" s="27" t="s">
        <v>495</v>
      </c>
      <c r="C140" s="7" t="s">
        <v>101</v>
      </c>
      <c r="D140" s="7" t="s">
        <v>494</v>
      </c>
      <c r="E140" s="6" t="s">
        <v>100</v>
      </c>
      <c r="F140" s="6">
        <v>1</v>
      </c>
      <c r="G140" s="5">
        <v>642.20699369673366</v>
      </c>
      <c r="H140" s="5">
        <v>786.50501119995295</v>
      </c>
      <c r="I140" s="5">
        <v>786.50501119995295</v>
      </c>
      <c r="J140" s="13">
        <v>1.5361425999999077E-3</v>
      </c>
      <c r="K140" s="21">
        <v>921.8</v>
      </c>
      <c r="L140" s="21">
        <v>1128.92</v>
      </c>
      <c r="M140" s="21">
        <v>1128.92</v>
      </c>
      <c r="N140" s="29">
        <f t="shared" si="4"/>
        <v>0.3033120051022633</v>
      </c>
      <c r="O140" s="20">
        <f t="shared" si="5"/>
        <v>642.20000000000005</v>
      </c>
    </row>
    <row r="141" spans="1:15" ht="39" customHeight="1" x14ac:dyDescent="0.2">
      <c r="A141" s="6" t="s">
        <v>493</v>
      </c>
      <c r="B141" s="27" t="s">
        <v>413</v>
      </c>
      <c r="C141" s="7" t="s">
        <v>91</v>
      </c>
      <c r="D141" s="7" t="s">
        <v>412</v>
      </c>
      <c r="E141" s="6" t="s">
        <v>98</v>
      </c>
      <c r="F141" s="6">
        <v>6</v>
      </c>
      <c r="G141" s="5">
        <v>7.2107207471915746</v>
      </c>
      <c r="H141" s="5">
        <v>8.8270368953543237</v>
      </c>
      <c r="I141" s="5">
        <v>52.962221372125939</v>
      </c>
      <c r="J141" s="13">
        <v>1.0344183861743345E-4</v>
      </c>
      <c r="K141" s="21">
        <v>10.35</v>
      </c>
      <c r="L141" s="21">
        <v>12.67</v>
      </c>
      <c r="M141" s="21">
        <v>76.02</v>
      </c>
      <c r="N141" s="29">
        <f t="shared" si="4"/>
        <v>0.3033120051022633</v>
      </c>
      <c r="O141" s="20">
        <f t="shared" si="5"/>
        <v>43.26</v>
      </c>
    </row>
    <row r="142" spans="1:15" ht="24" customHeight="1" x14ac:dyDescent="0.2">
      <c r="A142" s="6" t="s">
        <v>492</v>
      </c>
      <c r="B142" s="27" t="s">
        <v>487</v>
      </c>
      <c r="C142" s="7" t="s">
        <v>108</v>
      </c>
      <c r="D142" s="7" t="s">
        <v>486</v>
      </c>
      <c r="E142" s="6" t="s">
        <v>97</v>
      </c>
      <c r="F142" s="6">
        <v>1</v>
      </c>
      <c r="G142" s="5">
        <v>170.01973827484366</v>
      </c>
      <c r="H142" s="5">
        <v>208.21914103508658</v>
      </c>
      <c r="I142" s="5">
        <v>208.21914103508658</v>
      </c>
      <c r="J142" s="13">
        <v>4.066780098341534E-4</v>
      </c>
      <c r="K142" s="21">
        <v>244.04</v>
      </c>
      <c r="L142" s="21">
        <v>298.87</v>
      </c>
      <c r="M142" s="21">
        <v>298.87</v>
      </c>
      <c r="N142" s="29">
        <f t="shared" si="4"/>
        <v>0.3033120051022633</v>
      </c>
      <c r="O142" s="20">
        <f t="shared" si="5"/>
        <v>170.01</v>
      </c>
    </row>
    <row r="143" spans="1:15" ht="25.9" customHeight="1" x14ac:dyDescent="0.2">
      <c r="A143" s="6" t="s">
        <v>491</v>
      </c>
      <c r="B143" s="27" t="s">
        <v>490</v>
      </c>
      <c r="C143" s="7" t="s">
        <v>91</v>
      </c>
      <c r="D143" s="7" t="s">
        <v>489</v>
      </c>
      <c r="E143" s="6" t="s">
        <v>97</v>
      </c>
      <c r="F143" s="6">
        <v>4</v>
      </c>
      <c r="G143" s="5">
        <v>8.0815807408137452</v>
      </c>
      <c r="H143" s="5">
        <v>9.8929695275478604</v>
      </c>
      <c r="I143" s="5">
        <v>39.571878110191442</v>
      </c>
      <c r="J143" s="13">
        <v>7.7288824433967637E-5</v>
      </c>
      <c r="K143" s="21">
        <v>11.6</v>
      </c>
      <c r="L143" s="21">
        <v>14.2</v>
      </c>
      <c r="M143" s="21">
        <v>56.8</v>
      </c>
      <c r="N143" s="29">
        <f t="shared" si="4"/>
        <v>0.3033120051022633</v>
      </c>
      <c r="O143" s="20">
        <f t="shared" si="5"/>
        <v>32.32</v>
      </c>
    </row>
    <row r="144" spans="1:15" ht="24" customHeight="1" x14ac:dyDescent="0.2">
      <c r="A144" s="6" t="s">
        <v>488</v>
      </c>
      <c r="B144" s="27" t="s">
        <v>487</v>
      </c>
      <c r="C144" s="7" t="s">
        <v>108</v>
      </c>
      <c r="D144" s="7" t="s">
        <v>486</v>
      </c>
      <c r="E144" s="6" t="s">
        <v>97</v>
      </c>
      <c r="F144" s="6">
        <v>1</v>
      </c>
      <c r="G144" s="5">
        <v>170.01973827484366</v>
      </c>
      <c r="H144" s="5">
        <v>208.21914103508658</v>
      </c>
      <c r="I144" s="5">
        <v>208.21914103508658</v>
      </c>
      <c r="J144" s="13">
        <v>4.066780098341534E-4</v>
      </c>
      <c r="K144" s="21">
        <v>244.04</v>
      </c>
      <c r="L144" s="21">
        <v>298.87</v>
      </c>
      <c r="M144" s="21">
        <v>298.87</v>
      </c>
      <c r="N144" s="29">
        <f t="shared" si="4"/>
        <v>0.3033120051022633</v>
      </c>
      <c r="O144" s="20">
        <f t="shared" si="5"/>
        <v>170.01</v>
      </c>
    </row>
    <row r="145" spans="1:15" ht="25.9" customHeight="1" x14ac:dyDescent="0.2">
      <c r="A145" s="17" t="s">
        <v>54</v>
      </c>
      <c r="B145" s="26" t="s">
        <v>779</v>
      </c>
      <c r="C145" s="18"/>
      <c r="D145" s="18" t="s">
        <v>55</v>
      </c>
      <c r="E145" s="17"/>
      <c r="F145" s="17">
        <v>1</v>
      </c>
      <c r="G145" s="16" t="s">
        <v>536</v>
      </c>
      <c r="H145" s="15">
        <v>7373.7457379976449</v>
      </c>
      <c r="I145" s="15">
        <v>7373.7457379976449</v>
      </c>
      <c r="J145" s="14">
        <v>1.4401847144526646E-2</v>
      </c>
      <c r="K145" s="21" t="s">
        <v>536</v>
      </c>
      <c r="L145" s="21">
        <v>10584</v>
      </c>
      <c r="M145" s="21">
        <v>10584</v>
      </c>
      <c r="N145" s="29">
        <f t="shared" si="4"/>
        <v>0.3033120051022633</v>
      </c>
      <c r="O145" s="20"/>
    </row>
    <row r="146" spans="1:15" ht="24" customHeight="1" x14ac:dyDescent="0.2">
      <c r="A146" s="6" t="s">
        <v>485</v>
      </c>
      <c r="B146" s="27" t="s">
        <v>140</v>
      </c>
      <c r="C146" s="7" t="s">
        <v>91</v>
      </c>
      <c r="D146" s="7" t="s">
        <v>139</v>
      </c>
      <c r="E146" s="6" t="s">
        <v>99</v>
      </c>
      <c r="F146" s="6">
        <v>9.9</v>
      </c>
      <c r="G146" s="5">
        <v>64.262500649367226</v>
      </c>
      <c r="H146" s="5">
        <v>78.697875903648338</v>
      </c>
      <c r="I146" s="5">
        <v>779.10618469413896</v>
      </c>
      <c r="J146" s="13">
        <v>1.5216917669807399E-3</v>
      </c>
      <c r="K146" s="21">
        <v>92.24</v>
      </c>
      <c r="L146" s="21">
        <v>112.96</v>
      </c>
      <c r="M146" s="21">
        <v>1118.3</v>
      </c>
      <c r="N146" s="29">
        <f t="shared" si="4"/>
        <v>0.3033120051022633</v>
      </c>
      <c r="O146" s="20">
        <f t="shared" si="5"/>
        <v>636.19000000000005</v>
      </c>
    </row>
    <row r="147" spans="1:15" ht="24" customHeight="1" x14ac:dyDescent="0.2">
      <c r="A147" s="6" t="s">
        <v>484</v>
      </c>
      <c r="B147" s="27" t="s">
        <v>218</v>
      </c>
      <c r="C147" s="7" t="s">
        <v>108</v>
      </c>
      <c r="D147" s="7" t="s">
        <v>217</v>
      </c>
      <c r="E147" s="6" t="s">
        <v>99</v>
      </c>
      <c r="F147" s="6">
        <v>9.9</v>
      </c>
      <c r="G147" s="5">
        <v>21.026043686013693</v>
      </c>
      <c r="H147" s="5">
        <v>25.749588291420348</v>
      </c>
      <c r="I147" s="5">
        <v>254.91813733308183</v>
      </c>
      <c r="J147" s="13">
        <v>4.9788698697867534E-4</v>
      </c>
      <c r="K147" s="21">
        <v>30.18</v>
      </c>
      <c r="L147" s="21">
        <v>36.96</v>
      </c>
      <c r="M147" s="21">
        <v>365.9</v>
      </c>
      <c r="N147" s="29">
        <f t="shared" si="4"/>
        <v>0.3033120051022633</v>
      </c>
      <c r="O147" s="20">
        <f t="shared" si="5"/>
        <v>208.15</v>
      </c>
    </row>
    <row r="148" spans="1:15" ht="25.9" customHeight="1" x14ac:dyDescent="0.2">
      <c r="A148" s="6" t="s">
        <v>483</v>
      </c>
      <c r="B148" s="27" t="s">
        <v>482</v>
      </c>
      <c r="C148" s="7" t="s">
        <v>91</v>
      </c>
      <c r="D148" s="7" t="s">
        <v>481</v>
      </c>
      <c r="E148" s="6" t="s">
        <v>97</v>
      </c>
      <c r="F148" s="6">
        <v>6</v>
      </c>
      <c r="G148" s="5">
        <v>40.18496354570145</v>
      </c>
      <c r="H148" s="5">
        <v>49.21403995957612</v>
      </c>
      <c r="I148" s="5">
        <v>295.2842397574567</v>
      </c>
      <c r="J148" s="13">
        <v>5.7672703077628253E-4</v>
      </c>
      <c r="K148" s="21">
        <v>57.68</v>
      </c>
      <c r="L148" s="21">
        <v>70.64</v>
      </c>
      <c r="M148" s="21">
        <v>423.84</v>
      </c>
      <c r="N148" s="29">
        <f t="shared" si="4"/>
        <v>0.3033120051022633</v>
      </c>
      <c r="O148" s="20">
        <f t="shared" si="5"/>
        <v>241.1</v>
      </c>
    </row>
    <row r="149" spans="1:15" ht="24" customHeight="1" x14ac:dyDescent="0.2">
      <c r="A149" s="6" t="s">
        <v>480</v>
      </c>
      <c r="B149" s="27" t="s">
        <v>479</v>
      </c>
      <c r="C149" s="7" t="s">
        <v>101</v>
      </c>
      <c r="D149" s="7" t="s">
        <v>478</v>
      </c>
      <c r="E149" s="6" t="s">
        <v>103</v>
      </c>
      <c r="F149" s="6">
        <v>0.65</v>
      </c>
      <c r="G149" s="5">
        <v>22.419419675809166</v>
      </c>
      <c r="H149" s="5">
        <v>27.456473878919802</v>
      </c>
      <c r="I149" s="5">
        <v>17.842179549331036</v>
      </c>
      <c r="J149" s="13">
        <v>3.4848006932287171E-5</v>
      </c>
      <c r="K149" s="21">
        <v>32.18</v>
      </c>
      <c r="L149" s="21">
        <v>39.409999999999997</v>
      </c>
      <c r="M149" s="21">
        <v>25.61</v>
      </c>
      <c r="N149" s="29">
        <f t="shared" si="4"/>
        <v>0.3033120051022633</v>
      </c>
      <c r="O149" s="20">
        <f t="shared" si="5"/>
        <v>14.57</v>
      </c>
    </row>
    <row r="150" spans="1:15" ht="25.9" customHeight="1" x14ac:dyDescent="0.2">
      <c r="A150" s="6" t="s">
        <v>477</v>
      </c>
      <c r="B150" s="27" t="s">
        <v>476</v>
      </c>
      <c r="C150" s="7" t="s">
        <v>101</v>
      </c>
      <c r="D150" s="7" t="s">
        <v>475</v>
      </c>
      <c r="E150" s="6" t="s">
        <v>102</v>
      </c>
      <c r="F150" s="6">
        <v>28.63</v>
      </c>
      <c r="G150" s="5">
        <v>94.31065386930662</v>
      </c>
      <c r="H150" s="5">
        <v>115.49693579414679</v>
      </c>
      <c r="I150" s="5">
        <v>3306.6762964232294</v>
      </c>
      <c r="J150" s="13">
        <v>6.4583521414516183E-3</v>
      </c>
      <c r="K150" s="21">
        <v>135.37</v>
      </c>
      <c r="L150" s="21">
        <v>165.78</v>
      </c>
      <c r="M150" s="21">
        <v>4746.28</v>
      </c>
      <c r="N150" s="29">
        <f t="shared" si="4"/>
        <v>0.3033120051022633</v>
      </c>
      <c r="O150" s="20">
        <f t="shared" si="5"/>
        <v>2700.11</v>
      </c>
    </row>
    <row r="151" spans="1:15" ht="25.9" customHeight="1" x14ac:dyDescent="0.2">
      <c r="A151" s="6" t="s">
        <v>474</v>
      </c>
      <c r="B151" s="27" t="s">
        <v>473</v>
      </c>
      <c r="C151" s="7" t="s">
        <v>110</v>
      </c>
      <c r="D151" s="7" t="s">
        <v>472</v>
      </c>
      <c r="E151" s="6" t="s">
        <v>100</v>
      </c>
      <c r="F151" s="6">
        <v>6</v>
      </c>
      <c r="G151" s="5">
        <v>176.19239390963762</v>
      </c>
      <c r="H151" s="5">
        <v>215.77820577972702</v>
      </c>
      <c r="I151" s="5">
        <v>1294.669234678362</v>
      </c>
      <c r="J151" s="13">
        <v>2.5286508489811752E-3</v>
      </c>
      <c r="K151" s="21">
        <v>252.9</v>
      </c>
      <c r="L151" s="21">
        <v>309.72000000000003</v>
      </c>
      <c r="M151" s="21">
        <v>1858.32</v>
      </c>
      <c r="N151" s="29">
        <f t="shared" si="4"/>
        <v>0.3033120051022633</v>
      </c>
      <c r="O151" s="20">
        <f t="shared" si="5"/>
        <v>1057.1500000000001</v>
      </c>
    </row>
    <row r="152" spans="1:15" ht="25.9" customHeight="1" x14ac:dyDescent="0.2">
      <c r="A152" s="6" t="s">
        <v>471</v>
      </c>
      <c r="B152" s="27" t="s">
        <v>470</v>
      </c>
      <c r="C152" s="7" t="s">
        <v>101</v>
      </c>
      <c r="D152" s="7" t="s">
        <v>469</v>
      </c>
      <c r="E152" s="6" t="s">
        <v>100</v>
      </c>
      <c r="F152" s="6">
        <v>6</v>
      </c>
      <c r="G152" s="5">
        <v>4.3682337280088088</v>
      </c>
      <c r="H152" s="5">
        <v>5.3435969208656404</v>
      </c>
      <c r="I152" s="5">
        <v>32.061581525193844</v>
      </c>
      <c r="J152" s="13">
        <v>6.2620276416394216E-5</v>
      </c>
      <c r="K152" s="21">
        <v>6.27</v>
      </c>
      <c r="L152" s="21">
        <v>7.67</v>
      </c>
      <c r="M152" s="21">
        <v>46.02</v>
      </c>
      <c r="N152" s="29">
        <f t="shared" si="4"/>
        <v>0.3033120051022633</v>
      </c>
      <c r="O152" s="20">
        <f t="shared" si="5"/>
        <v>26.2</v>
      </c>
    </row>
    <row r="153" spans="1:15" ht="39" customHeight="1" x14ac:dyDescent="0.2">
      <c r="A153" s="6" t="s">
        <v>468</v>
      </c>
      <c r="B153" s="27" t="s">
        <v>467</v>
      </c>
      <c r="C153" s="7" t="s">
        <v>101</v>
      </c>
      <c r="D153" s="7" t="s">
        <v>466</v>
      </c>
      <c r="E153" s="6" t="s">
        <v>100</v>
      </c>
      <c r="F153" s="6">
        <v>6</v>
      </c>
      <c r="G153" s="5">
        <v>1.651150547907636</v>
      </c>
      <c r="H153" s="5">
        <v>2.0203951852034363</v>
      </c>
      <c r="I153" s="5">
        <v>12.122371111220618</v>
      </c>
      <c r="J153" s="13">
        <v>2.3676506076602765E-5</v>
      </c>
      <c r="K153" s="21">
        <v>2.37</v>
      </c>
      <c r="L153" s="21">
        <v>2.9</v>
      </c>
      <c r="M153" s="21">
        <v>17.399999999999999</v>
      </c>
      <c r="N153" s="29">
        <f t="shared" si="4"/>
        <v>0.3033120051022633</v>
      </c>
      <c r="O153" s="20">
        <f t="shared" si="5"/>
        <v>9.9</v>
      </c>
    </row>
    <row r="154" spans="1:15" ht="52.15" customHeight="1" x14ac:dyDescent="0.2">
      <c r="A154" s="6" t="s">
        <v>465</v>
      </c>
      <c r="B154" s="27" t="s">
        <v>464</v>
      </c>
      <c r="C154" s="7" t="s">
        <v>101</v>
      </c>
      <c r="D154" s="7" t="s">
        <v>463</v>
      </c>
      <c r="E154" s="6" t="s">
        <v>100</v>
      </c>
      <c r="F154" s="6">
        <v>6</v>
      </c>
      <c r="G154" s="5">
        <v>6.1517549949470149</v>
      </c>
      <c r="H154" s="5">
        <v>7.5311972248445338</v>
      </c>
      <c r="I154" s="5">
        <v>45.187183349067205</v>
      </c>
      <c r="J154" s="13">
        <v>8.825621747864687E-5</v>
      </c>
      <c r="K154" s="21">
        <v>8.83</v>
      </c>
      <c r="L154" s="21">
        <v>10.81</v>
      </c>
      <c r="M154" s="21">
        <v>64.86</v>
      </c>
      <c r="N154" s="29">
        <f t="shared" si="4"/>
        <v>0.3033120051022633</v>
      </c>
      <c r="O154" s="20">
        <f t="shared" si="5"/>
        <v>36.909999999999997</v>
      </c>
    </row>
    <row r="155" spans="1:15" ht="25.9" customHeight="1" x14ac:dyDescent="0.2">
      <c r="A155" s="6" t="s">
        <v>462</v>
      </c>
      <c r="B155" s="27" t="s">
        <v>461</v>
      </c>
      <c r="C155" s="7" t="s">
        <v>101</v>
      </c>
      <c r="D155" s="7" t="s">
        <v>460</v>
      </c>
      <c r="E155" s="6" t="s">
        <v>100</v>
      </c>
      <c r="F155" s="6">
        <v>1</v>
      </c>
      <c r="G155" s="5">
        <v>253.5177944633374</v>
      </c>
      <c r="H155" s="5">
        <v>310.47900492617634</v>
      </c>
      <c r="I155" s="5">
        <v>310.47900492617634</v>
      </c>
      <c r="J155" s="13">
        <v>6.0640430649643799E-4</v>
      </c>
      <c r="K155" s="21">
        <v>363.89</v>
      </c>
      <c r="L155" s="21">
        <v>445.65</v>
      </c>
      <c r="M155" s="21">
        <v>445.65</v>
      </c>
      <c r="N155" s="29">
        <f t="shared" si="4"/>
        <v>0.3033120051022633</v>
      </c>
      <c r="O155" s="20">
        <f t="shared" si="5"/>
        <v>253.51</v>
      </c>
    </row>
    <row r="156" spans="1:15" ht="24" customHeight="1" x14ac:dyDescent="0.2">
      <c r="A156" s="6" t="s">
        <v>459</v>
      </c>
      <c r="B156" s="27" t="s">
        <v>458</v>
      </c>
      <c r="C156" s="7" t="s">
        <v>110</v>
      </c>
      <c r="D156" s="7" t="s">
        <v>457</v>
      </c>
      <c r="E156" s="6" t="s">
        <v>393</v>
      </c>
      <c r="F156" s="6">
        <v>15</v>
      </c>
      <c r="G156" s="5">
        <v>21.290785124074834</v>
      </c>
      <c r="H156" s="5">
        <v>26.070064769073308</v>
      </c>
      <c r="I156" s="5">
        <v>391.05097153609955</v>
      </c>
      <c r="J156" s="13">
        <v>7.6377142878144427E-4</v>
      </c>
      <c r="K156" s="21">
        <v>30.56</v>
      </c>
      <c r="L156" s="21">
        <v>37.42</v>
      </c>
      <c r="M156" s="21">
        <v>561.29999999999995</v>
      </c>
      <c r="N156" s="29">
        <f t="shared" si="4"/>
        <v>0.3033120051022633</v>
      </c>
      <c r="O156" s="20">
        <f t="shared" si="5"/>
        <v>319.36</v>
      </c>
    </row>
    <row r="157" spans="1:15" ht="24" customHeight="1" x14ac:dyDescent="0.2">
      <c r="A157" s="6" t="s">
        <v>456</v>
      </c>
      <c r="B157" s="27" t="s">
        <v>455</v>
      </c>
      <c r="C157" s="7" t="s">
        <v>110</v>
      </c>
      <c r="D157" s="7" t="s">
        <v>454</v>
      </c>
      <c r="E157" s="6" t="s">
        <v>98</v>
      </c>
      <c r="F157" s="6">
        <v>52</v>
      </c>
      <c r="G157" s="5">
        <v>9.9626383270376344</v>
      </c>
      <c r="H157" s="5">
        <v>12.19900679065937</v>
      </c>
      <c r="I157" s="5">
        <v>634.34835311428719</v>
      </c>
      <c r="J157" s="13">
        <v>1.2389616271763419E-3</v>
      </c>
      <c r="K157" s="21">
        <v>14.3</v>
      </c>
      <c r="L157" s="21">
        <v>17.510000000000002</v>
      </c>
      <c r="M157" s="21">
        <v>910.52</v>
      </c>
      <c r="N157" s="29">
        <f t="shared" si="4"/>
        <v>0.3033120051022633</v>
      </c>
      <c r="O157" s="20">
        <f t="shared" si="5"/>
        <v>518.04999999999995</v>
      </c>
    </row>
    <row r="158" spans="1:15" ht="24" customHeight="1" x14ac:dyDescent="0.2">
      <c r="A158" s="17" t="s">
        <v>56</v>
      </c>
      <c r="B158" s="26" t="s">
        <v>779</v>
      </c>
      <c r="C158" s="18"/>
      <c r="D158" s="18" t="s">
        <v>57</v>
      </c>
      <c r="E158" s="17"/>
      <c r="F158" s="17">
        <v>1</v>
      </c>
      <c r="G158" s="16" t="s">
        <v>536</v>
      </c>
      <c r="H158" s="15">
        <v>3525.6035319398948</v>
      </c>
      <c r="I158" s="15">
        <v>3525.6035319398948</v>
      </c>
      <c r="J158" s="14">
        <v>6.8859443983201058E-3</v>
      </c>
      <c r="K158" s="21" t="s">
        <v>536</v>
      </c>
      <c r="L158" s="21">
        <v>5060.5200000000004</v>
      </c>
      <c r="M158" s="21">
        <v>5060.5200000000004</v>
      </c>
      <c r="N158" s="29">
        <f t="shared" si="4"/>
        <v>0.3033120051022633</v>
      </c>
      <c r="O158" s="20"/>
    </row>
    <row r="159" spans="1:15" ht="24" customHeight="1" x14ac:dyDescent="0.2">
      <c r="A159" s="17" t="s">
        <v>783</v>
      </c>
      <c r="B159" s="26" t="s">
        <v>779</v>
      </c>
      <c r="C159" s="18"/>
      <c r="D159" s="18" t="s">
        <v>782</v>
      </c>
      <c r="E159" s="17"/>
      <c r="F159" s="17">
        <v>1</v>
      </c>
      <c r="G159" s="16" t="s">
        <v>536</v>
      </c>
      <c r="H159" s="15">
        <v>2927.6362259191674</v>
      </c>
      <c r="I159" s="15">
        <v>2927.6362259191674</v>
      </c>
      <c r="J159" s="14">
        <v>5.7180395037483723E-3</v>
      </c>
      <c r="K159" s="21" t="s">
        <v>536</v>
      </c>
      <c r="L159" s="21">
        <v>4202.22</v>
      </c>
      <c r="M159" s="21">
        <v>4202.22</v>
      </c>
      <c r="N159" s="29">
        <f t="shared" si="4"/>
        <v>0.3033120051022633</v>
      </c>
      <c r="O159" s="20"/>
    </row>
    <row r="160" spans="1:15" ht="25.9" customHeight="1" x14ac:dyDescent="0.2">
      <c r="A160" s="6" t="s">
        <v>453</v>
      </c>
      <c r="B160" s="27" t="s">
        <v>419</v>
      </c>
      <c r="C160" s="7" t="s">
        <v>101</v>
      </c>
      <c r="D160" s="7" t="s">
        <v>418</v>
      </c>
      <c r="E160" s="6" t="s">
        <v>106</v>
      </c>
      <c r="F160" s="6">
        <v>65</v>
      </c>
      <c r="G160" s="5">
        <v>4.730511485355632</v>
      </c>
      <c r="H160" s="5">
        <v>5.7894772376001926</v>
      </c>
      <c r="I160" s="5">
        <v>376.31602044401245</v>
      </c>
      <c r="J160" s="13">
        <v>7.3499222742971163E-4</v>
      </c>
      <c r="K160" s="21">
        <v>6.79</v>
      </c>
      <c r="L160" s="21">
        <v>8.31</v>
      </c>
      <c r="M160" s="21">
        <v>540.15</v>
      </c>
      <c r="N160" s="29">
        <f t="shared" si="4"/>
        <v>0.3033120051022633</v>
      </c>
      <c r="O160" s="20">
        <f t="shared" si="5"/>
        <v>307.48</v>
      </c>
    </row>
    <row r="161" spans="1:15" ht="25.9" customHeight="1" x14ac:dyDescent="0.2">
      <c r="A161" s="6" t="s">
        <v>452</v>
      </c>
      <c r="B161" s="27" t="s">
        <v>416</v>
      </c>
      <c r="C161" s="7" t="s">
        <v>101</v>
      </c>
      <c r="D161" s="7" t="s">
        <v>415</v>
      </c>
      <c r="E161" s="6" t="s">
        <v>106</v>
      </c>
      <c r="F161" s="6">
        <v>65</v>
      </c>
      <c r="G161" s="5">
        <v>3.4137711749989101</v>
      </c>
      <c r="H161" s="5">
        <v>4.1801279693864206</v>
      </c>
      <c r="I161" s="5">
        <v>271.7083180101173</v>
      </c>
      <c r="J161" s="13">
        <v>5.3068030861351024E-4</v>
      </c>
      <c r="K161" s="21">
        <v>4.9000000000000004</v>
      </c>
      <c r="L161" s="21">
        <v>6</v>
      </c>
      <c r="M161" s="21">
        <v>390</v>
      </c>
      <c r="N161" s="29">
        <f t="shared" si="4"/>
        <v>0.3033120051022633</v>
      </c>
      <c r="O161" s="20">
        <f t="shared" si="5"/>
        <v>221.89</v>
      </c>
    </row>
    <row r="162" spans="1:15" ht="39" customHeight="1" x14ac:dyDescent="0.2">
      <c r="A162" s="6" t="s">
        <v>451</v>
      </c>
      <c r="B162" s="27" t="s">
        <v>413</v>
      </c>
      <c r="C162" s="7" t="s">
        <v>91</v>
      </c>
      <c r="D162" s="7" t="s">
        <v>412</v>
      </c>
      <c r="E162" s="6" t="s">
        <v>98</v>
      </c>
      <c r="F162" s="6">
        <v>70</v>
      </c>
      <c r="G162" s="5">
        <v>7.2107207471915746</v>
      </c>
      <c r="H162" s="5">
        <v>8.8270368953543237</v>
      </c>
      <c r="I162" s="5">
        <v>617.89258267480261</v>
      </c>
      <c r="J162" s="13">
        <v>1.2068214505367237E-3</v>
      </c>
      <c r="K162" s="21">
        <v>10.35</v>
      </c>
      <c r="L162" s="21">
        <v>12.67</v>
      </c>
      <c r="M162" s="21">
        <v>886.9</v>
      </c>
      <c r="N162" s="29">
        <f t="shared" si="4"/>
        <v>0.3033120051022633</v>
      </c>
      <c r="O162" s="20">
        <f t="shared" si="5"/>
        <v>504.75</v>
      </c>
    </row>
    <row r="163" spans="1:15" ht="39" customHeight="1" x14ac:dyDescent="0.2">
      <c r="A163" s="6" t="s">
        <v>450</v>
      </c>
      <c r="B163" s="27" t="s">
        <v>407</v>
      </c>
      <c r="C163" s="7" t="s">
        <v>91</v>
      </c>
      <c r="D163" s="7" t="s">
        <v>406</v>
      </c>
      <c r="E163" s="6" t="s">
        <v>97</v>
      </c>
      <c r="F163" s="6">
        <v>12</v>
      </c>
      <c r="G163" s="5">
        <v>22.802598073002919</v>
      </c>
      <c r="H163" s="5">
        <v>27.923254835501286</v>
      </c>
      <c r="I163" s="5">
        <v>335.07905802601545</v>
      </c>
      <c r="J163" s="13">
        <v>6.5445128520706121E-4</v>
      </c>
      <c r="K163" s="21">
        <v>32.729999999999997</v>
      </c>
      <c r="L163" s="21">
        <v>40.08</v>
      </c>
      <c r="M163" s="21">
        <v>480.96</v>
      </c>
      <c r="N163" s="29">
        <f t="shared" si="4"/>
        <v>0.3033120051022633</v>
      </c>
      <c r="O163" s="20">
        <f t="shared" si="5"/>
        <v>273.63</v>
      </c>
    </row>
    <row r="164" spans="1:15" ht="39" customHeight="1" x14ac:dyDescent="0.2">
      <c r="A164" s="6" t="s">
        <v>449</v>
      </c>
      <c r="B164" s="27" t="s">
        <v>404</v>
      </c>
      <c r="C164" s="7" t="s">
        <v>91</v>
      </c>
      <c r="D164" s="7" t="s">
        <v>403</v>
      </c>
      <c r="E164" s="6" t="s">
        <v>98</v>
      </c>
      <c r="F164" s="6">
        <v>195</v>
      </c>
      <c r="G164" s="5">
        <v>3.3232017356622037</v>
      </c>
      <c r="H164" s="5">
        <v>4.0686578902027826</v>
      </c>
      <c r="I164" s="5">
        <v>793.38828858954253</v>
      </c>
      <c r="J164" s="13">
        <v>1.5495865011514499E-3</v>
      </c>
      <c r="K164" s="21">
        <v>4.7699999999999996</v>
      </c>
      <c r="L164" s="21">
        <v>5.84</v>
      </c>
      <c r="M164" s="21">
        <v>1138.8</v>
      </c>
      <c r="N164" s="29">
        <f t="shared" si="4"/>
        <v>0.3033120051022633</v>
      </c>
      <c r="O164" s="20">
        <f t="shared" si="5"/>
        <v>648.02</v>
      </c>
    </row>
    <row r="165" spans="1:15" ht="24" customHeight="1" x14ac:dyDescent="0.2">
      <c r="A165" s="6" t="s">
        <v>448</v>
      </c>
      <c r="B165" s="27" t="s">
        <v>447</v>
      </c>
      <c r="C165" s="7" t="s">
        <v>101</v>
      </c>
      <c r="D165" s="7" t="s">
        <v>446</v>
      </c>
      <c r="E165" s="6" t="s">
        <v>100</v>
      </c>
      <c r="F165" s="6">
        <v>1</v>
      </c>
      <c r="G165" s="5">
        <v>24.87872829779818</v>
      </c>
      <c r="H165" s="5">
        <v>30.466166016878024</v>
      </c>
      <c r="I165" s="5">
        <v>30.466166016878024</v>
      </c>
      <c r="J165" s="13">
        <v>5.9504230501714874E-5</v>
      </c>
      <c r="K165" s="21">
        <v>35.71</v>
      </c>
      <c r="L165" s="21">
        <v>43.73</v>
      </c>
      <c r="M165" s="21">
        <v>43.73</v>
      </c>
      <c r="N165" s="29">
        <f t="shared" si="4"/>
        <v>0.3033120051022633</v>
      </c>
      <c r="O165" s="20">
        <f t="shared" si="5"/>
        <v>24.87</v>
      </c>
    </row>
    <row r="166" spans="1:15" ht="24" customHeight="1" x14ac:dyDescent="0.2">
      <c r="A166" s="6" t="s">
        <v>445</v>
      </c>
      <c r="B166" s="27" t="s">
        <v>444</v>
      </c>
      <c r="C166" s="7" t="s">
        <v>108</v>
      </c>
      <c r="D166" s="7" t="s">
        <v>443</v>
      </c>
      <c r="E166" s="6" t="s">
        <v>97</v>
      </c>
      <c r="F166" s="6">
        <v>8</v>
      </c>
      <c r="G166" s="5">
        <v>51.318037704167281</v>
      </c>
      <c r="H166" s="5">
        <v>62.848224019724825</v>
      </c>
      <c r="I166" s="5">
        <v>502.7857921577986</v>
      </c>
      <c r="J166" s="13">
        <v>9.8200350030820021E-4</v>
      </c>
      <c r="K166" s="21">
        <v>73.66</v>
      </c>
      <c r="L166" s="21">
        <v>90.21</v>
      </c>
      <c r="M166" s="21">
        <v>721.68</v>
      </c>
      <c r="N166" s="29">
        <f t="shared" si="4"/>
        <v>0.3033120051022633</v>
      </c>
      <c r="O166" s="20">
        <f t="shared" si="5"/>
        <v>410.54</v>
      </c>
    </row>
    <row r="167" spans="1:15" ht="24" customHeight="1" x14ac:dyDescent="0.2">
      <c r="A167" s="17" t="s">
        <v>781</v>
      </c>
      <c r="B167" s="26" t="s">
        <v>779</v>
      </c>
      <c r="C167" s="18"/>
      <c r="D167" s="18" t="s">
        <v>780</v>
      </c>
      <c r="E167" s="17"/>
      <c r="F167" s="17">
        <v>1</v>
      </c>
      <c r="G167" s="16" t="s">
        <v>536</v>
      </c>
      <c r="H167" s="15">
        <v>597.96730602072739</v>
      </c>
      <c r="I167" s="15">
        <v>597.96730602072739</v>
      </c>
      <c r="J167" s="14">
        <v>1.1679048945717329E-3</v>
      </c>
      <c r="K167" s="21" t="s">
        <v>536</v>
      </c>
      <c r="L167" s="21">
        <v>858.3</v>
      </c>
      <c r="M167" s="21">
        <v>858.3</v>
      </c>
      <c r="N167" s="29">
        <f t="shared" si="4"/>
        <v>0.3033120051022633</v>
      </c>
      <c r="O167" s="20"/>
    </row>
    <row r="168" spans="1:15" ht="25.9" customHeight="1" x14ac:dyDescent="0.2">
      <c r="A168" s="6" t="s">
        <v>442</v>
      </c>
      <c r="B168" s="27" t="s">
        <v>419</v>
      </c>
      <c r="C168" s="7" t="s">
        <v>101</v>
      </c>
      <c r="D168" s="7" t="s">
        <v>418</v>
      </c>
      <c r="E168" s="6" t="s">
        <v>106</v>
      </c>
      <c r="F168" s="6">
        <v>12</v>
      </c>
      <c r="G168" s="5">
        <v>4.730511485355632</v>
      </c>
      <c r="H168" s="5">
        <v>5.7894772376001926</v>
      </c>
      <c r="I168" s="5">
        <v>69.473726851202301</v>
      </c>
      <c r="J168" s="13">
        <v>1.3569087275625447E-4</v>
      </c>
      <c r="K168" s="21">
        <v>6.79</v>
      </c>
      <c r="L168" s="21">
        <v>8.31</v>
      </c>
      <c r="M168" s="21">
        <v>99.72</v>
      </c>
      <c r="N168" s="29">
        <f t="shared" si="4"/>
        <v>0.3033120051022633</v>
      </c>
      <c r="O168" s="20">
        <f t="shared" si="5"/>
        <v>56.76</v>
      </c>
    </row>
    <row r="169" spans="1:15" ht="25.9" customHeight="1" x14ac:dyDescent="0.2">
      <c r="A169" s="6" t="s">
        <v>441</v>
      </c>
      <c r="B169" s="27" t="s">
        <v>416</v>
      </c>
      <c r="C169" s="7" t="s">
        <v>101</v>
      </c>
      <c r="D169" s="7" t="s">
        <v>415</v>
      </c>
      <c r="E169" s="6" t="s">
        <v>106</v>
      </c>
      <c r="F169" s="6">
        <v>12</v>
      </c>
      <c r="G169" s="5">
        <v>3.4137711749989101</v>
      </c>
      <c r="H169" s="5">
        <v>4.1801279693864206</v>
      </c>
      <c r="I169" s="5">
        <v>50.16153563263704</v>
      </c>
      <c r="J169" s="13">
        <v>9.7971749282494192E-5</v>
      </c>
      <c r="K169" s="21">
        <v>4.9000000000000004</v>
      </c>
      <c r="L169" s="21">
        <v>6</v>
      </c>
      <c r="M169" s="21">
        <v>72</v>
      </c>
      <c r="N169" s="29">
        <f t="shared" si="4"/>
        <v>0.3033120051022633</v>
      </c>
      <c r="O169" s="20">
        <f t="shared" si="5"/>
        <v>40.96</v>
      </c>
    </row>
    <row r="170" spans="1:15" ht="39" customHeight="1" x14ac:dyDescent="0.2">
      <c r="A170" s="6" t="s">
        <v>440</v>
      </c>
      <c r="B170" s="27" t="s">
        <v>413</v>
      </c>
      <c r="C170" s="7" t="s">
        <v>91</v>
      </c>
      <c r="D170" s="7" t="s">
        <v>412</v>
      </c>
      <c r="E170" s="6" t="s">
        <v>98</v>
      </c>
      <c r="F170" s="6">
        <v>18</v>
      </c>
      <c r="G170" s="5">
        <v>7.2107207471915746</v>
      </c>
      <c r="H170" s="5">
        <v>8.8270368953543237</v>
      </c>
      <c r="I170" s="5">
        <v>158.88666411637783</v>
      </c>
      <c r="J170" s="13">
        <v>3.103255158523004E-4</v>
      </c>
      <c r="K170" s="21">
        <v>10.35</v>
      </c>
      <c r="L170" s="21">
        <v>12.67</v>
      </c>
      <c r="M170" s="21">
        <v>228.06</v>
      </c>
      <c r="N170" s="29">
        <f t="shared" si="4"/>
        <v>0.3033120051022633</v>
      </c>
      <c r="O170" s="20">
        <f t="shared" si="5"/>
        <v>129.79</v>
      </c>
    </row>
    <row r="171" spans="1:15" ht="39" customHeight="1" x14ac:dyDescent="0.2">
      <c r="A171" s="6" t="s">
        <v>439</v>
      </c>
      <c r="B171" s="27" t="s">
        <v>410</v>
      </c>
      <c r="C171" s="7" t="s">
        <v>91</v>
      </c>
      <c r="D171" s="7" t="s">
        <v>409</v>
      </c>
      <c r="E171" s="6" t="s">
        <v>97</v>
      </c>
      <c r="F171" s="6">
        <v>2</v>
      </c>
      <c r="G171" s="5">
        <v>8.3463221788748854</v>
      </c>
      <c r="H171" s="5">
        <v>10.220412885149797</v>
      </c>
      <c r="I171" s="5">
        <v>20.440825770299593</v>
      </c>
      <c r="J171" s="13">
        <v>3.9923487832616381E-5</v>
      </c>
      <c r="K171" s="21">
        <v>11.98</v>
      </c>
      <c r="L171" s="21">
        <v>14.67</v>
      </c>
      <c r="M171" s="21">
        <v>29.34</v>
      </c>
      <c r="N171" s="29">
        <f t="shared" si="4"/>
        <v>0.3033120051022633</v>
      </c>
      <c r="O171" s="20">
        <f t="shared" si="5"/>
        <v>16.690000000000001</v>
      </c>
    </row>
    <row r="172" spans="1:15" ht="25.9" customHeight="1" x14ac:dyDescent="0.2">
      <c r="A172" s="6" t="s">
        <v>438</v>
      </c>
      <c r="B172" s="27" t="s">
        <v>380</v>
      </c>
      <c r="C172" s="7" t="s">
        <v>101</v>
      </c>
      <c r="D172" s="7" t="s">
        <v>379</v>
      </c>
      <c r="E172" s="6" t="s">
        <v>106</v>
      </c>
      <c r="F172" s="6">
        <v>14</v>
      </c>
      <c r="G172" s="5">
        <v>7.5033297050486238</v>
      </c>
      <c r="H172" s="5">
        <v>9.189314652701146</v>
      </c>
      <c r="I172" s="5">
        <v>128.65040513781605</v>
      </c>
      <c r="J172" s="13">
        <v>2.5127032253479694E-4</v>
      </c>
      <c r="K172" s="21">
        <v>10.77</v>
      </c>
      <c r="L172" s="21">
        <v>13.19</v>
      </c>
      <c r="M172" s="21">
        <v>184.66</v>
      </c>
      <c r="N172" s="29">
        <f t="shared" si="4"/>
        <v>0.3033120051022633</v>
      </c>
      <c r="O172" s="20">
        <f t="shared" si="5"/>
        <v>105.04</v>
      </c>
    </row>
    <row r="173" spans="1:15" ht="25.9" customHeight="1" x14ac:dyDescent="0.2">
      <c r="A173" s="6" t="s">
        <v>437</v>
      </c>
      <c r="B173" s="27" t="s">
        <v>436</v>
      </c>
      <c r="C173" s="7" t="s">
        <v>110</v>
      </c>
      <c r="D173" s="7" t="s">
        <v>435</v>
      </c>
      <c r="E173" s="6" t="s">
        <v>97</v>
      </c>
      <c r="F173" s="6">
        <v>2</v>
      </c>
      <c r="G173" s="5">
        <v>25.045933416573636</v>
      </c>
      <c r="H173" s="5">
        <v>30.668205535398371</v>
      </c>
      <c r="I173" s="5">
        <v>61.336411070796743</v>
      </c>
      <c r="J173" s="13">
        <v>1.1979767787264986E-4</v>
      </c>
      <c r="K173" s="21">
        <v>35.950000000000003</v>
      </c>
      <c r="L173" s="21">
        <v>44.02</v>
      </c>
      <c r="M173" s="21">
        <v>88.04</v>
      </c>
      <c r="N173" s="29">
        <f t="shared" si="4"/>
        <v>0.3033120051022633</v>
      </c>
      <c r="O173" s="20">
        <f t="shared" si="5"/>
        <v>50.09</v>
      </c>
    </row>
    <row r="174" spans="1:15" ht="39" customHeight="1" x14ac:dyDescent="0.2">
      <c r="A174" s="6" t="s">
        <v>434</v>
      </c>
      <c r="B174" s="27" t="s">
        <v>433</v>
      </c>
      <c r="C174" s="7" t="s">
        <v>110</v>
      </c>
      <c r="D174" s="7" t="s">
        <v>432</v>
      </c>
      <c r="E174" s="6" t="s">
        <v>97</v>
      </c>
      <c r="F174" s="6">
        <v>4</v>
      </c>
      <c r="G174" s="5">
        <v>22.259181436982686</v>
      </c>
      <c r="H174" s="5">
        <v>27.254434360399458</v>
      </c>
      <c r="I174" s="5">
        <v>109.01773744159783</v>
      </c>
      <c r="J174" s="13">
        <v>2.1292526844062071E-4</v>
      </c>
      <c r="K174" s="21">
        <v>31.95</v>
      </c>
      <c r="L174" s="21">
        <v>39.119999999999997</v>
      </c>
      <c r="M174" s="21">
        <v>156.47999999999999</v>
      </c>
      <c r="N174" s="29">
        <f t="shared" si="4"/>
        <v>0.3033120051022633</v>
      </c>
      <c r="O174" s="20">
        <f t="shared" si="5"/>
        <v>89.03</v>
      </c>
    </row>
    <row r="175" spans="1:15" ht="24" customHeight="1" x14ac:dyDescent="0.2">
      <c r="A175" s="17" t="s">
        <v>58</v>
      </c>
      <c r="B175" s="26" t="s">
        <v>779</v>
      </c>
      <c r="C175" s="18"/>
      <c r="D175" s="18" t="s">
        <v>59</v>
      </c>
      <c r="E175" s="17"/>
      <c r="F175" s="17">
        <v>1</v>
      </c>
      <c r="G175" s="16" t="s">
        <v>536</v>
      </c>
      <c r="H175" s="15">
        <v>1728.2181739032235</v>
      </c>
      <c r="I175" s="15">
        <v>1728.2181739032235</v>
      </c>
      <c r="J175" s="14">
        <v>3.3754261209047328E-3</v>
      </c>
      <c r="K175" s="21" t="s">
        <v>536</v>
      </c>
      <c r="L175" s="21">
        <v>2480.62</v>
      </c>
      <c r="M175" s="21">
        <v>2480.62</v>
      </c>
      <c r="N175" s="29">
        <f t="shared" si="4"/>
        <v>0.3033120051022633</v>
      </c>
      <c r="O175" s="20"/>
    </row>
    <row r="176" spans="1:15" ht="64.900000000000006" customHeight="1" x14ac:dyDescent="0.2">
      <c r="A176" s="6" t="s">
        <v>431</v>
      </c>
      <c r="B176" s="27" t="s">
        <v>430</v>
      </c>
      <c r="C176" s="7" t="s">
        <v>110</v>
      </c>
      <c r="D176" s="7" t="s">
        <v>429</v>
      </c>
      <c r="E176" s="6" t="s">
        <v>97</v>
      </c>
      <c r="F176" s="6">
        <v>1</v>
      </c>
      <c r="G176" s="5">
        <v>421.32903179435522</v>
      </c>
      <c r="H176" s="5">
        <v>515.99499654105966</v>
      </c>
      <c r="I176" s="5">
        <v>515.99499654105966</v>
      </c>
      <c r="J176" s="13">
        <v>1.0078027276192569E-3</v>
      </c>
      <c r="K176" s="21">
        <v>604.76</v>
      </c>
      <c r="L176" s="21">
        <v>740.64</v>
      </c>
      <c r="M176" s="21">
        <v>740.64</v>
      </c>
      <c r="N176" s="29">
        <f t="shared" si="4"/>
        <v>0.3033120051022633</v>
      </c>
      <c r="O176" s="20">
        <f t="shared" si="5"/>
        <v>421.32</v>
      </c>
    </row>
    <row r="177" spans="1:15" ht="25.9" customHeight="1" x14ac:dyDescent="0.2">
      <c r="A177" s="6" t="s">
        <v>420</v>
      </c>
      <c r="B177" s="27" t="s">
        <v>419</v>
      </c>
      <c r="C177" s="7" t="s">
        <v>101</v>
      </c>
      <c r="D177" s="7" t="s">
        <v>418</v>
      </c>
      <c r="E177" s="6" t="s">
        <v>106</v>
      </c>
      <c r="F177" s="6">
        <v>2</v>
      </c>
      <c r="G177" s="5">
        <v>4.730511485355632</v>
      </c>
      <c r="H177" s="5">
        <v>5.7894772376001926</v>
      </c>
      <c r="I177" s="5">
        <v>11.578954475200385</v>
      </c>
      <c r="J177" s="13">
        <v>2.2615145459375748E-5</v>
      </c>
      <c r="K177" s="21">
        <v>6.79</v>
      </c>
      <c r="L177" s="21">
        <v>8.31</v>
      </c>
      <c r="M177" s="21">
        <v>16.62</v>
      </c>
      <c r="N177" s="29">
        <f t="shared" si="4"/>
        <v>0.3033120051022633</v>
      </c>
      <c r="O177" s="20">
        <f t="shared" si="5"/>
        <v>9.4600000000000009</v>
      </c>
    </row>
    <row r="178" spans="1:15" ht="25.9" customHeight="1" x14ac:dyDescent="0.2">
      <c r="A178" s="6" t="s">
        <v>417</v>
      </c>
      <c r="B178" s="27" t="s">
        <v>416</v>
      </c>
      <c r="C178" s="7" t="s">
        <v>101</v>
      </c>
      <c r="D178" s="7" t="s">
        <v>415</v>
      </c>
      <c r="E178" s="6" t="s">
        <v>106</v>
      </c>
      <c r="F178" s="6">
        <v>2</v>
      </c>
      <c r="G178" s="5">
        <v>3.4137711749989101</v>
      </c>
      <c r="H178" s="5">
        <v>4.1801279693864206</v>
      </c>
      <c r="I178" s="5">
        <v>8.3602559387728412</v>
      </c>
      <c r="J178" s="13">
        <v>1.6328624880415702E-5</v>
      </c>
      <c r="K178" s="21">
        <v>4.9000000000000004</v>
      </c>
      <c r="L178" s="21">
        <v>6</v>
      </c>
      <c r="M178" s="21">
        <v>12</v>
      </c>
      <c r="N178" s="29">
        <f t="shared" si="4"/>
        <v>0.30331200510226319</v>
      </c>
      <c r="O178" s="20">
        <f t="shared" si="5"/>
        <v>6.82</v>
      </c>
    </row>
    <row r="179" spans="1:15" ht="39" customHeight="1" x14ac:dyDescent="0.2">
      <c r="A179" s="6" t="s">
        <v>414</v>
      </c>
      <c r="B179" s="27" t="s">
        <v>413</v>
      </c>
      <c r="C179" s="7" t="s">
        <v>91</v>
      </c>
      <c r="D179" s="7" t="s">
        <v>412</v>
      </c>
      <c r="E179" s="6" t="s">
        <v>98</v>
      </c>
      <c r="F179" s="6">
        <v>2</v>
      </c>
      <c r="G179" s="5">
        <v>7.2107207471915746</v>
      </c>
      <c r="H179" s="5">
        <v>8.8270368953543237</v>
      </c>
      <c r="I179" s="5">
        <v>17.654073790708647</v>
      </c>
      <c r="J179" s="13">
        <v>3.448061287247782E-5</v>
      </c>
      <c r="K179" s="21">
        <v>10.35</v>
      </c>
      <c r="L179" s="21">
        <v>12.67</v>
      </c>
      <c r="M179" s="21">
        <v>25.34</v>
      </c>
      <c r="N179" s="29">
        <f t="shared" si="4"/>
        <v>0.3033120051022633</v>
      </c>
      <c r="O179" s="20">
        <f t="shared" si="5"/>
        <v>14.42</v>
      </c>
    </row>
    <row r="180" spans="1:15" ht="39" customHeight="1" x14ac:dyDescent="0.2">
      <c r="A180" s="6" t="s">
        <v>411</v>
      </c>
      <c r="B180" s="27" t="s">
        <v>410</v>
      </c>
      <c r="C180" s="7" t="s">
        <v>91</v>
      </c>
      <c r="D180" s="7" t="s">
        <v>409</v>
      </c>
      <c r="E180" s="6" t="s">
        <v>97</v>
      </c>
      <c r="F180" s="6">
        <v>2</v>
      </c>
      <c r="G180" s="5">
        <v>8.3463221788748854</v>
      </c>
      <c r="H180" s="5">
        <v>10.220412885149797</v>
      </c>
      <c r="I180" s="5">
        <v>20.440825770299593</v>
      </c>
      <c r="J180" s="13">
        <v>3.9923487832616381E-5</v>
      </c>
      <c r="K180" s="21">
        <v>11.98</v>
      </c>
      <c r="L180" s="21">
        <v>14.67</v>
      </c>
      <c r="M180" s="21">
        <v>29.34</v>
      </c>
      <c r="N180" s="29">
        <f t="shared" si="4"/>
        <v>0.3033120051022633</v>
      </c>
      <c r="O180" s="20">
        <f t="shared" si="5"/>
        <v>16.690000000000001</v>
      </c>
    </row>
    <row r="181" spans="1:15" ht="39" customHeight="1" x14ac:dyDescent="0.2">
      <c r="A181" s="6" t="s">
        <v>408</v>
      </c>
      <c r="B181" s="27" t="s">
        <v>407</v>
      </c>
      <c r="C181" s="7" t="s">
        <v>91</v>
      </c>
      <c r="D181" s="7" t="s">
        <v>406</v>
      </c>
      <c r="E181" s="6" t="s">
        <v>97</v>
      </c>
      <c r="F181" s="6">
        <v>2</v>
      </c>
      <c r="G181" s="5">
        <v>22.802598073002919</v>
      </c>
      <c r="H181" s="5">
        <v>27.923254835501286</v>
      </c>
      <c r="I181" s="5">
        <v>55.846509671002572</v>
      </c>
      <c r="J181" s="13">
        <v>1.0907521420117688E-4</v>
      </c>
      <c r="K181" s="21">
        <v>32.729999999999997</v>
      </c>
      <c r="L181" s="21">
        <v>40.08</v>
      </c>
      <c r="M181" s="21">
        <v>80.16</v>
      </c>
      <c r="N181" s="29">
        <f t="shared" si="4"/>
        <v>0.3033120051022633</v>
      </c>
      <c r="O181" s="20">
        <f t="shared" si="5"/>
        <v>45.6</v>
      </c>
    </row>
    <row r="182" spans="1:15" ht="39" customHeight="1" x14ac:dyDescent="0.2">
      <c r="A182" s="6" t="s">
        <v>405</v>
      </c>
      <c r="B182" s="27" t="s">
        <v>404</v>
      </c>
      <c r="C182" s="7" t="s">
        <v>91</v>
      </c>
      <c r="D182" s="7" t="s">
        <v>403</v>
      </c>
      <c r="E182" s="6" t="s">
        <v>98</v>
      </c>
      <c r="F182" s="6">
        <v>10</v>
      </c>
      <c r="G182" s="5">
        <v>3.3232017356622037</v>
      </c>
      <c r="H182" s="5">
        <v>4.0686578902027826</v>
      </c>
      <c r="I182" s="5">
        <v>40.686578902027819</v>
      </c>
      <c r="J182" s="13">
        <v>7.9465974418023062E-5</v>
      </c>
      <c r="K182" s="21">
        <v>4.7699999999999996</v>
      </c>
      <c r="L182" s="21">
        <v>5.84</v>
      </c>
      <c r="M182" s="21">
        <v>58.4</v>
      </c>
      <c r="N182" s="29">
        <f t="shared" si="4"/>
        <v>0.30331200510226342</v>
      </c>
      <c r="O182" s="20">
        <f t="shared" si="5"/>
        <v>33.229999999999997</v>
      </c>
    </row>
    <row r="183" spans="1:15" ht="25.9" customHeight="1" x14ac:dyDescent="0.2">
      <c r="A183" s="6" t="s">
        <v>402</v>
      </c>
      <c r="B183" s="27" t="s">
        <v>401</v>
      </c>
      <c r="C183" s="7" t="s">
        <v>101</v>
      </c>
      <c r="D183" s="7" t="s">
        <v>400</v>
      </c>
      <c r="E183" s="6" t="s">
        <v>100</v>
      </c>
      <c r="F183" s="6">
        <v>2</v>
      </c>
      <c r="G183" s="5">
        <v>4.4657700472944919</v>
      </c>
      <c r="H183" s="5">
        <v>5.4690007599472326</v>
      </c>
      <c r="I183" s="5">
        <v>10.938001519894465</v>
      </c>
      <c r="J183" s="13">
        <v>2.1363284218543871E-5</v>
      </c>
      <c r="K183" s="21">
        <v>6.41</v>
      </c>
      <c r="L183" s="21">
        <v>7.85</v>
      </c>
      <c r="M183" s="21">
        <v>15.7</v>
      </c>
      <c r="N183" s="29">
        <f t="shared" si="4"/>
        <v>0.3033120051022633</v>
      </c>
      <c r="O183" s="20">
        <f t="shared" si="5"/>
        <v>8.93</v>
      </c>
    </row>
    <row r="184" spans="1:15" ht="39" customHeight="1" x14ac:dyDescent="0.2">
      <c r="A184" s="6" t="s">
        <v>399</v>
      </c>
      <c r="B184" s="27" t="s">
        <v>398</v>
      </c>
      <c r="C184" s="7" t="s">
        <v>91</v>
      </c>
      <c r="D184" s="7" t="s">
        <v>397</v>
      </c>
      <c r="E184" s="6" t="s">
        <v>97</v>
      </c>
      <c r="F184" s="6">
        <v>1</v>
      </c>
      <c r="G184" s="5">
        <v>710.05047063987524</v>
      </c>
      <c r="H184" s="5">
        <v>869.59202147145709</v>
      </c>
      <c r="I184" s="5">
        <v>869.59202147145709</v>
      </c>
      <c r="J184" s="13">
        <v>1.6984219169364392E-3</v>
      </c>
      <c r="K184" s="21">
        <v>1019.18</v>
      </c>
      <c r="L184" s="21">
        <v>1248.18</v>
      </c>
      <c r="M184" s="21">
        <v>1248.18</v>
      </c>
      <c r="N184" s="29">
        <f t="shared" si="4"/>
        <v>0.3033120051022633</v>
      </c>
      <c r="O184" s="20">
        <f t="shared" si="5"/>
        <v>710.05</v>
      </c>
    </row>
    <row r="185" spans="1:15" ht="24" customHeight="1" x14ac:dyDescent="0.2">
      <c r="A185" s="6" t="s">
        <v>396</v>
      </c>
      <c r="B185" s="27" t="s">
        <v>395</v>
      </c>
      <c r="C185" s="7" t="s">
        <v>110</v>
      </c>
      <c r="D185" s="7" t="s">
        <v>394</v>
      </c>
      <c r="E185" s="6" t="s">
        <v>393</v>
      </c>
      <c r="F185" s="6">
        <v>1</v>
      </c>
      <c r="G185" s="5">
        <v>144.63242774077014</v>
      </c>
      <c r="H185" s="5">
        <v>177.12595582280059</v>
      </c>
      <c r="I185" s="5">
        <v>177.12595582280059</v>
      </c>
      <c r="J185" s="13">
        <v>3.4594913246640733E-4</v>
      </c>
      <c r="K185" s="21">
        <v>207.6</v>
      </c>
      <c r="L185" s="21">
        <v>254.24</v>
      </c>
      <c r="M185" s="21">
        <v>254.24</v>
      </c>
      <c r="N185" s="29">
        <f t="shared" si="4"/>
        <v>0.3033120051022633</v>
      </c>
      <c r="O185" s="20">
        <f t="shared" si="5"/>
        <v>144.63</v>
      </c>
    </row>
    <row r="186" spans="1:15" ht="24" customHeight="1" x14ac:dyDescent="0.2">
      <c r="A186" s="17" t="s">
        <v>60</v>
      </c>
      <c r="B186" s="26" t="s">
        <v>779</v>
      </c>
      <c r="C186" s="18"/>
      <c r="D186" s="18" t="s">
        <v>61</v>
      </c>
      <c r="E186" s="17"/>
      <c r="F186" s="17">
        <v>1</v>
      </c>
      <c r="G186" s="16" t="s">
        <v>536</v>
      </c>
      <c r="H186" s="15">
        <v>991.83289705621394</v>
      </c>
      <c r="I186" s="15">
        <v>991.83289705621394</v>
      </c>
      <c r="J186" s="14">
        <v>1.9371736270629174E-3</v>
      </c>
      <c r="K186" s="21" t="s">
        <v>536</v>
      </c>
      <c r="L186" s="21">
        <v>1423.64</v>
      </c>
      <c r="M186" s="21">
        <v>1423.64</v>
      </c>
      <c r="N186" s="29">
        <f t="shared" si="4"/>
        <v>0.3033120051022633</v>
      </c>
      <c r="O186" s="20"/>
    </row>
    <row r="187" spans="1:15" ht="24" customHeight="1" x14ac:dyDescent="0.2">
      <c r="A187" s="6" t="s">
        <v>392</v>
      </c>
      <c r="B187" s="27" t="s">
        <v>140</v>
      </c>
      <c r="C187" s="7" t="s">
        <v>91</v>
      </c>
      <c r="D187" s="7" t="s">
        <v>139</v>
      </c>
      <c r="E187" s="6" t="s">
        <v>99</v>
      </c>
      <c r="F187" s="6">
        <v>2.2000000000000002</v>
      </c>
      <c r="G187" s="5">
        <v>64.262500649367226</v>
      </c>
      <c r="H187" s="5">
        <v>78.697875903648338</v>
      </c>
      <c r="I187" s="5">
        <v>173.13393361203654</v>
      </c>
      <c r="J187" s="13">
        <v>3.3815221408600878E-4</v>
      </c>
      <c r="K187" s="21">
        <v>92.24</v>
      </c>
      <c r="L187" s="21">
        <v>112.96</v>
      </c>
      <c r="M187" s="21">
        <v>248.51</v>
      </c>
      <c r="N187" s="29">
        <f t="shared" si="4"/>
        <v>0.3033120051022633</v>
      </c>
      <c r="O187" s="20">
        <f t="shared" si="5"/>
        <v>141.37</v>
      </c>
    </row>
    <row r="188" spans="1:15" ht="25.9" customHeight="1" x14ac:dyDescent="0.2">
      <c r="A188" s="6" t="s">
        <v>391</v>
      </c>
      <c r="B188" s="27" t="s">
        <v>361</v>
      </c>
      <c r="C188" s="7" t="s">
        <v>91</v>
      </c>
      <c r="D188" s="7" t="s">
        <v>360</v>
      </c>
      <c r="E188" s="6" t="s">
        <v>99</v>
      </c>
      <c r="F188" s="6">
        <v>2.2000000000000002</v>
      </c>
      <c r="G188" s="5">
        <v>19.2076880193306</v>
      </c>
      <c r="H188" s="5">
        <v>23.520186707747591</v>
      </c>
      <c r="I188" s="5">
        <v>51.743017381054905</v>
      </c>
      <c r="J188" s="13">
        <v>1.0106058082237283E-4</v>
      </c>
      <c r="K188" s="21">
        <v>27.57</v>
      </c>
      <c r="L188" s="21">
        <v>33.76</v>
      </c>
      <c r="M188" s="21">
        <v>74.27</v>
      </c>
      <c r="N188" s="29">
        <f t="shared" si="4"/>
        <v>0.3033120051022633</v>
      </c>
      <c r="O188" s="20">
        <f t="shared" si="5"/>
        <v>42.25</v>
      </c>
    </row>
    <row r="189" spans="1:15" ht="25.9" customHeight="1" x14ac:dyDescent="0.2">
      <c r="A189" s="6" t="s">
        <v>390</v>
      </c>
      <c r="B189" s="27" t="s">
        <v>389</v>
      </c>
      <c r="C189" s="7" t="s">
        <v>101</v>
      </c>
      <c r="D189" s="7" t="s">
        <v>388</v>
      </c>
      <c r="E189" s="6" t="s">
        <v>106</v>
      </c>
      <c r="F189" s="6">
        <v>22</v>
      </c>
      <c r="G189" s="5">
        <v>9.328652251680694</v>
      </c>
      <c r="H189" s="5">
        <v>11.418716236373905</v>
      </c>
      <c r="I189" s="5">
        <v>251.21175720022589</v>
      </c>
      <c r="J189" s="13">
        <v>4.9064796328169105E-4</v>
      </c>
      <c r="K189" s="21">
        <v>13.39</v>
      </c>
      <c r="L189" s="21">
        <v>16.39</v>
      </c>
      <c r="M189" s="21">
        <v>360.58</v>
      </c>
      <c r="N189" s="29">
        <f t="shared" si="4"/>
        <v>0.3033120051022633</v>
      </c>
      <c r="O189" s="20">
        <f t="shared" si="5"/>
        <v>205.23</v>
      </c>
    </row>
    <row r="190" spans="1:15" ht="25.9" customHeight="1" x14ac:dyDescent="0.2">
      <c r="A190" s="6" t="s">
        <v>387</v>
      </c>
      <c r="B190" s="27" t="s">
        <v>386</v>
      </c>
      <c r="C190" s="7" t="s">
        <v>101</v>
      </c>
      <c r="D190" s="7" t="s">
        <v>385</v>
      </c>
      <c r="E190" s="6" t="s">
        <v>100</v>
      </c>
      <c r="F190" s="6">
        <v>6</v>
      </c>
      <c r="G190" s="5">
        <v>10.345816724231391</v>
      </c>
      <c r="H190" s="5">
        <v>12.665787747240852</v>
      </c>
      <c r="I190" s="5">
        <v>75.99472648344512</v>
      </c>
      <c r="J190" s="13">
        <v>1.4842720016297871E-4</v>
      </c>
      <c r="K190" s="21">
        <v>14.85</v>
      </c>
      <c r="L190" s="21">
        <v>18.18</v>
      </c>
      <c r="M190" s="21">
        <v>109.08</v>
      </c>
      <c r="N190" s="29">
        <f t="shared" si="4"/>
        <v>0.3033120051022633</v>
      </c>
      <c r="O190" s="20">
        <f t="shared" si="5"/>
        <v>62.07</v>
      </c>
    </row>
    <row r="191" spans="1:15" ht="25.9" customHeight="1" x14ac:dyDescent="0.2">
      <c r="A191" s="6" t="s">
        <v>384</v>
      </c>
      <c r="B191" s="27" t="s">
        <v>383</v>
      </c>
      <c r="C191" s="7" t="s">
        <v>101</v>
      </c>
      <c r="D191" s="7" t="s">
        <v>382</v>
      </c>
      <c r="E191" s="6" t="s">
        <v>100</v>
      </c>
      <c r="F191" s="6">
        <v>8</v>
      </c>
      <c r="G191" s="5">
        <v>1.4769785491832019</v>
      </c>
      <c r="H191" s="5">
        <v>1.8044219067851379</v>
      </c>
      <c r="I191" s="5">
        <v>14.435375254281103</v>
      </c>
      <c r="J191" s="13">
        <v>2.8194092293517773E-5</v>
      </c>
      <c r="K191" s="21">
        <v>2.12</v>
      </c>
      <c r="L191" s="21">
        <v>2.59</v>
      </c>
      <c r="M191" s="21">
        <v>20.72</v>
      </c>
      <c r="N191" s="29">
        <f t="shared" si="4"/>
        <v>0.3033120051022633</v>
      </c>
      <c r="O191" s="20">
        <f t="shared" si="5"/>
        <v>11.81</v>
      </c>
    </row>
    <row r="192" spans="1:15" ht="25.9" customHeight="1" x14ac:dyDescent="0.2">
      <c r="A192" s="6" t="s">
        <v>381</v>
      </c>
      <c r="B192" s="27" t="s">
        <v>380</v>
      </c>
      <c r="C192" s="7" t="s">
        <v>101</v>
      </c>
      <c r="D192" s="7" t="s">
        <v>379</v>
      </c>
      <c r="E192" s="6" t="s">
        <v>106</v>
      </c>
      <c r="F192" s="6">
        <v>32</v>
      </c>
      <c r="G192" s="5">
        <v>7.5033297050486238</v>
      </c>
      <c r="H192" s="5">
        <v>9.189314652701146</v>
      </c>
      <c r="I192" s="5">
        <v>294.05806888643667</v>
      </c>
      <c r="J192" s="13">
        <v>5.7433216579382148E-4</v>
      </c>
      <c r="K192" s="21">
        <v>10.77</v>
      </c>
      <c r="L192" s="21">
        <v>13.19</v>
      </c>
      <c r="M192" s="21">
        <v>422.08</v>
      </c>
      <c r="N192" s="29">
        <f t="shared" si="4"/>
        <v>0.3033120051022633</v>
      </c>
      <c r="O192" s="20">
        <f t="shared" si="5"/>
        <v>240.1</v>
      </c>
    </row>
    <row r="193" spans="1:15" ht="25.9" customHeight="1" x14ac:dyDescent="0.2">
      <c r="A193" s="6" t="s">
        <v>378</v>
      </c>
      <c r="B193" s="27" t="s">
        <v>377</v>
      </c>
      <c r="C193" s="7" t="s">
        <v>101</v>
      </c>
      <c r="D193" s="7" t="s">
        <v>376</v>
      </c>
      <c r="E193" s="6" t="s">
        <v>100</v>
      </c>
      <c r="F193" s="6">
        <v>3</v>
      </c>
      <c r="G193" s="5">
        <v>3.8596514917334614</v>
      </c>
      <c r="H193" s="5">
        <v>4.723544605406655</v>
      </c>
      <c r="I193" s="5">
        <v>14.170633816219965</v>
      </c>
      <c r="J193" s="13">
        <v>2.7677019172304612E-5</v>
      </c>
      <c r="K193" s="21">
        <v>5.54</v>
      </c>
      <c r="L193" s="21">
        <v>6.78</v>
      </c>
      <c r="M193" s="21">
        <v>20.34</v>
      </c>
      <c r="N193" s="29">
        <f t="shared" si="4"/>
        <v>0.3033120051022633</v>
      </c>
      <c r="O193" s="20">
        <f t="shared" si="5"/>
        <v>11.57</v>
      </c>
    </row>
    <row r="194" spans="1:15" ht="25.9" customHeight="1" x14ac:dyDescent="0.2">
      <c r="A194" s="6" t="s">
        <v>375</v>
      </c>
      <c r="B194" s="27" t="s">
        <v>374</v>
      </c>
      <c r="C194" s="7" t="s">
        <v>110</v>
      </c>
      <c r="D194" s="7" t="s">
        <v>373</v>
      </c>
      <c r="E194" s="6" t="s">
        <v>97</v>
      </c>
      <c r="F194" s="6">
        <v>1</v>
      </c>
      <c r="G194" s="5">
        <v>34.611459586519558</v>
      </c>
      <c r="H194" s="5">
        <v>42.386497609578306</v>
      </c>
      <c r="I194" s="5">
        <v>42.386497609578306</v>
      </c>
      <c r="J194" s="13">
        <v>8.2786128143707617E-5</v>
      </c>
      <c r="K194" s="21">
        <v>49.68</v>
      </c>
      <c r="L194" s="21">
        <v>60.84</v>
      </c>
      <c r="M194" s="21">
        <v>60.84</v>
      </c>
      <c r="N194" s="29">
        <f t="shared" si="4"/>
        <v>0.30331200510226319</v>
      </c>
      <c r="O194" s="20">
        <f t="shared" si="5"/>
        <v>34.61</v>
      </c>
    </row>
    <row r="195" spans="1:15" ht="25.9" customHeight="1" x14ac:dyDescent="0.2">
      <c r="A195" s="6" t="s">
        <v>372</v>
      </c>
      <c r="B195" s="27" t="s">
        <v>371</v>
      </c>
      <c r="C195" s="7" t="s">
        <v>110</v>
      </c>
      <c r="D195" s="7" t="s">
        <v>370</v>
      </c>
      <c r="E195" s="6" t="s">
        <v>97</v>
      </c>
      <c r="F195" s="6">
        <v>1</v>
      </c>
      <c r="G195" s="5">
        <v>39.209600352844625</v>
      </c>
      <c r="H195" s="5">
        <v>48.015736608352015</v>
      </c>
      <c r="I195" s="5">
        <v>48.015736608352015</v>
      </c>
      <c r="J195" s="13">
        <v>9.3780735563187508E-5</v>
      </c>
      <c r="K195" s="21">
        <v>56.28</v>
      </c>
      <c r="L195" s="21">
        <v>68.92</v>
      </c>
      <c r="M195" s="21">
        <v>68.92</v>
      </c>
      <c r="N195" s="29">
        <f t="shared" si="4"/>
        <v>0.3033120051022633</v>
      </c>
      <c r="O195" s="20">
        <f t="shared" si="5"/>
        <v>39.200000000000003</v>
      </c>
    </row>
    <row r="196" spans="1:15" ht="39" customHeight="1" x14ac:dyDescent="0.2">
      <c r="A196" s="6" t="s">
        <v>369</v>
      </c>
      <c r="B196" s="27" t="s">
        <v>368</v>
      </c>
      <c r="C196" s="7" t="s">
        <v>91</v>
      </c>
      <c r="D196" s="7" t="s">
        <v>367</v>
      </c>
      <c r="E196" s="6" t="s">
        <v>97</v>
      </c>
      <c r="F196" s="6">
        <v>1</v>
      </c>
      <c r="G196" s="5">
        <v>21.792400480401206</v>
      </c>
      <c r="H196" s="5">
        <v>26.683150204583313</v>
      </c>
      <c r="I196" s="5">
        <v>26.683150204583313</v>
      </c>
      <c r="J196" s="13">
        <v>5.2115527743326773E-5</v>
      </c>
      <c r="K196" s="21">
        <v>31.28</v>
      </c>
      <c r="L196" s="21">
        <v>38.299999999999997</v>
      </c>
      <c r="M196" s="21">
        <v>38.299999999999997</v>
      </c>
      <c r="N196" s="29">
        <f t="shared" si="4"/>
        <v>0.3033120051022633</v>
      </c>
      <c r="O196" s="20">
        <f t="shared" si="5"/>
        <v>21.79</v>
      </c>
    </row>
    <row r="197" spans="1:15" ht="24" customHeight="1" x14ac:dyDescent="0.2">
      <c r="A197" s="17" t="s">
        <v>62</v>
      </c>
      <c r="B197" s="26" t="s">
        <v>779</v>
      </c>
      <c r="C197" s="18"/>
      <c r="D197" s="18" t="s">
        <v>63</v>
      </c>
      <c r="E197" s="17"/>
      <c r="F197" s="17">
        <v>1</v>
      </c>
      <c r="G197" s="16" t="s">
        <v>536</v>
      </c>
      <c r="H197" s="15">
        <v>15407.63818556064</v>
      </c>
      <c r="I197" s="15">
        <v>15407.63818556064</v>
      </c>
      <c r="J197" s="14">
        <v>3.0093043331173117E-2</v>
      </c>
      <c r="K197" s="21" t="s">
        <v>536</v>
      </c>
      <c r="L197" s="21">
        <v>22115.55</v>
      </c>
      <c r="M197" s="21">
        <v>22115.55</v>
      </c>
      <c r="N197" s="29">
        <f t="shared" si="4"/>
        <v>0.3033120051022633</v>
      </c>
      <c r="O197" s="20"/>
    </row>
    <row r="198" spans="1:15" ht="24" customHeight="1" x14ac:dyDescent="0.2">
      <c r="A198" s="17" t="s">
        <v>64</v>
      </c>
      <c r="B198" s="26" t="s">
        <v>779</v>
      </c>
      <c r="C198" s="18"/>
      <c r="D198" s="18" t="s">
        <v>65</v>
      </c>
      <c r="E198" s="17"/>
      <c r="F198" s="17">
        <v>1</v>
      </c>
      <c r="G198" s="16" t="s">
        <v>536</v>
      </c>
      <c r="H198" s="15">
        <v>728.35246426583888</v>
      </c>
      <c r="I198" s="15">
        <v>728.35246426583888</v>
      </c>
      <c r="J198" s="14">
        <v>1.4225634067692161E-3</v>
      </c>
      <c r="K198" s="21" t="s">
        <v>536</v>
      </c>
      <c r="L198" s="21">
        <v>1045.45</v>
      </c>
      <c r="M198" s="21">
        <v>1045.45</v>
      </c>
      <c r="N198" s="29">
        <f t="shared" ref="N198:N261" si="6">1-(I198/M198)</f>
        <v>0.3033120051022633</v>
      </c>
      <c r="O198" s="20"/>
    </row>
    <row r="199" spans="1:15" ht="24" customHeight="1" x14ac:dyDescent="0.2">
      <c r="A199" s="6" t="s">
        <v>366</v>
      </c>
      <c r="B199" s="27" t="s">
        <v>140</v>
      </c>
      <c r="C199" s="7" t="s">
        <v>91</v>
      </c>
      <c r="D199" s="7" t="s">
        <v>139</v>
      </c>
      <c r="E199" s="6" t="s">
        <v>99</v>
      </c>
      <c r="F199" s="6">
        <v>2.04</v>
      </c>
      <c r="G199" s="5">
        <v>64.262500649367226</v>
      </c>
      <c r="H199" s="5">
        <v>78.697875903648338</v>
      </c>
      <c r="I199" s="5">
        <v>160.53781466428546</v>
      </c>
      <c r="J199" s="13">
        <v>3.1355041926618249E-4</v>
      </c>
      <c r="K199" s="21">
        <v>92.24</v>
      </c>
      <c r="L199" s="21">
        <v>112.96</v>
      </c>
      <c r="M199" s="21">
        <v>230.43</v>
      </c>
      <c r="N199" s="29">
        <f t="shared" si="6"/>
        <v>0.3033120051022633</v>
      </c>
      <c r="O199" s="20">
        <f t="shared" si="5"/>
        <v>131.09</v>
      </c>
    </row>
    <row r="200" spans="1:15" ht="39" customHeight="1" x14ac:dyDescent="0.2">
      <c r="A200" s="6" t="s">
        <v>365</v>
      </c>
      <c r="B200" s="27" t="s">
        <v>364</v>
      </c>
      <c r="C200" s="7" t="s">
        <v>91</v>
      </c>
      <c r="D200" s="7" t="s">
        <v>363</v>
      </c>
      <c r="E200" s="6" t="s">
        <v>98</v>
      </c>
      <c r="F200" s="6">
        <v>42.6</v>
      </c>
      <c r="G200" s="5">
        <v>7.6705348238240809</v>
      </c>
      <c r="H200" s="5">
        <v>9.3913541712214901</v>
      </c>
      <c r="I200" s="5">
        <v>400.06611419007635</v>
      </c>
      <c r="J200" s="13">
        <v>7.813791292774927E-4</v>
      </c>
      <c r="K200" s="21">
        <v>11.01</v>
      </c>
      <c r="L200" s="21">
        <v>13.48</v>
      </c>
      <c r="M200" s="21">
        <v>574.24</v>
      </c>
      <c r="N200" s="29">
        <f t="shared" si="6"/>
        <v>0.3033120051022633</v>
      </c>
      <c r="O200" s="20">
        <f t="shared" ref="O200:O263" si="7">TRUNC(F200*G200,2)</f>
        <v>326.76</v>
      </c>
    </row>
    <row r="201" spans="1:15" ht="25.9" customHeight="1" x14ac:dyDescent="0.2">
      <c r="A201" s="6" t="s">
        <v>362</v>
      </c>
      <c r="B201" s="27" t="s">
        <v>361</v>
      </c>
      <c r="C201" s="7" t="s">
        <v>91</v>
      </c>
      <c r="D201" s="7" t="s">
        <v>360</v>
      </c>
      <c r="E201" s="6" t="s">
        <v>99</v>
      </c>
      <c r="F201" s="6">
        <v>1.91</v>
      </c>
      <c r="G201" s="5">
        <v>19.2076880193306</v>
      </c>
      <c r="H201" s="5">
        <v>23.520186707747591</v>
      </c>
      <c r="I201" s="5">
        <v>44.922441911006068</v>
      </c>
      <c r="J201" s="13">
        <v>8.7739144357433703E-5</v>
      </c>
      <c r="K201" s="21">
        <v>27.57</v>
      </c>
      <c r="L201" s="21">
        <v>33.76</v>
      </c>
      <c r="M201" s="21">
        <v>64.48</v>
      </c>
      <c r="N201" s="29">
        <f t="shared" si="6"/>
        <v>0.3033120051022633</v>
      </c>
      <c r="O201" s="20">
        <f t="shared" si="7"/>
        <v>36.68</v>
      </c>
    </row>
    <row r="202" spans="1:15" ht="39" customHeight="1" x14ac:dyDescent="0.2">
      <c r="A202" s="6" t="s">
        <v>359</v>
      </c>
      <c r="B202" s="27" t="s">
        <v>358</v>
      </c>
      <c r="C202" s="7" t="s">
        <v>91</v>
      </c>
      <c r="D202" s="7" t="s">
        <v>357</v>
      </c>
      <c r="E202" s="6" t="s">
        <v>97</v>
      </c>
      <c r="F202" s="6">
        <v>8</v>
      </c>
      <c r="G202" s="5">
        <v>5.1136898825493873</v>
      </c>
      <c r="H202" s="5">
        <v>6.2562581941816759</v>
      </c>
      <c r="I202" s="5">
        <v>50.050065553453408</v>
      </c>
      <c r="J202" s="13">
        <v>9.775403428408867E-5</v>
      </c>
      <c r="K202" s="21">
        <v>7.34</v>
      </c>
      <c r="L202" s="21">
        <v>8.98</v>
      </c>
      <c r="M202" s="21">
        <v>71.84</v>
      </c>
      <c r="N202" s="29">
        <f t="shared" si="6"/>
        <v>0.3033120051022633</v>
      </c>
      <c r="O202" s="20">
        <f t="shared" si="7"/>
        <v>40.9</v>
      </c>
    </row>
    <row r="203" spans="1:15" ht="39" customHeight="1" x14ac:dyDescent="0.2">
      <c r="A203" s="6" t="s">
        <v>356</v>
      </c>
      <c r="B203" s="27" t="s">
        <v>355</v>
      </c>
      <c r="C203" s="7" t="s">
        <v>91</v>
      </c>
      <c r="D203" s="7" t="s">
        <v>354</v>
      </c>
      <c r="E203" s="6" t="s">
        <v>97</v>
      </c>
      <c r="F203" s="6">
        <v>5</v>
      </c>
      <c r="G203" s="5">
        <v>3.8317839719375519</v>
      </c>
      <c r="H203" s="5">
        <v>4.688710205661768</v>
      </c>
      <c r="I203" s="5">
        <v>23.443551028308839</v>
      </c>
      <c r="J203" s="13">
        <v>4.5788185602165692E-5</v>
      </c>
      <c r="K203" s="21">
        <v>5.5</v>
      </c>
      <c r="L203" s="21">
        <v>6.73</v>
      </c>
      <c r="M203" s="21">
        <v>33.65</v>
      </c>
      <c r="N203" s="29">
        <f t="shared" si="6"/>
        <v>0.3033120051022633</v>
      </c>
      <c r="O203" s="20">
        <f t="shared" si="7"/>
        <v>19.149999999999999</v>
      </c>
    </row>
    <row r="204" spans="1:15" ht="39" customHeight="1" x14ac:dyDescent="0.2">
      <c r="A204" s="6" t="s">
        <v>353</v>
      </c>
      <c r="B204" s="27" t="s">
        <v>352</v>
      </c>
      <c r="C204" s="7" t="s">
        <v>91</v>
      </c>
      <c r="D204" s="7" t="s">
        <v>351</v>
      </c>
      <c r="E204" s="6" t="s">
        <v>97</v>
      </c>
      <c r="F204" s="6">
        <v>1</v>
      </c>
      <c r="G204" s="5">
        <v>7.1131844279058924</v>
      </c>
      <c r="H204" s="5">
        <v>8.7085999362217095</v>
      </c>
      <c r="I204" s="5">
        <v>8.7085999362217095</v>
      </c>
      <c r="J204" s="13">
        <v>1.7008984250433021E-5</v>
      </c>
      <c r="K204" s="21">
        <v>10.210000000000001</v>
      </c>
      <c r="L204" s="21">
        <v>12.5</v>
      </c>
      <c r="M204" s="21">
        <v>12.5</v>
      </c>
      <c r="N204" s="29">
        <f t="shared" si="6"/>
        <v>0.30331200510226319</v>
      </c>
      <c r="O204" s="20">
        <f t="shared" si="7"/>
        <v>7.11</v>
      </c>
    </row>
    <row r="205" spans="1:15" ht="25.9" customHeight="1" x14ac:dyDescent="0.2">
      <c r="A205" s="6" t="s">
        <v>350</v>
      </c>
      <c r="B205" s="27" t="s">
        <v>349</v>
      </c>
      <c r="C205" s="7" t="s">
        <v>91</v>
      </c>
      <c r="D205" s="7" t="s">
        <v>348</v>
      </c>
      <c r="E205" s="6" t="s">
        <v>97</v>
      </c>
      <c r="F205" s="6">
        <v>1</v>
      </c>
      <c r="G205" s="5">
        <v>20.315421931218001</v>
      </c>
      <c r="H205" s="5">
        <v>24.87872829779818</v>
      </c>
      <c r="I205" s="5">
        <v>24.87872829779818</v>
      </c>
      <c r="J205" s="13">
        <v>4.8591266206637059E-5</v>
      </c>
      <c r="K205" s="21">
        <v>29.16</v>
      </c>
      <c r="L205" s="21">
        <v>35.71</v>
      </c>
      <c r="M205" s="21">
        <v>35.71</v>
      </c>
      <c r="N205" s="29">
        <f t="shared" si="6"/>
        <v>0.3033120051022633</v>
      </c>
      <c r="O205" s="20">
        <f t="shared" si="7"/>
        <v>20.309999999999999</v>
      </c>
    </row>
    <row r="206" spans="1:15" ht="52.15" customHeight="1" x14ac:dyDescent="0.2">
      <c r="A206" s="6" t="s">
        <v>347</v>
      </c>
      <c r="B206" s="27" t="s">
        <v>346</v>
      </c>
      <c r="C206" s="7" t="s">
        <v>91</v>
      </c>
      <c r="D206" s="7" t="s">
        <v>345</v>
      </c>
      <c r="E206" s="6" t="s">
        <v>97</v>
      </c>
      <c r="F206" s="6">
        <v>1</v>
      </c>
      <c r="G206" s="5">
        <v>12.86086038581222</v>
      </c>
      <c r="H206" s="5">
        <v>15.74514868468885</v>
      </c>
      <c r="I206" s="5">
        <v>15.74514868468885</v>
      </c>
      <c r="J206" s="13">
        <v>3.0752243524782906E-5</v>
      </c>
      <c r="K206" s="21">
        <v>18.46</v>
      </c>
      <c r="L206" s="21">
        <v>22.6</v>
      </c>
      <c r="M206" s="21">
        <v>22.6</v>
      </c>
      <c r="N206" s="29">
        <f t="shared" si="6"/>
        <v>0.3033120051022633</v>
      </c>
      <c r="O206" s="20">
        <f t="shared" si="7"/>
        <v>12.86</v>
      </c>
    </row>
    <row r="207" spans="1:15" ht="24" customHeight="1" x14ac:dyDescent="0.2">
      <c r="A207" s="17" t="s">
        <v>66</v>
      </c>
      <c r="B207" s="26" t="s">
        <v>779</v>
      </c>
      <c r="C207" s="18"/>
      <c r="D207" s="18" t="s">
        <v>67</v>
      </c>
      <c r="E207" s="17"/>
      <c r="F207" s="17">
        <v>1</v>
      </c>
      <c r="G207" s="16" t="s">
        <v>536</v>
      </c>
      <c r="H207" s="15">
        <v>1641.1809427006494</v>
      </c>
      <c r="I207" s="15">
        <v>1641.1809427006494</v>
      </c>
      <c r="J207" s="14">
        <v>3.205431528712205E-3</v>
      </c>
      <c r="K207" s="21" t="s">
        <v>536</v>
      </c>
      <c r="L207" s="21">
        <v>2355.69</v>
      </c>
      <c r="M207" s="21">
        <v>2355.69</v>
      </c>
      <c r="N207" s="29">
        <f t="shared" si="6"/>
        <v>0.3033120051022633</v>
      </c>
      <c r="O207" s="20"/>
    </row>
    <row r="208" spans="1:15" ht="25.9" customHeight="1" x14ac:dyDescent="0.2">
      <c r="A208" s="6" t="s">
        <v>344</v>
      </c>
      <c r="B208" s="27" t="s">
        <v>343</v>
      </c>
      <c r="C208" s="7" t="s">
        <v>91</v>
      </c>
      <c r="D208" s="7" t="s">
        <v>342</v>
      </c>
      <c r="E208" s="6" t="s">
        <v>97</v>
      </c>
      <c r="F208" s="6">
        <v>1</v>
      </c>
      <c r="G208" s="5">
        <v>903.4858924232318</v>
      </c>
      <c r="H208" s="5">
        <v>1106.4938072564835</v>
      </c>
      <c r="I208" s="5">
        <v>1106.4938072564835</v>
      </c>
      <c r="J208" s="13">
        <v>2.1611207172978187E-3</v>
      </c>
      <c r="K208" s="21">
        <v>1296.83</v>
      </c>
      <c r="L208" s="21">
        <v>1588.22</v>
      </c>
      <c r="M208" s="21">
        <v>1588.22</v>
      </c>
      <c r="N208" s="29">
        <f t="shared" si="6"/>
        <v>0.3033120051022633</v>
      </c>
      <c r="O208" s="20">
        <f t="shared" si="7"/>
        <v>903.48</v>
      </c>
    </row>
    <row r="209" spans="1:15" ht="52.15" customHeight="1" x14ac:dyDescent="0.2">
      <c r="A209" s="6" t="s">
        <v>341</v>
      </c>
      <c r="B209" s="27" t="s">
        <v>340</v>
      </c>
      <c r="C209" s="7" t="s">
        <v>91</v>
      </c>
      <c r="D209" s="7" t="s">
        <v>339</v>
      </c>
      <c r="E209" s="6" t="s">
        <v>97</v>
      </c>
      <c r="F209" s="6">
        <v>1</v>
      </c>
      <c r="G209" s="5">
        <v>13.731720379434391</v>
      </c>
      <c r="H209" s="5">
        <v>16.811081316882387</v>
      </c>
      <c r="I209" s="5">
        <v>16.811081316882387</v>
      </c>
      <c r="J209" s="13">
        <v>3.2834143197035905E-5</v>
      </c>
      <c r="K209" s="21">
        <v>19.71</v>
      </c>
      <c r="L209" s="21">
        <v>24.13</v>
      </c>
      <c r="M209" s="21">
        <v>24.13</v>
      </c>
      <c r="N209" s="29">
        <f t="shared" si="6"/>
        <v>0.3033120051022633</v>
      </c>
      <c r="O209" s="20">
        <f t="shared" si="7"/>
        <v>13.73</v>
      </c>
    </row>
    <row r="210" spans="1:15" ht="52.15" customHeight="1" x14ac:dyDescent="0.2">
      <c r="A210" s="6" t="s">
        <v>338</v>
      </c>
      <c r="B210" s="27" t="s">
        <v>337</v>
      </c>
      <c r="C210" s="7" t="s">
        <v>91</v>
      </c>
      <c r="D210" s="7" t="s">
        <v>336</v>
      </c>
      <c r="E210" s="6" t="s">
        <v>97</v>
      </c>
      <c r="F210" s="6">
        <v>1</v>
      </c>
      <c r="G210" s="5">
        <v>18.336828025708432</v>
      </c>
      <c r="H210" s="5">
        <v>22.454254075554051</v>
      </c>
      <c r="I210" s="5">
        <v>22.454254075554051</v>
      </c>
      <c r="J210" s="13">
        <v>4.3855964991316495E-5</v>
      </c>
      <c r="K210" s="21">
        <v>26.32</v>
      </c>
      <c r="L210" s="21">
        <v>32.229999999999997</v>
      </c>
      <c r="M210" s="21">
        <v>32.229999999999997</v>
      </c>
      <c r="N210" s="29">
        <f t="shared" si="6"/>
        <v>0.3033120051022633</v>
      </c>
      <c r="O210" s="20">
        <f t="shared" si="7"/>
        <v>18.329999999999998</v>
      </c>
    </row>
    <row r="211" spans="1:15" ht="39" customHeight="1" x14ac:dyDescent="0.2">
      <c r="A211" s="6" t="s">
        <v>335</v>
      </c>
      <c r="B211" s="27" t="s">
        <v>255</v>
      </c>
      <c r="C211" s="7" t="s">
        <v>91</v>
      </c>
      <c r="D211" s="7" t="s">
        <v>254</v>
      </c>
      <c r="E211" s="6" t="s">
        <v>98</v>
      </c>
      <c r="F211" s="6">
        <v>20.006</v>
      </c>
      <c r="G211" s="5">
        <v>4.7096108455087</v>
      </c>
      <c r="H211" s="5">
        <v>5.7616097178042818</v>
      </c>
      <c r="I211" s="5">
        <v>115.26006187588156</v>
      </c>
      <c r="J211" s="13">
        <v>2.2511730835133112E-4</v>
      </c>
      <c r="K211" s="21">
        <v>6.76</v>
      </c>
      <c r="L211" s="21">
        <v>8.27</v>
      </c>
      <c r="M211" s="21">
        <v>165.44</v>
      </c>
      <c r="N211" s="29">
        <f t="shared" si="6"/>
        <v>0.3033120051022633</v>
      </c>
      <c r="O211" s="20">
        <f t="shared" si="7"/>
        <v>94.22</v>
      </c>
    </row>
    <row r="212" spans="1:15" ht="39" customHeight="1" x14ac:dyDescent="0.2">
      <c r="A212" s="6" t="s">
        <v>334</v>
      </c>
      <c r="B212" s="27" t="s">
        <v>333</v>
      </c>
      <c r="C212" s="7" t="s">
        <v>91</v>
      </c>
      <c r="D212" s="7" t="s">
        <v>332</v>
      </c>
      <c r="E212" s="6" t="s">
        <v>97</v>
      </c>
      <c r="F212" s="6">
        <v>1</v>
      </c>
      <c r="G212" s="5">
        <v>67.822576303294667</v>
      </c>
      <c r="H212" s="5">
        <v>83.059142751708166</v>
      </c>
      <c r="I212" s="5">
        <v>83.059142751708166</v>
      </c>
      <c r="J212" s="13">
        <v>1.6222488818692997E-4</v>
      </c>
      <c r="K212" s="21">
        <v>97.35</v>
      </c>
      <c r="L212" s="21">
        <v>119.22</v>
      </c>
      <c r="M212" s="21">
        <v>119.22</v>
      </c>
      <c r="N212" s="29">
        <f t="shared" si="6"/>
        <v>0.3033120051022633</v>
      </c>
      <c r="O212" s="20">
        <f t="shared" si="7"/>
        <v>67.819999999999993</v>
      </c>
    </row>
    <row r="213" spans="1:15" ht="39" customHeight="1" x14ac:dyDescent="0.2">
      <c r="A213" s="6" t="s">
        <v>331</v>
      </c>
      <c r="B213" s="27" t="s">
        <v>330</v>
      </c>
      <c r="C213" s="7" t="s">
        <v>91</v>
      </c>
      <c r="D213" s="7" t="s">
        <v>329</v>
      </c>
      <c r="E213" s="6" t="s">
        <v>97</v>
      </c>
      <c r="F213" s="6">
        <v>2</v>
      </c>
      <c r="G213" s="5">
        <v>8.3950903385177273</v>
      </c>
      <c r="H213" s="5">
        <v>10.276147924741617</v>
      </c>
      <c r="I213" s="5">
        <v>20.552295849483233</v>
      </c>
      <c r="J213" s="13">
        <v>4.0141202831021931E-5</v>
      </c>
      <c r="K213" s="21">
        <v>12.05</v>
      </c>
      <c r="L213" s="21">
        <v>14.75</v>
      </c>
      <c r="M213" s="21">
        <v>29.5</v>
      </c>
      <c r="N213" s="29">
        <f t="shared" si="6"/>
        <v>0.3033120051022633</v>
      </c>
      <c r="O213" s="20">
        <f t="shared" si="7"/>
        <v>16.79</v>
      </c>
    </row>
    <row r="214" spans="1:15" ht="39" customHeight="1" x14ac:dyDescent="0.2">
      <c r="A214" s="6" t="s">
        <v>328</v>
      </c>
      <c r="B214" s="27" t="s">
        <v>327</v>
      </c>
      <c r="C214" s="7" t="s">
        <v>91</v>
      </c>
      <c r="D214" s="7" t="s">
        <v>326</v>
      </c>
      <c r="E214" s="6" t="s">
        <v>97</v>
      </c>
      <c r="F214" s="6">
        <v>12</v>
      </c>
      <c r="G214" s="5">
        <v>6.0751193155082648</v>
      </c>
      <c r="H214" s="5">
        <v>7.4336609055588507</v>
      </c>
      <c r="I214" s="5">
        <v>89.203930866706202</v>
      </c>
      <c r="J214" s="13">
        <v>1.7422642747403551E-4</v>
      </c>
      <c r="K214" s="21">
        <v>8.7200000000000006</v>
      </c>
      <c r="L214" s="21">
        <v>10.67</v>
      </c>
      <c r="M214" s="21">
        <v>128.04</v>
      </c>
      <c r="N214" s="29">
        <f t="shared" si="6"/>
        <v>0.3033120051022633</v>
      </c>
      <c r="O214" s="20">
        <f t="shared" si="7"/>
        <v>72.900000000000006</v>
      </c>
    </row>
    <row r="215" spans="1:15" ht="39" customHeight="1" x14ac:dyDescent="0.2">
      <c r="A215" s="6" t="s">
        <v>325</v>
      </c>
      <c r="B215" s="27" t="s">
        <v>324</v>
      </c>
      <c r="C215" s="7" t="s">
        <v>91</v>
      </c>
      <c r="D215" s="7" t="s">
        <v>323</v>
      </c>
      <c r="E215" s="6" t="s">
        <v>97</v>
      </c>
      <c r="F215" s="6">
        <v>1</v>
      </c>
      <c r="G215" s="5">
        <v>25.575416292695916</v>
      </c>
      <c r="H215" s="5">
        <v>31.316125370653268</v>
      </c>
      <c r="I215" s="5">
        <v>31.316125370653268</v>
      </c>
      <c r="J215" s="13">
        <v>6.1164307364557145E-5</v>
      </c>
      <c r="K215" s="21">
        <v>36.71</v>
      </c>
      <c r="L215" s="21">
        <v>44.95</v>
      </c>
      <c r="M215" s="21">
        <v>44.95</v>
      </c>
      <c r="N215" s="29">
        <f t="shared" si="6"/>
        <v>0.3033120051022633</v>
      </c>
      <c r="O215" s="20">
        <f t="shared" si="7"/>
        <v>25.57</v>
      </c>
    </row>
    <row r="216" spans="1:15" ht="25.9" customHeight="1" x14ac:dyDescent="0.2">
      <c r="A216" s="6" t="s">
        <v>322</v>
      </c>
      <c r="B216" s="27" t="s">
        <v>321</v>
      </c>
      <c r="C216" s="7" t="s">
        <v>91</v>
      </c>
      <c r="D216" s="7" t="s">
        <v>320</v>
      </c>
      <c r="E216" s="6" t="s">
        <v>97</v>
      </c>
      <c r="F216" s="6">
        <v>1</v>
      </c>
      <c r="G216" s="5">
        <v>25.073800936369544</v>
      </c>
      <c r="H216" s="5">
        <v>30.703039935143256</v>
      </c>
      <c r="I216" s="5">
        <v>30.703039935143256</v>
      </c>
      <c r="J216" s="13">
        <v>5.9966874873326658E-5</v>
      </c>
      <c r="K216" s="21">
        <v>35.99</v>
      </c>
      <c r="L216" s="21">
        <v>44.07</v>
      </c>
      <c r="M216" s="21">
        <v>44.07</v>
      </c>
      <c r="N216" s="29">
        <f t="shared" si="6"/>
        <v>0.3033120051022633</v>
      </c>
      <c r="O216" s="20">
        <f t="shared" si="7"/>
        <v>25.07</v>
      </c>
    </row>
    <row r="217" spans="1:15" ht="25.9" customHeight="1" x14ac:dyDescent="0.2">
      <c r="A217" s="6" t="s">
        <v>319</v>
      </c>
      <c r="B217" s="27" t="s">
        <v>318</v>
      </c>
      <c r="C217" s="7" t="s">
        <v>91</v>
      </c>
      <c r="D217" s="7" t="s">
        <v>317</v>
      </c>
      <c r="E217" s="6" t="s">
        <v>97</v>
      </c>
      <c r="F217" s="6">
        <v>1</v>
      </c>
      <c r="G217" s="5">
        <v>37.56541668488596</v>
      </c>
      <c r="H217" s="5">
        <v>46.002308303097557</v>
      </c>
      <c r="I217" s="5">
        <v>46.002308303097557</v>
      </c>
      <c r="J217" s="13">
        <v>8.9848258404487394E-5</v>
      </c>
      <c r="K217" s="21">
        <v>53.92</v>
      </c>
      <c r="L217" s="21">
        <v>66.03</v>
      </c>
      <c r="M217" s="21">
        <v>66.03</v>
      </c>
      <c r="N217" s="29">
        <f t="shared" si="6"/>
        <v>0.3033120051022633</v>
      </c>
      <c r="O217" s="20">
        <f t="shared" si="7"/>
        <v>37.56</v>
      </c>
    </row>
    <row r="218" spans="1:15" ht="25.9" customHeight="1" x14ac:dyDescent="0.2">
      <c r="A218" s="6" t="s">
        <v>316</v>
      </c>
      <c r="B218" s="27" t="s">
        <v>315</v>
      </c>
      <c r="C218" s="7" t="s">
        <v>101</v>
      </c>
      <c r="D218" s="7" t="s">
        <v>314</v>
      </c>
      <c r="E218" s="6" t="s">
        <v>100</v>
      </c>
      <c r="F218" s="6">
        <v>2</v>
      </c>
      <c r="G218" s="5">
        <v>4.0129228506109635</v>
      </c>
      <c r="H218" s="5">
        <v>4.9116503640290432</v>
      </c>
      <c r="I218" s="5">
        <v>9.8233007280580864</v>
      </c>
      <c r="J218" s="13">
        <v>1.9186134234488446E-5</v>
      </c>
      <c r="K218" s="21">
        <v>5.76</v>
      </c>
      <c r="L218" s="21">
        <v>7.05</v>
      </c>
      <c r="M218" s="21">
        <v>14.1</v>
      </c>
      <c r="N218" s="29">
        <f t="shared" si="6"/>
        <v>0.3033120051022633</v>
      </c>
      <c r="O218" s="20">
        <f t="shared" si="7"/>
        <v>8.02</v>
      </c>
    </row>
    <row r="219" spans="1:15" ht="24" customHeight="1" x14ac:dyDescent="0.2">
      <c r="A219" s="6" t="s">
        <v>313</v>
      </c>
      <c r="B219" s="27" t="s">
        <v>140</v>
      </c>
      <c r="C219" s="7" t="s">
        <v>91</v>
      </c>
      <c r="D219" s="7" t="s">
        <v>139</v>
      </c>
      <c r="E219" s="6" t="s">
        <v>99</v>
      </c>
      <c r="F219" s="6">
        <v>0.7</v>
      </c>
      <c r="G219" s="5">
        <v>64.262500649367226</v>
      </c>
      <c r="H219" s="5">
        <v>78.697875903648338</v>
      </c>
      <c r="I219" s="5">
        <v>55.087119756564036</v>
      </c>
      <c r="J219" s="13">
        <v>1.0759203077453911E-4</v>
      </c>
      <c r="K219" s="21">
        <v>92.24</v>
      </c>
      <c r="L219" s="21">
        <v>112.96</v>
      </c>
      <c r="M219" s="21">
        <v>79.069999999999993</v>
      </c>
      <c r="N219" s="29">
        <f t="shared" si="6"/>
        <v>0.3033120051022633</v>
      </c>
      <c r="O219" s="20">
        <f t="shared" si="7"/>
        <v>44.98</v>
      </c>
    </row>
    <row r="220" spans="1:15" ht="24" customHeight="1" x14ac:dyDescent="0.2">
      <c r="A220" s="6" t="s">
        <v>312</v>
      </c>
      <c r="B220" s="27" t="s">
        <v>218</v>
      </c>
      <c r="C220" s="7" t="s">
        <v>108</v>
      </c>
      <c r="D220" s="7" t="s">
        <v>217</v>
      </c>
      <c r="E220" s="6" t="s">
        <v>99</v>
      </c>
      <c r="F220" s="6">
        <v>0.56000000000000005</v>
      </c>
      <c r="G220" s="5">
        <v>21.026043686013693</v>
      </c>
      <c r="H220" s="5">
        <v>25.749588291420348</v>
      </c>
      <c r="I220" s="5">
        <v>14.414474614434173</v>
      </c>
      <c r="J220" s="13">
        <v>2.8153270731316739E-5</v>
      </c>
      <c r="K220" s="21">
        <v>30.18</v>
      </c>
      <c r="L220" s="21">
        <v>36.96</v>
      </c>
      <c r="M220" s="21">
        <v>20.69</v>
      </c>
      <c r="N220" s="29">
        <f t="shared" si="6"/>
        <v>0.3033120051022633</v>
      </c>
      <c r="O220" s="20">
        <f t="shared" si="7"/>
        <v>11.77</v>
      </c>
    </row>
    <row r="221" spans="1:15" ht="24" customHeight="1" x14ac:dyDescent="0.2">
      <c r="A221" s="17" t="s">
        <v>68</v>
      </c>
      <c r="B221" s="26" t="s">
        <v>779</v>
      </c>
      <c r="C221" s="18"/>
      <c r="D221" s="18" t="s">
        <v>69</v>
      </c>
      <c r="E221" s="17"/>
      <c r="F221" s="17">
        <v>1</v>
      </c>
      <c r="G221" s="16" t="s">
        <v>536</v>
      </c>
      <c r="H221" s="15">
        <v>5426.8650700158187</v>
      </c>
      <c r="I221" s="15">
        <v>5426.8650700158187</v>
      </c>
      <c r="J221" s="14">
        <v>1.0599345839874643E-2</v>
      </c>
      <c r="K221" s="21" t="s">
        <v>536</v>
      </c>
      <c r="L221" s="21">
        <v>7789.52</v>
      </c>
      <c r="M221" s="21">
        <v>7789.52</v>
      </c>
      <c r="N221" s="29">
        <f t="shared" si="6"/>
        <v>0.3033120051022633</v>
      </c>
      <c r="O221" s="20"/>
    </row>
    <row r="222" spans="1:15" ht="78" customHeight="1" x14ac:dyDescent="0.2">
      <c r="A222" s="6" t="s">
        <v>311</v>
      </c>
      <c r="B222" s="27" t="s">
        <v>310</v>
      </c>
      <c r="C222" s="7" t="s">
        <v>110</v>
      </c>
      <c r="D222" s="7" t="s">
        <v>309</v>
      </c>
      <c r="E222" s="6" t="s">
        <v>97</v>
      </c>
      <c r="F222" s="6">
        <v>3</v>
      </c>
      <c r="G222" s="5">
        <v>398.51946684140336</v>
      </c>
      <c r="H222" s="5">
        <v>488.06477482560939</v>
      </c>
      <c r="I222" s="5">
        <v>1464.1943244768283</v>
      </c>
      <c r="J222" s="13">
        <v>2.8597545399938048E-3</v>
      </c>
      <c r="K222" s="21">
        <v>572.02</v>
      </c>
      <c r="L222" s="21">
        <v>700.55</v>
      </c>
      <c r="M222" s="21">
        <v>2101.65</v>
      </c>
      <c r="N222" s="29">
        <f t="shared" si="6"/>
        <v>0.3033120051022633</v>
      </c>
      <c r="O222" s="20">
        <f t="shared" si="7"/>
        <v>1195.55</v>
      </c>
    </row>
    <row r="223" spans="1:15" ht="24" customHeight="1" x14ac:dyDescent="0.2">
      <c r="A223" s="6" t="s">
        <v>308</v>
      </c>
      <c r="B223" s="27" t="s">
        <v>307</v>
      </c>
      <c r="C223" s="7" t="s">
        <v>101</v>
      </c>
      <c r="D223" s="7" t="s">
        <v>306</v>
      </c>
      <c r="E223" s="6" t="s">
        <v>100</v>
      </c>
      <c r="F223" s="6">
        <v>3</v>
      </c>
      <c r="G223" s="5">
        <v>225.4761026687035</v>
      </c>
      <c r="H223" s="5">
        <v>276.13925365766693</v>
      </c>
      <c r="I223" s="5">
        <v>828.41776097300067</v>
      </c>
      <c r="J223" s="13">
        <v>1.6180034394003915E-3</v>
      </c>
      <c r="K223" s="21">
        <v>323.64</v>
      </c>
      <c r="L223" s="21">
        <v>396.36</v>
      </c>
      <c r="M223" s="21">
        <v>1189.08</v>
      </c>
      <c r="N223" s="29">
        <f t="shared" si="6"/>
        <v>0.3033120051022633</v>
      </c>
      <c r="O223" s="20">
        <f t="shared" si="7"/>
        <v>676.42</v>
      </c>
    </row>
    <row r="224" spans="1:15" ht="24" customHeight="1" x14ac:dyDescent="0.2">
      <c r="A224" s="6" t="s">
        <v>305</v>
      </c>
      <c r="B224" s="27" t="s">
        <v>140</v>
      </c>
      <c r="C224" s="7" t="s">
        <v>91</v>
      </c>
      <c r="D224" s="7" t="s">
        <v>139</v>
      </c>
      <c r="E224" s="6" t="s">
        <v>99</v>
      </c>
      <c r="F224" s="6">
        <v>0.82799999999999996</v>
      </c>
      <c r="G224" s="5">
        <v>64.262500649367226</v>
      </c>
      <c r="H224" s="5">
        <v>78.697875903648338</v>
      </c>
      <c r="I224" s="5">
        <v>65.161228162785321</v>
      </c>
      <c r="J224" s="13">
        <v>1.2726802375544004E-4</v>
      </c>
      <c r="K224" s="21">
        <v>92.24</v>
      </c>
      <c r="L224" s="21">
        <v>112.96</v>
      </c>
      <c r="M224" s="21">
        <v>93.53</v>
      </c>
      <c r="N224" s="29">
        <f t="shared" si="6"/>
        <v>0.30331200510226319</v>
      </c>
      <c r="O224" s="20">
        <f t="shared" si="7"/>
        <v>53.2</v>
      </c>
    </row>
    <row r="225" spans="1:15" ht="39" customHeight="1" x14ac:dyDescent="0.2">
      <c r="A225" s="6" t="s">
        <v>304</v>
      </c>
      <c r="B225" s="27" t="s">
        <v>263</v>
      </c>
      <c r="C225" s="7" t="s">
        <v>91</v>
      </c>
      <c r="D225" s="7" t="s">
        <v>262</v>
      </c>
      <c r="E225" s="6" t="s">
        <v>98</v>
      </c>
      <c r="F225" s="6">
        <v>46</v>
      </c>
      <c r="G225" s="5">
        <v>25.589350052593868</v>
      </c>
      <c r="H225" s="5">
        <v>31.337026010500196</v>
      </c>
      <c r="I225" s="5">
        <v>1441.5031964830089</v>
      </c>
      <c r="J225" s="13">
        <v>2.815435930630876E-3</v>
      </c>
      <c r="K225" s="21">
        <v>36.729999999999997</v>
      </c>
      <c r="L225" s="21">
        <v>44.98</v>
      </c>
      <c r="M225" s="21">
        <v>2069.08</v>
      </c>
      <c r="N225" s="29">
        <f t="shared" si="6"/>
        <v>0.3033120051022633</v>
      </c>
      <c r="O225" s="20">
        <f t="shared" si="7"/>
        <v>1177.1099999999999</v>
      </c>
    </row>
    <row r="226" spans="1:15" ht="39" customHeight="1" x14ac:dyDescent="0.2">
      <c r="A226" s="6" t="s">
        <v>303</v>
      </c>
      <c r="B226" s="27" t="s">
        <v>302</v>
      </c>
      <c r="C226" s="7" t="s">
        <v>91</v>
      </c>
      <c r="D226" s="7" t="s">
        <v>301</v>
      </c>
      <c r="E226" s="6" t="s">
        <v>98</v>
      </c>
      <c r="F226" s="6">
        <v>12</v>
      </c>
      <c r="G226" s="5">
        <v>18.371662425453316</v>
      </c>
      <c r="H226" s="5">
        <v>22.496055355247918</v>
      </c>
      <c r="I226" s="5">
        <v>269.95266426297502</v>
      </c>
      <c r="J226" s="13">
        <v>5.2725129738862302E-4</v>
      </c>
      <c r="K226" s="21">
        <v>26.37</v>
      </c>
      <c r="L226" s="21">
        <v>32.29</v>
      </c>
      <c r="M226" s="21">
        <v>387.48</v>
      </c>
      <c r="N226" s="29">
        <f t="shared" si="6"/>
        <v>0.3033120051022633</v>
      </c>
      <c r="O226" s="20">
        <f t="shared" si="7"/>
        <v>220.45</v>
      </c>
    </row>
    <row r="227" spans="1:15" ht="52.15" customHeight="1" x14ac:dyDescent="0.2">
      <c r="A227" s="6" t="s">
        <v>300</v>
      </c>
      <c r="B227" s="27" t="s">
        <v>299</v>
      </c>
      <c r="C227" s="7" t="s">
        <v>91</v>
      </c>
      <c r="D227" s="7" t="s">
        <v>298</v>
      </c>
      <c r="E227" s="6" t="s">
        <v>97</v>
      </c>
      <c r="F227" s="6">
        <v>2</v>
      </c>
      <c r="G227" s="5">
        <v>28.682644749939822</v>
      </c>
      <c r="H227" s="5">
        <v>35.127008702743886</v>
      </c>
      <c r="I227" s="5">
        <v>70.254017405487772</v>
      </c>
      <c r="J227" s="13">
        <v>1.3721487774509327E-4</v>
      </c>
      <c r="K227" s="21">
        <v>41.17</v>
      </c>
      <c r="L227" s="21">
        <v>50.42</v>
      </c>
      <c r="M227" s="21">
        <v>100.84</v>
      </c>
      <c r="N227" s="29">
        <f t="shared" si="6"/>
        <v>0.3033120051022633</v>
      </c>
      <c r="O227" s="20">
        <f t="shared" si="7"/>
        <v>57.36</v>
      </c>
    </row>
    <row r="228" spans="1:15" ht="52.15" customHeight="1" x14ac:dyDescent="0.2">
      <c r="A228" s="6" t="s">
        <v>297</v>
      </c>
      <c r="B228" s="27" t="s">
        <v>296</v>
      </c>
      <c r="C228" s="7" t="s">
        <v>91</v>
      </c>
      <c r="D228" s="7" t="s">
        <v>295</v>
      </c>
      <c r="E228" s="6" t="s">
        <v>97</v>
      </c>
      <c r="F228" s="6">
        <v>4</v>
      </c>
      <c r="G228" s="5">
        <v>18.880244661728664</v>
      </c>
      <c r="H228" s="5">
        <v>23.116107670706903</v>
      </c>
      <c r="I228" s="5">
        <v>92.464430682827611</v>
      </c>
      <c r="J228" s="13">
        <v>1.8059459117739763E-4</v>
      </c>
      <c r="K228" s="21">
        <v>27.1</v>
      </c>
      <c r="L228" s="21">
        <v>33.18</v>
      </c>
      <c r="M228" s="21">
        <v>132.72</v>
      </c>
      <c r="N228" s="29">
        <f t="shared" si="6"/>
        <v>0.3033120051022633</v>
      </c>
      <c r="O228" s="20">
        <f t="shared" si="7"/>
        <v>75.52</v>
      </c>
    </row>
    <row r="229" spans="1:15" ht="52.15" customHeight="1" x14ac:dyDescent="0.2">
      <c r="A229" s="6" t="s">
        <v>294</v>
      </c>
      <c r="B229" s="27" t="s">
        <v>293</v>
      </c>
      <c r="C229" s="7" t="s">
        <v>91</v>
      </c>
      <c r="D229" s="7" t="s">
        <v>292</v>
      </c>
      <c r="E229" s="6" t="s">
        <v>97</v>
      </c>
      <c r="F229" s="6">
        <v>4</v>
      </c>
      <c r="G229" s="5">
        <v>29.309663945347783</v>
      </c>
      <c r="H229" s="5">
        <v>35.893365497131398</v>
      </c>
      <c r="I229" s="5">
        <v>143.57346198852559</v>
      </c>
      <c r="J229" s="13">
        <v>2.8041691794633897E-4</v>
      </c>
      <c r="K229" s="21">
        <v>42.07</v>
      </c>
      <c r="L229" s="21">
        <v>51.52</v>
      </c>
      <c r="M229" s="21">
        <v>206.08</v>
      </c>
      <c r="N229" s="29">
        <f t="shared" si="6"/>
        <v>0.3033120051022633</v>
      </c>
      <c r="O229" s="20">
        <f t="shared" si="7"/>
        <v>117.23</v>
      </c>
    </row>
    <row r="230" spans="1:15" ht="52.15" customHeight="1" x14ac:dyDescent="0.2">
      <c r="A230" s="6" t="s">
        <v>291</v>
      </c>
      <c r="B230" s="27" t="s">
        <v>290</v>
      </c>
      <c r="C230" s="7" t="s">
        <v>91</v>
      </c>
      <c r="D230" s="7" t="s">
        <v>289</v>
      </c>
      <c r="E230" s="6" t="s">
        <v>97</v>
      </c>
      <c r="F230" s="6">
        <v>5</v>
      </c>
      <c r="G230" s="5">
        <v>27.421639479174917</v>
      </c>
      <c r="H230" s="5">
        <v>33.580361354070909</v>
      </c>
      <c r="I230" s="5">
        <v>167.90180677035454</v>
      </c>
      <c r="J230" s="13">
        <v>3.2793321634834861E-4</v>
      </c>
      <c r="K230" s="21">
        <v>39.36</v>
      </c>
      <c r="L230" s="21">
        <v>48.2</v>
      </c>
      <c r="M230" s="21">
        <v>241</v>
      </c>
      <c r="N230" s="29">
        <f t="shared" si="6"/>
        <v>0.3033120051022633</v>
      </c>
      <c r="O230" s="20">
        <f t="shared" si="7"/>
        <v>137.1</v>
      </c>
    </row>
    <row r="231" spans="1:15" ht="39" customHeight="1" x14ac:dyDescent="0.2">
      <c r="A231" s="6" t="s">
        <v>288</v>
      </c>
      <c r="B231" s="27" t="s">
        <v>287</v>
      </c>
      <c r="C231" s="7" t="s">
        <v>91</v>
      </c>
      <c r="D231" s="7" t="s">
        <v>286</v>
      </c>
      <c r="E231" s="6" t="s">
        <v>97</v>
      </c>
      <c r="F231" s="6">
        <v>3</v>
      </c>
      <c r="G231" s="5">
        <v>12.637920227444944</v>
      </c>
      <c r="H231" s="5">
        <v>15.473440366678732</v>
      </c>
      <c r="I231" s="5">
        <v>46.42032110003619</v>
      </c>
      <c r="J231" s="13">
        <v>9.0664689648508166E-5</v>
      </c>
      <c r="K231" s="21">
        <v>18.14</v>
      </c>
      <c r="L231" s="21">
        <v>22.21</v>
      </c>
      <c r="M231" s="21">
        <v>66.63</v>
      </c>
      <c r="N231" s="29">
        <f t="shared" si="6"/>
        <v>0.3033120051022633</v>
      </c>
      <c r="O231" s="20">
        <f t="shared" si="7"/>
        <v>37.909999999999997</v>
      </c>
    </row>
    <row r="232" spans="1:15" ht="25.9" customHeight="1" x14ac:dyDescent="0.2">
      <c r="A232" s="6" t="s">
        <v>285</v>
      </c>
      <c r="B232" s="27" t="s">
        <v>284</v>
      </c>
      <c r="C232" s="7" t="s">
        <v>91</v>
      </c>
      <c r="D232" s="7" t="s">
        <v>283</v>
      </c>
      <c r="E232" s="6" t="s">
        <v>97</v>
      </c>
      <c r="F232" s="6">
        <v>1</v>
      </c>
      <c r="G232" s="5">
        <v>296.29443735005844</v>
      </c>
      <c r="H232" s="5">
        <v>362.8699421424862</v>
      </c>
      <c r="I232" s="5">
        <v>362.8699421424862</v>
      </c>
      <c r="J232" s="13">
        <v>7.0873035574704323E-4</v>
      </c>
      <c r="K232" s="21">
        <v>425.29</v>
      </c>
      <c r="L232" s="21">
        <v>520.85</v>
      </c>
      <c r="M232" s="21">
        <v>520.85</v>
      </c>
      <c r="N232" s="29">
        <f t="shared" si="6"/>
        <v>0.3033120051022633</v>
      </c>
      <c r="O232" s="20">
        <f t="shared" si="7"/>
        <v>296.29000000000002</v>
      </c>
    </row>
    <row r="233" spans="1:15" ht="52.15" customHeight="1" x14ac:dyDescent="0.2">
      <c r="A233" s="6" t="s">
        <v>282</v>
      </c>
      <c r="B233" s="27" t="s">
        <v>281</v>
      </c>
      <c r="C233" s="7" t="s">
        <v>91</v>
      </c>
      <c r="D233" s="7" t="s">
        <v>280</v>
      </c>
      <c r="E233" s="6" t="s">
        <v>97</v>
      </c>
      <c r="F233" s="6">
        <v>12</v>
      </c>
      <c r="G233" s="5">
        <v>10.464253683364005</v>
      </c>
      <c r="H233" s="5">
        <v>12.812092226169378</v>
      </c>
      <c r="I233" s="5">
        <v>153.74510671403254</v>
      </c>
      <c r="J233" s="13">
        <v>3.0028341155084477E-4</v>
      </c>
      <c r="K233" s="21">
        <v>15.02</v>
      </c>
      <c r="L233" s="21">
        <v>18.39</v>
      </c>
      <c r="M233" s="21">
        <v>220.68</v>
      </c>
      <c r="N233" s="29">
        <f t="shared" si="6"/>
        <v>0.3033120051022633</v>
      </c>
      <c r="O233" s="20">
        <f t="shared" si="7"/>
        <v>125.57</v>
      </c>
    </row>
    <row r="234" spans="1:15" ht="52.15" customHeight="1" x14ac:dyDescent="0.2">
      <c r="A234" s="6" t="s">
        <v>279</v>
      </c>
      <c r="B234" s="27" t="s">
        <v>278</v>
      </c>
      <c r="C234" s="7" t="s">
        <v>91</v>
      </c>
      <c r="D234" s="7" t="s">
        <v>277</v>
      </c>
      <c r="E234" s="6" t="s">
        <v>97</v>
      </c>
      <c r="F234" s="6">
        <v>3</v>
      </c>
      <c r="G234" s="5">
        <v>10.903167120149579</v>
      </c>
      <c r="H234" s="5">
        <v>13.348541982240635</v>
      </c>
      <c r="I234" s="5">
        <v>40.045625946721906</v>
      </c>
      <c r="J234" s="13">
        <v>7.8214113177191204E-5</v>
      </c>
      <c r="K234" s="21">
        <v>15.65</v>
      </c>
      <c r="L234" s="21">
        <v>19.16</v>
      </c>
      <c r="M234" s="21">
        <v>57.48</v>
      </c>
      <c r="N234" s="29">
        <f t="shared" si="6"/>
        <v>0.3033120051022633</v>
      </c>
      <c r="O234" s="20">
        <f t="shared" si="7"/>
        <v>32.700000000000003</v>
      </c>
    </row>
    <row r="235" spans="1:15" ht="24" customHeight="1" x14ac:dyDescent="0.2">
      <c r="A235" s="6" t="s">
        <v>276</v>
      </c>
      <c r="B235" s="27" t="s">
        <v>218</v>
      </c>
      <c r="C235" s="7" t="s">
        <v>108</v>
      </c>
      <c r="D235" s="7" t="s">
        <v>217</v>
      </c>
      <c r="E235" s="6" t="s">
        <v>99</v>
      </c>
      <c r="F235" s="6">
        <v>6.31</v>
      </c>
      <c r="G235" s="5">
        <v>21.026043686013693</v>
      </c>
      <c r="H235" s="5">
        <v>25.749588291420348</v>
      </c>
      <c r="I235" s="5">
        <v>162.47460729010118</v>
      </c>
      <c r="J235" s="13">
        <v>3.1733321736347877E-4</v>
      </c>
      <c r="K235" s="21">
        <v>30.18</v>
      </c>
      <c r="L235" s="21">
        <v>36.96</v>
      </c>
      <c r="M235" s="21">
        <v>233.21</v>
      </c>
      <c r="N235" s="29">
        <f t="shared" si="6"/>
        <v>0.3033120051022633</v>
      </c>
      <c r="O235" s="20">
        <f t="shared" si="7"/>
        <v>132.66999999999999</v>
      </c>
    </row>
    <row r="236" spans="1:15" ht="25.9" customHeight="1" x14ac:dyDescent="0.2">
      <c r="A236" s="6" t="s">
        <v>275</v>
      </c>
      <c r="B236" s="27" t="s">
        <v>274</v>
      </c>
      <c r="C236" s="7" t="s">
        <v>110</v>
      </c>
      <c r="D236" s="7" t="s">
        <v>273</v>
      </c>
      <c r="E236" s="6" t="s">
        <v>97</v>
      </c>
      <c r="F236" s="6">
        <v>2</v>
      </c>
      <c r="G236" s="5">
        <v>39.920222107640313</v>
      </c>
      <c r="H236" s="5">
        <v>48.886596601974183</v>
      </c>
      <c r="I236" s="5">
        <v>97.773193203948367</v>
      </c>
      <c r="J236" s="13">
        <v>1.909632679764616E-4</v>
      </c>
      <c r="K236" s="21">
        <v>57.3</v>
      </c>
      <c r="L236" s="21">
        <v>70.17</v>
      </c>
      <c r="M236" s="21">
        <v>140.34</v>
      </c>
      <c r="N236" s="29">
        <f t="shared" si="6"/>
        <v>0.3033120051022633</v>
      </c>
      <c r="O236" s="20">
        <f t="shared" si="7"/>
        <v>79.84</v>
      </c>
    </row>
    <row r="237" spans="1:15" ht="25.9" customHeight="1" x14ac:dyDescent="0.2">
      <c r="A237" s="6" t="s">
        <v>272</v>
      </c>
      <c r="B237" s="27" t="s">
        <v>271</v>
      </c>
      <c r="C237" s="7" t="s">
        <v>101</v>
      </c>
      <c r="D237" s="7" t="s">
        <v>270</v>
      </c>
      <c r="E237" s="6" t="s">
        <v>100</v>
      </c>
      <c r="F237" s="6">
        <v>1</v>
      </c>
      <c r="G237" s="5">
        <v>16.427902919688631</v>
      </c>
      <c r="H237" s="5">
        <v>20.113382412697661</v>
      </c>
      <c r="I237" s="5">
        <v>20.113382412697661</v>
      </c>
      <c r="J237" s="13">
        <v>3.928395002480011E-5</v>
      </c>
      <c r="K237" s="21">
        <v>23.58</v>
      </c>
      <c r="L237" s="21">
        <v>28.87</v>
      </c>
      <c r="M237" s="21">
        <v>28.87</v>
      </c>
      <c r="N237" s="29">
        <f t="shared" si="6"/>
        <v>0.3033120051022633</v>
      </c>
      <c r="O237" s="20">
        <f t="shared" si="7"/>
        <v>16.420000000000002</v>
      </c>
    </row>
    <row r="238" spans="1:15" ht="24" customHeight="1" x14ac:dyDescent="0.2">
      <c r="A238" s="17" t="s">
        <v>70</v>
      </c>
      <c r="B238" s="26" t="s">
        <v>779</v>
      </c>
      <c r="C238" s="18"/>
      <c r="D238" s="18" t="s">
        <v>71</v>
      </c>
      <c r="E238" s="17"/>
      <c r="F238" s="17">
        <v>1</v>
      </c>
      <c r="G238" s="16" t="s">
        <v>536</v>
      </c>
      <c r="H238" s="15">
        <v>7126.6305062074171</v>
      </c>
      <c r="I238" s="15">
        <v>7126.6305062074171</v>
      </c>
      <c r="J238" s="14">
        <v>1.3919200207436358E-2</v>
      </c>
      <c r="K238" s="21" t="s">
        <v>536</v>
      </c>
      <c r="L238" s="21">
        <v>10229.299999999999</v>
      </c>
      <c r="M238" s="21">
        <v>10229.299999999999</v>
      </c>
      <c r="N238" s="29">
        <f t="shared" si="6"/>
        <v>0.3033120051022633</v>
      </c>
      <c r="O238" s="20"/>
    </row>
    <row r="239" spans="1:15" ht="52.15" customHeight="1" x14ac:dyDescent="0.2">
      <c r="A239" s="6" t="s">
        <v>269</v>
      </c>
      <c r="B239" s="27" t="s">
        <v>268</v>
      </c>
      <c r="C239" s="7" t="s">
        <v>110</v>
      </c>
      <c r="D239" s="7" t="s">
        <v>267</v>
      </c>
      <c r="E239" s="6" t="s">
        <v>97</v>
      </c>
      <c r="F239" s="6">
        <v>1</v>
      </c>
      <c r="G239" s="5">
        <v>1906.1662215600036</v>
      </c>
      <c r="H239" s="5">
        <v>2334.476067063234</v>
      </c>
      <c r="I239" s="5">
        <v>2334.476067063234</v>
      </c>
      <c r="J239" s="13">
        <v>4.5595235684828782E-3</v>
      </c>
      <c r="K239" s="21">
        <v>2736.04</v>
      </c>
      <c r="L239" s="21">
        <v>3350.82</v>
      </c>
      <c r="M239" s="21">
        <v>3350.82</v>
      </c>
      <c r="N239" s="29">
        <f t="shared" si="6"/>
        <v>0.3033120051022633</v>
      </c>
      <c r="O239" s="20">
        <f t="shared" si="7"/>
        <v>1906.16</v>
      </c>
    </row>
    <row r="240" spans="1:15" ht="64.900000000000006" customHeight="1" x14ac:dyDescent="0.2">
      <c r="A240" s="6" t="s">
        <v>266</v>
      </c>
      <c r="B240" s="27" t="s">
        <v>265</v>
      </c>
      <c r="C240" s="7" t="s">
        <v>110</v>
      </c>
      <c r="D240" s="7" t="s">
        <v>264</v>
      </c>
      <c r="E240" s="6" t="s">
        <v>97</v>
      </c>
      <c r="F240" s="6">
        <v>1</v>
      </c>
      <c r="G240" s="5">
        <v>1390.1642581389949</v>
      </c>
      <c r="H240" s="5">
        <v>1702.5312875313441</v>
      </c>
      <c r="I240" s="5">
        <v>1702.5312875313441</v>
      </c>
      <c r="J240" s="13">
        <v>3.3252564209596555E-3</v>
      </c>
      <c r="K240" s="21">
        <v>1995.39</v>
      </c>
      <c r="L240" s="21">
        <v>2443.75</v>
      </c>
      <c r="M240" s="21">
        <v>2443.75</v>
      </c>
      <c r="N240" s="29">
        <f t="shared" si="6"/>
        <v>0.3033120051022633</v>
      </c>
      <c r="O240" s="20">
        <f t="shared" si="7"/>
        <v>1390.16</v>
      </c>
    </row>
    <row r="241" spans="1:15" ht="39" customHeight="1" x14ac:dyDescent="0.2">
      <c r="A241" s="6" t="s">
        <v>253</v>
      </c>
      <c r="B241" s="27" t="s">
        <v>252</v>
      </c>
      <c r="C241" s="7" t="s">
        <v>110</v>
      </c>
      <c r="D241" s="7" t="s">
        <v>251</v>
      </c>
      <c r="E241" s="6" t="s">
        <v>97</v>
      </c>
      <c r="F241" s="6">
        <v>1</v>
      </c>
      <c r="G241" s="5">
        <v>2522.7629645642965</v>
      </c>
      <c r="H241" s="5">
        <v>3089.6231516128396</v>
      </c>
      <c r="I241" s="5">
        <v>3089.6231516128396</v>
      </c>
      <c r="J241" s="13">
        <v>6.0344202179938257E-3</v>
      </c>
      <c r="K241" s="21">
        <v>3621.08</v>
      </c>
      <c r="L241" s="21">
        <v>4434.7299999999996</v>
      </c>
      <c r="M241" s="21">
        <v>4434.7299999999996</v>
      </c>
      <c r="N241" s="29">
        <f t="shared" si="6"/>
        <v>0.3033120051022633</v>
      </c>
      <c r="O241" s="20">
        <f t="shared" si="7"/>
        <v>2522.7600000000002</v>
      </c>
    </row>
    <row r="242" spans="1:15" ht="24" customHeight="1" x14ac:dyDescent="0.2">
      <c r="A242" s="17" t="s">
        <v>72</v>
      </c>
      <c r="B242" s="26" t="s">
        <v>779</v>
      </c>
      <c r="C242" s="18"/>
      <c r="D242" s="18" t="s">
        <v>73</v>
      </c>
      <c r="E242" s="17"/>
      <c r="F242" s="17">
        <v>1</v>
      </c>
      <c r="G242" s="16" t="s">
        <v>536</v>
      </c>
      <c r="H242" s="15">
        <v>484.60920237091671</v>
      </c>
      <c r="I242" s="15">
        <v>484.60920237091671</v>
      </c>
      <c r="J242" s="14">
        <v>9.4650234838069647E-4</v>
      </c>
      <c r="K242" s="21" t="s">
        <v>536</v>
      </c>
      <c r="L242" s="21">
        <v>695.59</v>
      </c>
      <c r="M242" s="21">
        <v>695.59</v>
      </c>
      <c r="N242" s="29">
        <f t="shared" si="6"/>
        <v>0.3033120051022633</v>
      </c>
      <c r="O242" s="20"/>
    </row>
    <row r="243" spans="1:15" ht="39" customHeight="1" x14ac:dyDescent="0.2">
      <c r="A243" s="6" t="s">
        <v>247</v>
      </c>
      <c r="B243" s="27" t="s">
        <v>246</v>
      </c>
      <c r="C243" s="7" t="s">
        <v>91</v>
      </c>
      <c r="D243" s="7" t="s">
        <v>245</v>
      </c>
      <c r="E243" s="6" t="s">
        <v>98</v>
      </c>
      <c r="F243" s="6">
        <v>14</v>
      </c>
      <c r="G243" s="5">
        <v>8.4090240984156814</v>
      </c>
      <c r="H243" s="5">
        <v>10.297048564588549</v>
      </c>
      <c r="I243" s="5">
        <v>144.15867990423968</v>
      </c>
      <c r="J243" s="13">
        <v>2.8155992168796805E-4</v>
      </c>
      <c r="K243" s="21">
        <v>12.07</v>
      </c>
      <c r="L243" s="21">
        <v>14.78</v>
      </c>
      <c r="M243" s="21">
        <v>206.92</v>
      </c>
      <c r="N243" s="29">
        <f t="shared" si="6"/>
        <v>0.3033120051022633</v>
      </c>
      <c r="O243" s="20">
        <f t="shared" si="7"/>
        <v>117.72</v>
      </c>
    </row>
    <row r="244" spans="1:15" ht="52.15" customHeight="1" x14ac:dyDescent="0.2">
      <c r="A244" s="6" t="s">
        <v>244</v>
      </c>
      <c r="B244" s="27" t="s">
        <v>243</v>
      </c>
      <c r="C244" s="7" t="s">
        <v>91</v>
      </c>
      <c r="D244" s="7" t="s">
        <v>242</v>
      </c>
      <c r="E244" s="6" t="s">
        <v>97</v>
      </c>
      <c r="F244" s="6">
        <v>6</v>
      </c>
      <c r="G244" s="5">
        <v>6.7300060307121363</v>
      </c>
      <c r="H244" s="5">
        <v>8.2418189796402253</v>
      </c>
      <c r="I244" s="5">
        <v>49.450913877841352</v>
      </c>
      <c r="J244" s="13">
        <v>9.6583816167658868E-5</v>
      </c>
      <c r="K244" s="21">
        <v>9.66</v>
      </c>
      <c r="L244" s="21">
        <v>11.83</v>
      </c>
      <c r="M244" s="21">
        <v>70.98</v>
      </c>
      <c r="N244" s="29">
        <f t="shared" si="6"/>
        <v>0.3033120051022633</v>
      </c>
      <c r="O244" s="20">
        <f t="shared" si="7"/>
        <v>40.380000000000003</v>
      </c>
    </row>
    <row r="245" spans="1:15" ht="52.15" customHeight="1" x14ac:dyDescent="0.2">
      <c r="A245" s="6" t="s">
        <v>241</v>
      </c>
      <c r="B245" s="27" t="s">
        <v>240</v>
      </c>
      <c r="C245" s="7" t="s">
        <v>91</v>
      </c>
      <c r="D245" s="7" t="s">
        <v>239</v>
      </c>
      <c r="E245" s="6" t="s">
        <v>97</v>
      </c>
      <c r="F245" s="6">
        <v>9</v>
      </c>
      <c r="G245" s="5">
        <v>6.7369729106611134</v>
      </c>
      <c r="H245" s="5">
        <v>8.2487858595892032</v>
      </c>
      <c r="I245" s="5">
        <v>74.23907273630283</v>
      </c>
      <c r="J245" s="13">
        <v>1.4499818893809143E-4</v>
      </c>
      <c r="K245" s="21">
        <v>9.67</v>
      </c>
      <c r="L245" s="21">
        <v>11.84</v>
      </c>
      <c r="M245" s="21">
        <v>106.56</v>
      </c>
      <c r="N245" s="29">
        <f t="shared" si="6"/>
        <v>0.30331200510226319</v>
      </c>
      <c r="O245" s="20">
        <f t="shared" si="7"/>
        <v>60.63</v>
      </c>
    </row>
    <row r="246" spans="1:15" ht="25.9" customHeight="1" x14ac:dyDescent="0.2">
      <c r="A246" s="6" t="s">
        <v>238</v>
      </c>
      <c r="B246" s="27" t="s">
        <v>237</v>
      </c>
      <c r="C246" s="7" t="s">
        <v>101</v>
      </c>
      <c r="D246" s="7" t="s">
        <v>236</v>
      </c>
      <c r="E246" s="6" t="s">
        <v>100</v>
      </c>
      <c r="F246" s="6">
        <v>10</v>
      </c>
      <c r="G246" s="5">
        <v>7.4057933857629417</v>
      </c>
      <c r="H246" s="5">
        <v>9.0639108136195539</v>
      </c>
      <c r="I246" s="5">
        <v>90.639108136195546</v>
      </c>
      <c r="J246" s="13">
        <v>1.7702950807850688E-4</v>
      </c>
      <c r="K246" s="21">
        <v>10.63</v>
      </c>
      <c r="L246" s="21">
        <v>13.01</v>
      </c>
      <c r="M246" s="21">
        <v>130.1</v>
      </c>
      <c r="N246" s="29">
        <f t="shared" si="6"/>
        <v>0.3033120051022633</v>
      </c>
      <c r="O246" s="20">
        <f t="shared" si="7"/>
        <v>74.05</v>
      </c>
    </row>
    <row r="247" spans="1:15" ht="39" customHeight="1" x14ac:dyDescent="0.2">
      <c r="A247" s="6" t="s">
        <v>235</v>
      </c>
      <c r="B247" s="27" t="s">
        <v>234</v>
      </c>
      <c r="C247" s="7" t="s">
        <v>91</v>
      </c>
      <c r="D247" s="7" t="s">
        <v>233</v>
      </c>
      <c r="E247" s="6" t="s">
        <v>97</v>
      </c>
      <c r="F247" s="6">
        <v>2</v>
      </c>
      <c r="G247" s="5">
        <v>11.669523914537089</v>
      </c>
      <c r="H247" s="5">
        <v>14.289070775352581</v>
      </c>
      <c r="I247" s="5">
        <v>28.578141550705162</v>
      </c>
      <c r="J247" s="13">
        <v>5.5816682716221009E-5</v>
      </c>
      <c r="K247" s="21">
        <v>16.75</v>
      </c>
      <c r="L247" s="21">
        <v>20.51</v>
      </c>
      <c r="M247" s="21">
        <v>41.02</v>
      </c>
      <c r="N247" s="29">
        <f t="shared" si="6"/>
        <v>0.3033120051022633</v>
      </c>
      <c r="O247" s="20">
        <f t="shared" si="7"/>
        <v>23.33</v>
      </c>
    </row>
    <row r="248" spans="1:15" ht="39" customHeight="1" x14ac:dyDescent="0.2">
      <c r="A248" s="6" t="s">
        <v>232</v>
      </c>
      <c r="B248" s="27" t="s">
        <v>231</v>
      </c>
      <c r="C248" s="7" t="s">
        <v>91</v>
      </c>
      <c r="D248" s="7" t="s">
        <v>230</v>
      </c>
      <c r="E248" s="6" t="s">
        <v>97</v>
      </c>
      <c r="F248" s="6">
        <v>3</v>
      </c>
      <c r="G248" s="5">
        <v>26.550779485552745</v>
      </c>
      <c r="H248" s="5">
        <v>32.514428721877373</v>
      </c>
      <c r="I248" s="5">
        <v>97.543286165632111</v>
      </c>
      <c r="J248" s="13">
        <v>1.9051423079225016E-4</v>
      </c>
      <c r="K248" s="21">
        <v>38.11</v>
      </c>
      <c r="L248" s="21">
        <v>46.67</v>
      </c>
      <c r="M248" s="21">
        <v>140.01</v>
      </c>
      <c r="N248" s="29">
        <f t="shared" si="6"/>
        <v>0.3033120051022633</v>
      </c>
      <c r="O248" s="20">
        <f t="shared" si="7"/>
        <v>79.650000000000006</v>
      </c>
    </row>
    <row r="249" spans="1:15" ht="24" customHeight="1" x14ac:dyDescent="0.2">
      <c r="A249" s="17" t="s">
        <v>74</v>
      </c>
      <c r="B249" s="26" t="s">
        <v>779</v>
      </c>
      <c r="C249" s="18"/>
      <c r="D249" s="18" t="s">
        <v>75</v>
      </c>
      <c r="E249" s="17"/>
      <c r="F249" s="17">
        <v>1</v>
      </c>
      <c r="G249" s="16" t="s">
        <v>536</v>
      </c>
      <c r="H249" s="15">
        <v>10465.18027839722</v>
      </c>
      <c r="I249" s="15">
        <v>10465.18027839722</v>
      </c>
      <c r="J249" s="14">
        <v>2.0439805231244567E-2</v>
      </c>
      <c r="K249" s="21" t="s">
        <v>536</v>
      </c>
      <c r="L249" s="21">
        <v>15021.33</v>
      </c>
      <c r="M249" s="21">
        <v>15021.33</v>
      </c>
      <c r="N249" s="29">
        <f t="shared" si="6"/>
        <v>0.3033120051022633</v>
      </c>
      <c r="O249" s="20"/>
    </row>
    <row r="250" spans="1:15" ht="24" customHeight="1" x14ac:dyDescent="0.2">
      <c r="A250" s="17" t="s">
        <v>76</v>
      </c>
      <c r="B250" s="26" t="s">
        <v>779</v>
      </c>
      <c r="C250" s="18"/>
      <c r="D250" s="18" t="s">
        <v>77</v>
      </c>
      <c r="E250" s="17"/>
      <c r="F250" s="17">
        <v>1</v>
      </c>
      <c r="G250" s="16" t="s">
        <v>536</v>
      </c>
      <c r="H250" s="15">
        <v>9068.634358224961</v>
      </c>
      <c r="I250" s="15">
        <v>9068.634358224961</v>
      </c>
      <c r="J250" s="14">
        <v>1.7712176480908122E-2</v>
      </c>
      <c r="K250" s="21" t="s">
        <v>536</v>
      </c>
      <c r="L250" s="21">
        <v>13016.78</v>
      </c>
      <c r="M250" s="21">
        <v>13016.78</v>
      </c>
      <c r="N250" s="29">
        <f t="shared" si="6"/>
        <v>0.3033120051022633</v>
      </c>
      <c r="O250" s="20"/>
    </row>
    <row r="251" spans="1:15" ht="52.15" customHeight="1" x14ac:dyDescent="0.2">
      <c r="A251" s="6" t="s">
        <v>229</v>
      </c>
      <c r="B251" s="27" t="s">
        <v>228</v>
      </c>
      <c r="C251" s="7" t="s">
        <v>110</v>
      </c>
      <c r="D251" s="7" t="s">
        <v>227</v>
      </c>
      <c r="E251" s="6" t="s">
        <v>106</v>
      </c>
      <c r="F251" s="6">
        <v>58</v>
      </c>
      <c r="G251" s="5">
        <v>53.721611286564475</v>
      </c>
      <c r="H251" s="5">
        <v>65.788247358193274</v>
      </c>
      <c r="I251" s="5">
        <v>3815.7183467752097</v>
      </c>
      <c r="J251" s="13">
        <v>7.45257489604533E-3</v>
      </c>
      <c r="K251" s="21">
        <v>77.11</v>
      </c>
      <c r="L251" s="21">
        <v>94.43</v>
      </c>
      <c r="M251" s="21">
        <v>5476.94</v>
      </c>
      <c r="N251" s="29">
        <f t="shared" si="6"/>
        <v>0.3033120051022633</v>
      </c>
      <c r="O251" s="20">
        <f t="shared" si="7"/>
        <v>3115.85</v>
      </c>
    </row>
    <row r="252" spans="1:15" ht="24" customHeight="1" x14ac:dyDescent="0.2">
      <c r="A252" s="6" t="s">
        <v>226</v>
      </c>
      <c r="B252" s="27" t="s">
        <v>140</v>
      </c>
      <c r="C252" s="7" t="s">
        <v>91</v>
      </c>
      <c r="D252" s="7" t="s">
        <v>139</v>
      </c>
      <c r="E252" s="6" t="s">
        <v>99</v>
      </c>
      <c r="F252" s="6">
        <v>5.88</v>
      </c>
      <c r="G252" s="5">
        <v>64.262500649367226</v>
      </c>
      <c r="H252" s="5">
        <v>78.697875903648338</v>
      </c>
      <c r="I252" s="5">
        <v>462.74016621107677</v>
      </c>
      <c r="J252" s="13">
        <v>9.0378938713100911E-4</v>
      </c>
      <c r="K252" s="21">
        <v>92.24</v>
      </c>
      <c r="L252" s="21">
        <v>112.96</v>
      </c>
      <c r="M252" s="21">
        <v>664.2</v>
      </c>
      <c r="N252" s="29">
        <f t="shared" si="6"/>
        <v>0.3033120051022633</v>
      </c>
      <c r="O252" s="20">
        <f t="shared" si="7"/>
        <v>377.86</v>
      </c>
    </row>
    <row r="253" spans="1:15" ht="39" customHeight="1" x14ac:dyDescent="0.2">
      <c r="A253" s="6" t="s">
        <v>225</v>
      </c>
      <c r="B253" s="27" t="s">
        <v>224</v>
      </c>
      <c r="C253" s="7" t="s">
        <v>91</v>
      </c>
      <c r="D253" s="7" t="s">
        <v>223</v>
      </c>
      <c r="E253" s="6" t="s">
        <v>98</v>
      </c>
      <c r="F253" s="6">
        <v>40</v>
      </c>
      <c r="G253" s="5">
        <v>32.173051604377477</v>
      </c>
      <c r="H253" s="5">
        <v>39.397706111467009</v>
      </c>
      <c r="I253" s="5">
        <v>1575.9082444586804</v>
      </c>
      <c r="J253" s="13">
        <v>3.0779457899583595E-3</v>
      </c>
      <c r="K253" s="21">
        <v>46.18</v>
      </c>
      <c r="L253" s="21">
        <v>56.55</v>
      </c>
      <c r="M253" s="21">
        <v>2262</v>
      </c>
      <c r="N253" s="29">
        <f t="shared" si="6"/>
        <v>0.3033120051022633</v>
      </c>
      <c r="O253" s="20">
        <f t="shared" si="7"/>
        <v>1286.92</v>
      </c>
    </row>
    <row r="254" spans="1:15" ht="39" customHeight="1" x14ac:dyDescent="0.2">
      <c r="A254" s="6" t="s">
        <v>222</v>
      </c>
      <c r="B254" s="27" t="s">
        <v>221</v>
      </c>
      <c r="C254" s="7" t="s">
        <v>91</v>
      </c>
      <c r="D254" s="7" t="s">
        <v>220</v>
      </c>
      <c r="E254" s="6" t="s">
        <v>97</v>
      </c>
      <c r="F254" s="6">
        <v>3</v>
      </c>
      <c r="G254" s="5">
        <v>24.189007182849416</v>
      </c>
      <c r="H254" s="5">
        <v>29.623173543051767</v>
      </c>
      <c r="I254" s="5">
        <v>88.869520629155289</v>
      </c>
      <c r="J254" s="13">
        <v>1.7357328247881887E-4</v>
      </c>
      <c r="K254" s="21">
        <v>34.72</v>
      </c>
      <c r="L254" s="21">
        <v>42.52</v>
      </c>
      <c r="M254" s="21">
        <v>127.56</v>
      </c>
      <c r="N254" s="29">
        <f t="shared" si="6"/>
        <v>0.3033120051022633</v>
      </c>
      <c r="O254" s="20">
        <f t="shared" si="7"/>
        <v>72.56</v>
      </c>
    </row>
    <row r="255" spans="1:15" ht="24" customHeight="1" x14ac:dyDescent="0.2">
      <c r="A255" s="6" t="s">
        <v>219</v>
      </c>
      <c r="B255" s="27" t="s">
        <v>218</v>
      </c>
      <c r="C255" s="7" t="s">
        <v>108</v>
      </c>
      <c r="D255" s="7" t="s">
        <v>217</v>
      </c>
      <c r="E255" s="6" t="s">
        <v>99</v>
      </c>
      <c r="F255" s="6">
        <v>4.22</v>
      </c>
      <c r="G255" s="5">
        <v>21.026043686013693</v>
      </c>
      <c r="H255" s="5">
        <v>25.749588291420348</v>
      </c>
      <c r="I255" s="5">
        <v>108.66242656419999</v>
      </c>
      <c r="J255" s="13">
        <v>2.1223130188320307E-4</v>
      </c>
      <c r="K255" s="21">
        <v>30.18</v>
      </c>
      <c r="L255" s="21">
        <v>36.96</v>
      </c>
      <c r="M255" s="21">
        <v>155.97</v>
      </c>
      <c r="N255" s="29">
        <f t="shared" si="6"/>
        <v>0.3033120051022633</v>
      </c>
      <c r="O255" s="20">
        <f t="shared" si="7"/>
        <v>88.72</v>
      </c>
    </row>
    <row r="256" spans="1:15" ht="39" customHeight="1" x14ac:dyDescent="0.2">
      <c r="A256" s="6" t="s">
        <v>216</v>
      </c>
      <c r="B256" s="27" t="s">
        <v>215</v>
      </c>
      <c r="C256" s="7" t="s">
        <v>110</v>
      </c>
      <c r="D256" s="7" t="s">
        <v>214</v>
      </c>
      <c r="E256" s="6" t="s">
        <v>97</v>
      </c>
      <c r="F256" s="6">
        <v>1</v>
      </c>
      <c r="G256" s="5">
        <v>188.92785045636825</v>
      </c>
      <c r="H256" s="5">
        <v>231.37704998548733</v>
      </c>
      <c r="I256" s="5">
        <v>231.37704998548733</v>
      </c>
      <c r="J256" s="13">
        <v>4.5190830075290484E-4</v>
      </c>
      <c r="K256" s="21">
        <v>271.18</v>
      </c>
      <c r="L256" s="21">
        <v>332.11</v>
      </c>
      <c r="M256" s="21">
        <v>332.11</v>
      </c>
      <c r="N256" s="29">
        <f t="shared" si="6"/>
        <v>0.3033120051022633</v>
      </c>
      <c r="O256" s="20">
        <f t="shared" si="7"/>
        <v>188.92</v>
      </c>
    </row>
    <row r="257" spans="1:15" ht="39" customHeight="1" x14ac:dyDescent="0.2">
      <c r="A257" s="6" t="s">
        <v>207</v>
      </c>
      <c r="B257" s="27" t="s">
        <v>206</v>
      </c>
      <c r="C257" s="7" t="s">
        <v>91</v>
      </c>
      <c r="D257" s="7" t="s">
        <v>205</v>
      </c>
      <c r="E257" s="6" t="s">
        <v>97</v>
      </c>
      <c r="F257" s="6">
        <v>4</v>
      </c>
      <c r="G257" s="5">
        <v>29.999385060296543</v>
      </c>
      <c r="H257" s="5">
        <v>36.736357970957656</v>
      </c>
      <c r="I257" s="5">
        <v>146.94543188383062</v>
      </c>
      <c r="J257" s="13">
        <v>2.870027966481066E-4</v>
      </c>
      <c r="K257" s="21">
        <v>43.06</v>
      </c>
      <c r="L257" s="21">
        <v>52.73</v>
      </c>
      <c r="M257" s="21">
        <v>210.92</v>
      </c>
      <c r="N257" s="29">
        <f t="shared" si="6"/>
        <v>0.3033120051022633</v>
      </c>
      <c r="O257" s="20">
        <f t="shared" si="7"/>
        <v>119.99</v>
      </c>
    </row>
    <row r="258" spans="1:15" ht="25.9" customHeight="1" x14ac:dyDescent="0.2">
      <c r="A258" s="6" t="s">
        <v>204</v>
      </c>
      <c r="B258" s="27" t="s">
        <v>203</v>
      </c>
      <c r="C258" s="7" t="s">
        <v>91</v>
      </c>
      <c r="D258" s="7" t="s">
        <v>202</v>
      </c>
      <c r="E258" s="6" t="s">
        <v>98</v>
      </c>
      <c r="F258" s="6">
        <v>18.86</v>
      </c>
      <c r="G258" s="5">
        <v>45.981407663250621</v>
      </c>
      <c r="H258" s="5">
        <v>56.313290627584053</v>
      </c>
      <c r="I258" s="5">
        <v>1062.0660138218548</v>
      </c>
      <c r="J258" s="13">
        <v>2.0743476832458096E-3</v>
      </c>
      <c r="K258" s="21">
        <v>66</v>
      </c>
      <c r="L258" s="21">
        <v>80.83</v>
      </c>
      <c r="M258" s="21">
        <v>1524.45</v>
      </c>
      <c r="N258" s="29">
        <f t="shared" si="6"/>
        <v>0.3033120051022633</v>
      </c>
      <c r="O258" s="20">
        <f t="shared" si="7"/>
        <v>867.2</v>
      </c>
    </row>
    <row r="259" spans="1:15" ht="39" customHeight="1" x14ac:dyDescent="0.2">
      <c r="A259" s="6" t="s">
        <v>201</v>
      </c>
      <c r="B259" s="27" t="s">
        <v>200</v>
      </c>
      <c r="C259" s="7" t="s">
        <v>110</v>
      </c>
      <c r="D259" s="7" t="s">
        <v>199</v>
      </c>
      <c r="E259" s="6" t="s">
        <v>98</v>
      </c>
      <c r="F259" s="6">
        <v>18.86</v>
      </c>
      <c r="G259" s="5">
        <v>68.247555980182284</v>
      </c>
      <c r="H259" s="5">
        <v>83.581658747881477</v>
      </c>
      <c r="I259" s="5">
        <v>1576.3471578954661</v>
      </c>
      <c r="J259" s="13">
        <v>3.0788030427645816E-3</v>
      </c>
      <c r="K259" s="21">
        <v>97.96</v>
      </c>
      <c r="L259" s="21">
        <v>119.97</v>
      </c>
      <c r="M259" s="21">
        <v>2262.63</v>
      </c>
      <c r="N259" s="29">
        <f t="shared" si="6"/>
        <v>0.3033120051022633</v>
      </c>
      <c r="O259" s="20">
        <f t="shared" si="7"/>
        <v>1287.1400000000001</v>
      </c>
    </row>
    <row r="260" spans="1:15" ht="24" customHeight="1" x14ac:dyDescent="0.2">
      <c r="A260" s="17" t="s">
        <v>78</v>
      </c>
      <c r="B260" s="26" t="s">
        <v>779</v>
      </c>
      <c r="C260" s="18"/>
      <c r="D260" s="18" t="s">
        <v>79</v>
      </c>
      <c r="E260" s="17"/>
      <c r="F260" s="17">
        <v>1</v>
      </c>
      <c r="G260" s="16" t="s">
        <v>536</v>
      </c>
      <c r="H260" s="15">
        <v>1396.5459201722581</v>
      </c>
      <c r="I260" s="15">
        <v>1396.5459201722581</v>
      </c>
      <c r="J260" s="14">
        <v>2.7276287503364412E-3</v>
      </c>
      <c r="K260" s="21" t="s">
        <v>536</v>
      </c>
      <c r="L260" s="21">
        <v>2004.55</v>
      </c>
      <c r="M260" s="21">
        <v>2004.55</v>
      </c>
      <c r="N260" s="29">
        <f t="shared" si="6"/>
        <v>0.3033120051022633</v>
      </c>
      <c r="O260" s="20"/>
    </row>
    <row r="261" spans="1:15" ht="39" customHeight="1" x14ac:dyDescent="0.2">
      <c r="A261" s="6" t="s">
        <v>198</v>
      </c>
      <c r="B261" s="27" t="s">
        <v>197</v>
      </c>
      <c r="C261" s="7" t="s">
        <v>91</v>
      </c>
      <c r="D261" s="7" t="s">
        <v>196</v>
      </c>
      <c r="E261" s="6" t="s">
        <v>98</v>
      </c>
      <c r="F261" s="6">
        <v>26.006</v>
      </c>
      <c r="G261" s="5">
        <v>12.261708710200168</v>
      </c>
      <c r="H261" s="5">
        <v>15.013626290046226</v>
      </c>
      <c r="I261" s="5">
        <v>390.43788610058959</v>
      </c>
      <c r="J261" s="13">
        <v>7.6257399629021385E-4</v>
      </c>
      <c r="K261" s="21">
        <v>17.600000000000001</v>
      </c>
      <c r="L261" s="21">
        <v>21.55</v>
      </c>
      <c r="M261" s="21">
        <v>560.41999999999996</v>
      </c>
      <c r="N261" s="29">
        <f t="shared" si="6"/>
        <v>0.3033120051022633</v>
      </c>
      <c r="O261" s="20">
        <f t="shared" si="7"/>
        <v>318.87</v>
      </c>
    </row>
    <row r="262" spans="1:15" ht="39" customHeight="1" x14ac:dyDescent="0.2">
      <c r="A262" s="6" t="s">
        <v>195</v>
      </c>
      <c r="B262" s="27" t="s">
        <v>194</v>
      </c>
      <c r="C262" s="7" t="s">
        <v>91</v>
      </c>
      <c r="D262" s="7" t="s">
        <v>193</v>
      </c>
      <c r="E262" s="6" t="s">
        <v>97</v>
      </c>
      <c r="F262" s="6">
        <v>24</v>
      </c>
      <c r="G262" s="5">
        <v>5.1276236424473423</v>
      </c>
      <c r="H262" s="5">
        <v>6.2771588340286071</v>
      </c>
      <c r="I262" s="5">
        <v>150.65181201668659</v>
      </c>
      <c r="J262" s="13">
        <v>2.9424182034509095E-4</v>
      </c>
      <c r="K262" s="21">
        <v>7.36</v>
      </c>
      <c r="L262" s="21">
        <v>9.01</v>
      </c>
      <c r="M262" s="21">
        <v>216.24</v>
      </c>
      <c r="N262" s="29">
        <f t="shared" ref="N262:N293" si="8">1-(I262/M262)</f>
        <v>0.3033120051022633</v>
      </c>
      <c r="O262" s="20">
        <f t="shared" si="7"/>
        <v>123.06</v>
      </c>
    </row>
    <row r="263" spans="1:15" ht="25.9" customHeight="1" x14ac:dyDescent="0.2">
      <c r="A263" s="6" t="s">
        <v>192</v>
      </c>
      <c r="B263" s="27" t="s">
        <v>191</v>
      </c>
      <c r="C263" s="7" t="s">
        <v>101</v>
      </c>
      <c r="D263" s="7" t="s">
        <v>190</v>
      </c>
      <c r="E263" s="6" t="s">
        <v>100</v>
      </c>
      <c r="F263" s="6">
        <v>6</v>
      </c>
      <c r="G263" s="5">
        <v>10.784730161016965</v>
      </c>
      <c r="H263" s="5">
        <v>13.20223750331211</v>
      </c>
      <c r="I263" s="5">
        <v>79.213425019872659</v>
      </c>
      <c r="J263" s="13">
        <v>1.5471372074193874E-4</v>
      </c>
      <c r="K263" s="21">
        <v>15.48</v>
      </c>
      <c r="L263" s="21">
        <v>18.95</v>
      </c>
      <c r="M263" s="21">
        <v>113.7</v>
      </c>
      <c r="N263" s="29">
        <f t="shared" si="8"/>
        <v>0.3033120051022633</v>
      </c>
      <c r="O263" s="20">
        <f t="shared" si="7"/>
        <v>64.7</v>
      </c>
    </row>
    <row r="264" spans="1:15" ht="25.9" customHeight="1" x14ac:dyDescent="0.2">
      <c r="A264" s="6" t="s">
        <v>189</v>
      </c>
      <c r="B264" s="27" t="s">
        <v>188</v>
      </c>
      <c r="C264" s="7" t="s">
        <v>101</v>
      </c>
      <c r="D264" s="7" t="s">
        <v>187</v>
      </c>
      <c r="E264" s="6" t="s">
        <v>100</v>
      </c>
      <c r="F264" s="6">
        <v>18</v>
      </c>
      <c r="G264" s="5">
        <v>4.9743522835698402</v>
      </c>
      <c r="H264" s="5">
        <v>6.0890530754062189</v>
      </c>
      <c r="I264" s="5">
        <v>109.60295535731193</v>
      </c>
      <c r="J264" s="13">
        <v>2.1406827218224981E-4</v>
      </c>
      <c r="K264" s="21">
        <v>7.14</v>
      </c>
      <c r="L264" s="21">
        <v>8.74</v>
      </c>
      <c r="M264" s="21">
        <v>157.32</v>
      </c>
      <c r="N264" s="29">
        <f t="shared" si="8"/>
        <v>0.3033120051022633</v>
      </c>
      <c r="O264" s="20">
        <f t="shared" ref="O264:O293" si="9">TRUNC(F264*G264,2)</f>
        <v>89.53</v>
      </c>
    </row>
    <row r="265" spans="1:15" ht="39" customHeight="1" x14ac:dyDescent="0.2">
      <c r="A265" s="6" t="s">
        <v>186</v>
      </c>
      <c r="B265" s="27" t="s">
        <v>185</v>
      </c>
      <c r="C265" s="7" t="s">
        <v>91</v>
      </c>
      <c r="D265" s="7" t="s">
        <v>184</v>
      </c>
      <c r="E265" s="6" t="s">
        <v>98</v>
      </c>
      <c r="F265" s="6">
        <v>31.003</v>
      </c>
      <c r="G265" s="5">
        <v>16.448803559535563</v>
      </c>
      <c r="H265" s="5">
        <v>20.141249932493569</v>
      </c>
      <c r="I265" s="5">
        <v>624.43448294689244</v>
      </c>
      <c r="J265" s="13">
        <v>1.219598599505649E-3</v>
      </c>
      <c r="K265" s="21">
        <v>23.61</v>
      </c>
      <c r="L265" s="21">
        <v>28.91</v>
      </c>
      <c r="M265" s="21">
        <v>896.29</v>
      </c>
      <c r="N265" s="29">
        <f t="shared" si="8"/>
        <v>0.3033120051022633</v>
      </c>
      <c r="O265" s="20">
        <f t="shared" si="9"/>
        <v>509.96</v>
      </c>
    </row>
    <row r="266" spans="1:15" ht="39" customHeight="1" x14ac:dyDescent="0.2">
      <c r="A266" s="6" t="s">
        <v>183</v>
      </c>
      <c r="B266" s="27" t="s">
        <v>182</v>
      </c>
      <c r="C266" s="7" t="s">
        <v>91</v>
      </c>
      <c r="D266" s="7" t="s">
        <v>181</v>
      </c>
      <c r="E266" s="6" t="s">
        <v>97</v>
      </c>
      <c r="F266" s="6">
        <v>2</v>
      </c>
      <c r="G266" s="5">
        <v>10.429419283619119</v>
      </c>
      <c r="H266" s="5">
        <v>12.770290946475512</v>
      </c>
      <c r="I266" s="5">
        <v>25.540581892951025</v>
      </c>
      <c r="J266" s="13">
        <v>4.9883949009669958E-5</v>
      </c>
      <c r="K266" s="21">
        <v>14.97</v>
      </c>
      <c r="L266" s="21">
        <v>18.329999999999998</v>
      </c>
      <c r="M266" s="21">
        <v>36.659999999999997</v>
      </c>
      <c r="N266" s="29">
        <f t="shared" si="8"/>
        <v>0.3033120051022633</v>
      </c>
      <c r="O266" s="20">
        <f t="shared" si="9"/>
        <v>20.85</v>
      </c>
    </row>
    <row r="267" spans="1:15" ht="39" customHeight="1" x14ac:dyDescent="0.2">
      <c r="A267" s="6" t="s">
        <v>180</v>
      </c>
      <c r="B267" s="27" t="s">
        <v>179</v>
      </c>
      <c r="C267" s="7" t="s">
        <v>91</v>
      </c>
      <c r="D267" s="7" t="s">
        <v>178</v>
      </c>
      <c r="E267" s="6" t="s">
        <v>97</v>
      </c>
      <c r="F267" s="6">
        <v>2</v>
      </c>
      <c r="G267" s="5">
        <v>6.8066417101508874</v>
      </c>
      <c r="H267" s="5">
        <v>8.3323884189769313</v>
      </c>
      <c r="I267" s="5">
        <v>16.664776837953863</v>
      </c>
      <c r="J267" s="13">
        <v>3.2548392261628629E-5</v>
      </c>
      <c r="K267" s="21">
        <v>9.77</v>
      </c>
      <c r="L267" s="21">
        <v>11.96</v>
      </c>
      <c r="M267" s="21">
        <v>23.92</v>
      </c>
      <c r="N267" s="29">
        <f t="shared" si="8"/>
        <v>0.3033120051022633</v>
      </c>
      <c r="O267" s="20">
        <f t="shared" si="9"/>
        <v>13.61</v>
      </c>
    </row>
    <row r="268" spans="1:15" ht="24" customHeight="1" x14ac:dyDescent="0.2">
      <c r="A268" s="17" t="s">
        <v>80</v>
      </c>
      <c r="B268" s="26" t="s">
        <v>779</v>
      </c>
      <c r="C268" s="18"/>
      <c r="D268" s="18" t="s">
        <v>81</v>
      </c>
      <c r="E268" s="17"/>
      <c r="F268" s="17">
        <v>1</v>
      </c>
      <c r="G268" s="16" t="s">
        <v>536</v>
      </c>
      <c r="H268" s="15">
        <v>14133.005697615539</v>
      </c>
      <c r="I268" s="15">
        <v>14133.005697615539</v>
      </c>
      <c r="J268" s="14">
        <v>2.7603526753155343E-2</v>
      </c>
      <c r="K268" s="21" t="s">
        <v>536</v>
      </c>
      <c r="L268" s="21">
        <v>20285.990000000002</v>
      </c>
      <c r="M268" s="21">
        <v>20285.990000000002</v>
      </c>
      <c r="N268" s="29">
        <f t="shared" si="8"/>
        <v>0.3033120051022633</v>
      </c>
      <c r="O268" s="20"/>
    </row>
    <row r="269" spans="1:15" ht="25.9" customHeight="1" x14ac:dyDescent="0.2">
      <c r="A269" s="6" t="s">
        <v>177</v>
      </c>
      <c r="B269" s="27" t="s">
        <v>176</v>
      </c>
      <c r="C269" s="7" t="s">
        <v>91</v>
      </c>
      <c r="D269" s="7" t="s">
        <v>175</v>
      </c>
      <c r="E269" s="6" t="s">
        <v>103</v>
      </c>
      <c r="F269" s="6">
        <v>22.928619999999999</v>
      </c>
      <c r="G269" s="5">
        <v>3.5461418940294798</v>
      </c>
      <c r="H269" s="5">
        <v>4.3403662082128998</v>
      </c>
      <c r="I269" s="5">
        <v>99.514913191192719</v>
      </c>
      <c r="J269" s="13">
        <v>1.9436506482654824E-4</v>
      </c>
      <c r="K269" s="21">
        <v>5.09</v>
      </c>
      <c r="L269" s="21">
        <v>6.23</v>
      </c>
      <c r="M269" s="21">
        <v>142.84</v>
      </c>
      <c r="N269" s="29">
        <f t="shared" si="8"/>
        <v>0.3033120051022633</v>
      </c>
      <c r="O269" s="20">
        <f t="shared" si="9"/>
        <v>81.3</v>
      </c>
    </row>
    <row r="270" spans="1:15" ht="25.9" customHeight="1" x14ac:dyDescent="0.2">
      <c r="A270" s="6" t="s">
        <v>174</v>
      </c>
      <c r="B270" s="27" t="s">
        <v>173</v>
      </c>
      <c r="C270" s="7" t="s">
        <v>91</v>
      </c>
      <c r="D270" s="7" t="s">
        <v>172</v>
      </c>
      <c r="E270" s="6" t="s">
        <v>103</v>
      </c>
      <c r="F270" s="6">
        <v>22.93</v>
      </c>
      <c r="G270" s="5">
        <v>11.948199112496184</v>
      </c>
      <c r="H270" s="5">
        <v>14.630447892852471</v>
      </c>
      <c r="I270" s="5">
        <v>335.47617018310712</v>
      </c>
      <c r="J270" s="13">
        <v>6.5522689488888095E-4</v>
      </c>
      <c r="K270" s="21">
        <v>17.149999999999999</v>
      </c>
      <c r="L270" s="21">
        <v>21</v>
      </c>
      <c r="M270" s="21">
        <v>481.53</v>
      </c>
      <c r="N270" s="29">
        <f t="shared" si="8"/>
        <v>0.3033120051022633</v>
      </c>
      <c r="O270" s="20">
        <f t="shared" si="9"/>
        <v>273.97000000000003</v>
      </c>
    </row>
    <row r="271" spans="1:15" ht="25.9" customHeight="1" x14ac:dyDescent="0.2">
      <c r="A271" s="6" t="s">
        <v>171</v>
      </c>
      <c r="B271" s="27" t="s">
        <v>170</v>
      </c>
      <c r="C271" s="7" t="s">
        <v>91</v>
      </c>
      <c r="D271" s="7" t="s">
        <v>169</v>
      </c>
      <c r="E271" s="6" t="s">
        <v>103</v>
      </c>
      <c r="F271" s="6">
        <v>372.27300000000002</v>
      </c>
      <c r="G271" s="5">
        <v>2.8215863793358333</v>
      </c>
      <c r="H271" s="5">
        <v>3.4555724546927742</v>
      </c>
      <c r="I271" s="5">
        <v>1286.4134819388239</v>
      </c>
      <c r="J271" s="13">
        <v>2.5125263319117647E-3</v>
      </c>
      <c r="K271" s="21">
        <v>4.05</v>
      </c>
      <c r="L271" s="21">
        <v>4.96</v>
      </c>
      <c r="M271" s="21">
        <v>1846.47</v>
      </c>
      <c r="N271" s="29">
        <f t="shared" si="8"/>
        <v>0.3033120051022633</v>
      </c>
      <c r="O271" s="20">
        <f t="shared" si="9"/>
        <v>1050.4000000000001</v>
      </c>
    </row>
    <row r="272" spans="1:15" ht="25.9" customHeight="1" x14ac:dyDescent="0.2">
      <c r="A272" s="6" t="s">
        <v>168</v>
      </c>
      <c r="B272" s="27" t="s">
        <v>167</v>
      </c>
      <c r="C272" s="7" t="s">
        <v>91</v>
      </c>
      <c r="D272" s="7" t="s">
        <v>166</v>
      </c>
      <c r="E272" s="6" t="s">
        <v>103</v>
      </c>
      <c r="F272" s="6">
        <v>359.27</v>
      </c>
      <c r="G272" s="5">
        <v>10.185578485404911</v>
      </c>
      <c r="H272" s="5">
        <v>12.470715108669486</v>
      </c>
      <c r="I272" s="5">
        <v>4480.3517270277016</v>
      </c>
      <c r="J272" s="13">
        <v>8.7506869668509783E-3</v>
      </c>
      <c r="K272" s="21">
        <v>14.62</v>
      </c>
      <c r="L272" s="21">
        <v>17.899999999999999</v>
      </c>
      <c r="M272" s="21">
        <v>6430.93</v>
      </c>
      <c r="N272" s="29">
        <f t="shared" si="8"/>
        <v>0.30331200510226342</v>
      </c>
      <c r="O272" s="20">
        <f t="shared" si="9"/>
        <v>3659.37</v>
      </c>
    </row>
    <row r="273" spans="1:15" ht="39" customHeight="1" x14ac:dyDescent="0.2">
      <c r="A273" s="6" t="s">
        <v>165</v>
      </c>
      <c r="B273" s="27" t="s">
        <v>145</v>
      </c>
      <c r="C273" s="7" t="s">
        <v>91</v>
      </c>
      <c r="D273" s="7" t="s">
        <v>144</v>
      </c>
      <c r="E273" s="6" t="s">
        <v>103</v>
      </c>
      <c r="F273" s="6">
        <v>247.63749999999999</v>
      </c>
      <c r="G273" s="5">
        <v>16.121360201933626</v>
      </c>
      <c r="H273" s="5">
        <v>19.737170895452881</v>
      </c>
      <c r="I273" s="5">
        <v>4887.6633963647146</v>
      </c>
      <c r="J273" s="13">
        <v>9.5462175710248308E-3</v>
      </c>
      <c r="K273" s="21">
        <v>23.14</v>
      </c>
      <c r="L273" s="21">
        <v>28.33</v>
      </c>
      <c r="M273" s="21">
        <v>7015.57</v>
      </c>
      <c r="N273" s="29">
        <f t="shared" si="8"/>
        <v>0.3033120051022633</v>
      </c>
      <c r="O273" s="20">
        <f t="shared" si="9"/>
        <v>3992.25</v>
      </c>
    </row>
    <row r="274" spans="1:15" ht="25.9" customHeight="1" x14ac:dyDescent="0.2">
      <c r="A274" s="6" t="s">
        <v>164</v>
      </c>
      <c r="B274" s="27" t="s">
        <v>163</v>
      </c>
      <c r="C274" s="7" t="s">
        <v>91</v>
      </c>
      <c r="D274" s="7" t="s">
        <v>162</v>
      </c>
      <c r="E274" s="6" t="s">
        <v>103</v>
      </c>
      <c r="F274" s="6">
        <v>84.615080000000006</v>
      </c>
      <c r="G274" s="5">
        <v>10.826531440710827</v>
      </c>
      <c r="H274" s="5">
        <v>13.25797254290393</v>
      </c>
      <c r="I274" s="5">
        <v>1121.8209431442335</v>
      </c>
      <c r="J274" s="13">
        <v>2.1910565295785805E-3</v>
      </c>
      <c r="K274" s="21">
        <v>15.54</v>
      </c>
      <c r="L274" s="21">
        <v>19.03</v>
      </c>
      <c r="M274" s="21">
        <v>1610.22</v>
      </c>
      <c r="N274" s="29">
        <f t="shared" si="8"/>
        <v>0.3033120051022633</v>
      </c>
      <c r="O274" s="20">
        <f t="shared" si="9"/>
        <v>916.08</v>
      </c>
    </row>
    <row r="275" spans="1:15" ht="25.9" customHeight="1" x14ac:dyDescent="0.2">
      <c r="A275" s="6" t="s">
        <v>161</v>
      </c>
      <c r="B275" s="27" t="s">
        <v>160</v>
      </c>
      <c r="C275" s="7" t="s">
        <v>91</v>
      </c>
      <c r="D275" s="7" t="s">
        <v>159</v>
      </c>
      <c r="E275" s="6" t="s">
        <v>98</v>
      </c>
      <c r="F275" s="6">
        <v>55</v>
      </c>
      <c r="G275" s="5">
        <v>3.4068042950499322</v>
      </c>
      <c r="H275" s="5">
        <v>4.1661942094884656</v>
      </c>
      <c r="I275" s="5">
        <v>229.14068152186559</v>
      </c>
      <c r="J275" s="13">
        <v>4.4754039359739362E-4</v>
      </c>
      <c r="K275" s="21">
        <v>4.8899999999999997</v>
      </c>
      <c r="L275" s="21">
        <v>5.98</v>
      </c>
      <c r="M275" s="21">
        <v>328.9</v>
      </c>
      <c r="N275" s="29">
        <f t="shared" si="8"/>
        <v>0.3033120051022633</v>
      </c>
      <c r="O275" s="20">
        <f t="shared" si="9"/>
        <v>187.37</v>
      </c>
    </row>
    <row r="276" spans="1:15" ht="39" customHeight="1" x14ac:dyDescent="0.2">
      <c r="A276" s="6" t="s">
        <v>158</v>
      </c>
      <c r="B276" s="27" t="s">
        <v>157</v>
      </c>
      <c r="C276" s="7" t="s">
        <v>91</v>
      </c>
      <c r="D276" s="7" t="s">
        <v>156</v>
      </c>
      <c r="E276" s="6" t="s">
        <v>103</v>
      </c>
      <c r="F276" s="6">
        <v>5</v>
      </c>
      <c r="G276" s="5">
        <v>36.597020371978111</v>
      </c>
      <c r="H276" s="5">
        <v>44.817938711771397</v>
      </c>
      <c r="I276" s="5">
        <v>224.08969355885699</v>
      </c>
      <c r="J276" s="13">
        <v>4.3767518273214246E-4</v>
      </c>
      <c r="K276" s="21">
        <v>52.53</v>
      </c>
      <c r="L276" s="21">
        <v>64.33</v>
      </c>
      <c r="M276" s="21">
        <v>321.64999999999998</v>
      </c>
      <c r="N276" s="29">
        <f t="shared" si="8"/>
        <v>0.3033120051022633</v>
      </c>
      <c r="O276" s="20">
        <f t="shared" si="9"/>
        <v>182.98</v>
      </c>
    </row>
    <row r="277" spans="1:15" ht="39" customHeight="1" x14ac:dyDescent="0.2">
      <c r="A277" s="6" t="s">
        <v>155</v>
      </c>
      <c r="B277" s="27" t="s">
        <v>154</v>
      </c>
      <c r="C277" s="7" t="s">
        <v>101</v>
      </c>
      <c r="D277" s="7" t="s">
        <v>153</v>
      </c>
      <c r="E277" s="6" t="s">
        <v>103</v>
      </c>
      <c r="F277" s="6">
        <v>84.62</v>
      </c>
      <c r="G277" s="5">
        <v>14.170633816219965</v>
      </c>
      <c r="H277" s="5">
        <v>17.354497952902623</v>
      </c>
      <c r="I277" s="5">
        <v>1468.5346906850414</v>
      </c>
      <c r="J277" s="13">
        <v>2.8682318177442206E-3</v>
      </c>
      <c r="K277" s="21">
        <v>20.34</v>
      </c>
      <c r="L277" s="21">
        <v>24.91</v>
      </c>
      <c r="M277" s="21">
        <v>2107.88</v>
      </c>
      <c r="N277" s="29">
        <f t="shared" si="8"/>
        <v>0.3033120051022633</v>
      </c>
      <c r="O277" s="20">
        <f t="shared" si="9"/>
        <v>1199.1099999999999</v>
      </c>
    </row>
    <row r="278" spans="1:15" ht="24" customHeight="1" x14ac:dyDescent="0.2">
      <c r="A278" s="17" t="s">
        <v>82</v>
      </c>
      <c r="B278" s="26" t="s">
        <v>779</v>
      </c>
      <c r="C278" s="18"/>
      <c r="D278" s="18" t="s">
        <v>83</v>
      </c>
      <c r="E278" s="17"/>
      <c r="F278" s="17">
        <v>1</v>
      </c>
      <c r="G278" s="16" t="s">
        <v>536</v>
      </c>
      <c r="H278" s="15">
        <v>2109.8986919079484</v>
      </c>
      <c r="I278" s="15">
        <v>2109.8986919079484</v>
      </c>
      <c r="J278" s="14">
        <v>4.1208958826327111E-3</v>
      </c>
      <c r="K278" s="21" t="s">
        <v>536</v>
      </c>
      <c r="L278" s="21">
        <v>3028.47</v>
      </c>
      <c r="M278" s="21">
        <v>3028.47</v>
      </c>
      <c r="N278" s="29">
        <f t="shared" si="8"/>
        <v>0.3033120051022633</v>
      </c>
      <c r="O278" s="20"/>
    </row>
    <row r="279" spans="1:15" ht="25.9" customHeight="1" x14ac:dyDescent="0.2">
      <c r="A279" s="6" t="s">
        <v>152</v>
      </c>
      <c r="B279" s="27" t="s">
        <v>151</v>
      </c>
      <c r="C279" s="7" t="s">
        <v>108</v>
      </c>
      <c r="D279" s="7" t="s">
        <v>150</v>
      </c>
      <c r="E279" s="6" t="s">
        <v>103</v>
      </c>
      <c r="F279" s="6">
        <v>4.25</v>
      </c>
      <c r="G279" s="5">
        <v>148.58961555178928</v>
      </c>
      <c r="H279" s="5">
        <v>181.97490426728882</v>
      </c>
      <c r="I279" s="5">
        <v>773.39334313597749</v>
      </c>
      <c r="J279" s="13">
        <v>1.5105338733124557E-3</v>
      </c>
      <c r="K279" s="21">
        <v>213.28</v>
      </c>
      <c r="L279" s="21">
        <v>261.2</v>
      </c>
      <c r="M279" s="21">
        <v>1110.0999999999999</v>
      </c>
      <c r="N279" s="29">
        <f t="shared" si="8"/>
        <v>0.3033120051022633</v>
      </c>
      <c r="O279" s="20">
        <f t="shared" si="9"/>
        <v>631.5</v>
      </c>
    </row>
    <row r="280" spans="1:15" ht="52.15" customHeight="1" x14ac:dyDescent="0.2">
      <c r="A280" s="6" t="s">
        <v>149</v>
      </c>
      <c r="B280" s="27" t="s">
        <v>148</v>
      </c>
      <c r="C280" s="7" t="s">
        <v>101</v>
      </c>
      <c r="D280" s="7" t="s">
        <v>147</v>
      </c>
      <c r="E280" s="6" t="s">
        <v>103</v>
      </c>
      <c r="F280" s="6">
        <v>8.75</v>
      </c>
      <c r="G280" s="5">
        <v>106.9973422563944</v>
      </c>
      <c r="H280" s="5">
        <v>131.03307808036632</v>
      </c>
      <c r="I280" s="5">
        <v>1146.5394332032054</v>
      </c>
      <c r="J280" s="13">
        <v>2.2393348304750099E-3</v>
      </c>
      <c r="K280" s="21">
        <v>153.58000000000001</v>
      </c>
      <c r="L280" s="21">
        <v>188.08</v>
      </c>
      <c r="M280" s="21">
        <v>1645.7</v>
      </c>
      <c r="N280" s="29">
        <f t="shared" si="8"/>
        <v>0.3033120051022633</v>
      </c>
      <c r="O280" s="20">
        <f t="shared" si="9"/>
        <v>936.22</v>
      </c>
    </row>
    <row r="281" spans="1:15" ht="39" customHeight="1" x14ac:dyDescent="0.2">
      <c r="A281" s="6" t="s">
        <v>146</v>
      </c>
      <c r="B281" s="27" t="s">
        <v>145</v>
      </c>
      <c r="C281" s="7" t="s">
        <v>91</v>
      </c>
      <c r="D281" s="7" t="s">
        <v>144</v>
      </c>
      <c r="E281" s="6" t="s">
        <v>103</v>
      </c>
      <c r="F281" s="6">
        <v>9.625</v>
      </c>
      <c r="G281" s="5">
        <v>16.121360201933626</v>
      </c>
      <c r="H281" s="5">
        <v>19.737170895452881</v>
      </c>
      <c r="I281" s="5">
        <v>189.96591556876587</v>
      </c>
      <c r="J281" s="13">
        <v>3.7102717884524575E-4</v>
      </c>
      <c r="K281" s="21">
        <v>23.14</v>
      </c>
      <c r="L281" s="21">
        <v>28.33</v>
      </c>
      <c r="M281" s="21">
        <v>272.67</v>
      </c>
      <c r="N281" s="29">
        <f t="shared" si="8"/>
        <v>0.3033120051022633</v>
      </c>
      <c r="O281" s="20">
        <f t="shared" si="9"/>
        <v>155.16</v>
      </c>
    </row>
    <row r="282" spans="1:15" ht="24" customHeight="1" x14ac:dyDescent="0.2">
      <c r="A282" s="17" t="s">
        <v>84</v>
      </c>
      <c r="B282" s="26" t="s">
        <v>779</v>
      </c>
      <c r="C282" s="18"/>
      <c r="D282" s="18" t="s">
        <v>85</v>
      </c>
      <c r="E282" s="17"/>
      <c r="F282" s="17">
        <v>1</v>
      </c>
      <c r="G282" s="16" t="s">
        <v>536</v>
      </c>
      <c r="H282" s="15">
        <v>10515.655323627561</v>
      </c>
      <c r="I282" s="15">
        <v>10515.655323627561</v>
      </c>
      <c r="J282" s="14">
        <v>2.0538389303960077E-2</v>
      </c>
      <c r="K282" s="21" t="s">
        <v>536</v>
      </c>
      <c r="L282" s="21">
        <v>15093.78</v>
      </c>
      <c r="M282" s="21">
        <v>15093.78</v>
      </c>
      <c r="N282" s="29">
        <f t="shared" si="8"/>
        <v>0.3033120051022633</v>
      </c>
      <c r="O282" s="20"/>
    </row>
    <row r="283" spans="1:15" ht="52.15" customHeight="1" x14ac:dyDescent="0.2">
      <c r="A283" s="6" t="s">
        <v>143</v>
      </c>
      <c r="B283" s="27" t="s">
        <v>142</v>
      </c>
      <c r="C283" s="7" t="s">
        <v>110</v>
      </c>
      <c r="D283" s="7" t="s">
        <v>141</v>
      </c>
      <c r="E283" s="6" t="s">
        <v>98</v>
      </c>
      <c r="F283" s="6">
        <v>25.609500000000001</v>
      </c>
      <c r="G283" s="5">
        <v>83.658294427320214</v>
      </c>
      <c r="H283" s="5">
        <v>102.45493652966115</v>
      </c>
      <c r="I283" s="5">
        <v>2623.8175582242134</v>
      </c>
      <c r="J283" s="13">
        <v>5.1246436684066659E-3</v>
      </c>
      <c r="K283" s="21">
        <v>120.08</v>
      </c>
      <c r="L283" s="21">
        <v>147.06</v>
      </c>
      <c r="M283" s="21">
        <v>3766.13</v>
      </c>
      <c r="N283" s="29">
        <f t="shared" si="8"/>
        <v>0.3033120051022633</v>
      </c>
      <c r="O283" s="20">
        <f t="shared" si="9"/>
        <v>2142.44</v>
      </c>
    </row>
    <row r="284" spans="1:15" ht="25.9" customHeight="1" x14ac:dyDescent="0.2">
      <c r="A284" s="6" t="s">
        <v>136</v>
      </c>
      <c r="B284" s="27" t="s">
        <v>135</v>
      </c>
      <c r="C284" s="7" t="s">
        <v>101</v>
      </c>
      <c r="D284" s="7" t="s">
        <v>134</v>
      </c>
      <c r="E284" s="6" t="s">
        <v>103</v>
      </c>
      <c r="F284" s="6">
        <v>19.2075</v>
      </c>
      <c r="G284" s="5">
        <v>15.494341006525662</v>
      </c>
      <c r="H284" s="5">
        <v>18.970814101065372</v>
      </c>
      <c r="I284" s="5">
        <v>364.38175509141422</v>
      </c>
      <c r="J284" s="13">
        <v>7.1168311541291822E-4</v>
      </c>
      <c r="K284" s="21">
        <v>22.24</v>
      </c>
      <c r="L284" s="21">
        <v>27.23</v>
      </c>
      <c r="M284" s="21">
        <v>523.02</v>
      </c>
      <c r="N284" s="29">
        <f t="shared" si="8"/>
        <v>0.3033120051022633</v>
      </c>
      <c r="O284" s="20">
        <f t="shared" si="9"/>
        <v>297.60000000000002</v>
      </c>
    </row>
    <row r="285" spans="1:15" ht="25.9" customHeight="1" x14ac:dyDescent="0.2">
      <c r="A285" s="6" t="s">
        <v>133</v>
      </c>
      <c r="B285" s="27" t="s">
        <v>129</v>
      </c>
      <c r="C285" s="7" t="s">
        <v>101</v>
      </c>
      <c r="D285" s="7" t="s">
        <v>128</v>
      </c>
      <c r="E285" s="6" t="s">
        <v>99</v>
      </c>
      <c r="F285" s="6">
        <v>6.2206250000000001</v>
      </c>
      <c r="G285" s="5">
        <v>75.827521364669664</v>
      </c>
      <c r="H285" s="5">
        <v>92.861542839919323</v>
      </c>
      <c r="I285" s="5">
        <v>577.65188408950939</v>
      </c>
      <c r="J285" s="13">
        <v>1.1282263361123228E-3</v>
      </c>
      <c r="K285" s="21">
        <v>108.84</v>
      </c>
      <c r="L285" s="21">
        <v>133.29</v>
      </c>
      <c r="M285" s="21">
        <v>829.14</v>
      </c>
      <c r="N285" s="29">
        <f t="shared" si="8"/>
        <v>0.3033120051022633</v>
      </c>
      <c r="O285" s="20">
        <f t="shared" si="9"/>
        <v>471.69</v>
      </c>
    </row>
    <row r="286" spans="1:15" ht="52.15" customHeight="1" x14ac:dyDescent="0.2">
      <c r="A286" s="6" t="s">
        <v>132</v>
      </c>
      <c r="B286" s="27" t="s">
        <v>131</v>
      </c>
      <c r="C286" s="7" t="s">
        <v>110</v>
      </c>
      <c r="D286" s="7" t="s">
        <v>130</v>
      </c>
      <c r="E286" s="6" t="s">
        <v>97</v>
      </c>
      <c r="F286" s="6">
        <v>1</v>
      </c>
      <c r="G286" s="5">
        <v>3700.0263383424917</v>
      </c>
      <c r="H286" s="5">
        <v>4531.4189570537055</v>
      </c>
      <c r="I286" s="5">
        <v>4531.4189570537055</v>
      </c>
      <c r="J286" s="13">
        <v>8.8504276504955161E-3</v>
      </c>
      <c r="K286" s="21">
        <v>5310.88</v>
      </c>
      <c r="L286" s="21">
        <v>6504.23</v>
      </c>
      <c r="M286" s="21">
        <v>6504.23</v>
      </c>
      <c r="N286" s="29">
        <f t="shared" si="8"/>
        <v>0.3033120051022633</v>
      </c>
      <c r="O286" s="20">
        <f t="shared" si="9"/>
        <v>3700.02</v>
      </c>
    </row>
    <row r="287" spans="1:15" ht="24" customHeight="1" x14ac:dyDescent="0.2">
      <c r="A287" s="6" t="s">
        <v>127</v>
      </c>
      <c r="B287" s="27" t="s">
        <v>126</v>
      </c>
      <c r="C287" s="7" t="s">
        <v>101</v>
      </c>
      <c r="D287" s="7" t="s">
        <v>125</v>
      </c>
      <c r="E287" s="6" t="s">
        <v>103</v>
      </c>
      <c r="F287" s="6">
        <v>99.529499999999999</v>
      </c>
      <c r="G287" s="5">
        <v>17.493835551882167</v>
      </c>
      <c r="H287" s="5">
        <v>21.423155843105402</v>
      </c>
      <c r="I287" s="5">
        <v>2132.2345090243703</v>
      </c>
      <c r="J287" s="13">
        <v>4.1645205254382221E-3</v>
      </c>
      <c r="K287" s="21">
        <v>25.11</v>
      </c>
      <c r="L287" s="21">
        <v>30.75</v>
      </c>
      <c r="M287" s="21">
        <v>3060.53</v>
      </c>
      <c r="N287" s="29">
        <f t="shared" si="8"/>
        <v>0.3033120051022633</v>
      </c>
      <c r="O287" s="20">
        <f t="shared" si="9"/>
        <v>1741.15</v>
      </c>
    </row>
    <row r="288" spans="1:15" ht="25.9" customHeight="1" x14ac:dyDescent="0.2">
      <c r="A288" s="6" t="s">
        <v>124</v>
      </c>
      <c r="B288" s="27" t="s">
        <v>123</v>
      </c>
      <c r="C288" s="7" t="s">
        <v>101</v>
      </c>
      <c r="D288" s="7" t="s">
        <v>122</v>
      </c>
      <c r="E288" s="6" t="s">
        <v>100</v>
      </c>
      <c r="F288" s="6">
        <v>1</v>
      </c>
      <c r="G288" s="5">
        <v>47.521088131974615</v>
      </c>
      <c r="H288" s="5">
        <v>58.194348213807949</v>
      </c>
      <c r="I288" s="5">
        <v>58.194348213807949</v>
      </c>
      <c r="J288" s="13">
        <v>1.1366083635509363E-4</v>
      </c>
      <c r="K288" s="21">
        <v>68.209999999999994</v>
      </c>
      <c r="L288" s="21">
        <v>83.53</v>
      </c>
      <c r="M288" s="21">
        <v>83.53</v>
      </c>
      <c r="N288" s="29">
        <f t="shared" si="8"/>
        <v>0.3033120051022633</v>
      </c>
      <c r="O288" s="20">
        <f t="shared" si="9"/>
        <v>47.52</v>
      </c>
    </row>
    <row r="289" spans="1:15" ht="25.9" customHeight="1" x14ac:dyDescent="0.2">
      <c r="A289" s="6" t="s">
        <v>121</v>
      </c>
      <c r="B289" s="27" t="s">
        <v>120</v>
      </c>
      <c r="C289" s="7" t="s">
        <v>101</v>
      </c>
      <c r="D289" s="7" t="s">
        <v>119</v>
      </c>
      <c r="E289" s="6" t="s">
        <v>106</v>
      </c>
      <c r="F289" s="6">
        <v>20</v>
      </c>
      <c r="G289" s="5">
        <v>9.307751611833762</v>
      </c>
      <c r="H289" s="5">
        <v>11.397815596526971</v>
      </c>
      <c r="I289" s="5">
        <v>227.95631193053944</v>
      </c>
      <c r="J289" s="13">
        <v>4.4522717173933475E-4</v>
      </c>
      <c r="K289" s="21">
        <v>13.36</v>
      </c>
      <c r="L289" s="21">
        <v>16.36</v>
      </c>
      <c r="M289" s="21">
        <v>327.2</v>
      </c>
      <c r="N289" s="29">
        <f t="shared" si="8"/>
        <v>0.3033120051022633</v>
      </c>
      <c r="O289" s="20">
        <f t="shared" si="9"/>
        <v>186.15</v>
      </c>
    </row>
    <row r="290" spans="1:15" ht="24" customHeight="1" x14ac:dyDescent="0.2">
      <c r="A290" s="17" t="s">
        <v>86</v>
      </c>
      <c r="B290" s="26" t="s">
        <v>779</v>
      </c>
      <c r="C290" s="18"/>
      <c r="D290" s="18" t="s">
        <v>87</v>
      </c>
      <c r="E290" s="17"/>
      <c r="F290" s="17">
        <v>1</v>
      </c>
      <c r="G290" s="16" t="s">
        <v>536</v>
      </c>
      <c r="H290" s="15">
        <v>2103.7260362731549</v>
      </c>
      <c r="I290" s="15">
        <v>2103.7260362731549</v>
      </c>
      <c r="J290" s="14">
        <v>4.1088399145960044E-3</v>
      </c>
      <c r="K290" s="21" t="s">
        <v>536</v>
      </c>
      <c r="L290" s="21">
        <v>3019.61</v>
      </c>
      <c r="M290" s="21">
        <v>3019.61</v>
      </c>
      <c r="N290" s="29">
        <f t="shared" si="8"/>
        <v>0.3033120051022633</v>
      </c>
      <c r="O290" s="20"/>
    </row>
    <row r="291" spans="1:15" ht="24" customHeight="1" x14ac:dyDescent="0.2">
      <c r="A291" s="6" t="s">
        <v>118</v>
      </c>
      <c r="B291" s="27" t="s">
        <v>117</v>
      </c>
      <c r="C291" s="7" t="s">
        <v>110</v>
      </c>
      <c r="D291" s="7" t="s">
        <v>116</v>
      </c>
      <c r="E291" s="6" t="s">
        <v>103</v>
      </c>
      <c r="F291" s="6">
        <v>261.76</v>
      </c>
      <c r="G291" s="5">
        <v>2.4314411021931011</v>
      </c>
      <c r="H291" s="5">
        <v>2.9748577382133354</v>
      </c>
      <c r="I291" s="5">
        <v>778.69513877714928</v>
      </c>
      <c r="J291" s="13">
        <v>1.5208889429241194E-3</v>
      </c>
      <c r="K291" s="21">
        <v>3.49</v>
      </c>
      <c r="L291" s="21">
        <v>4.2699999999999996</v>
      </c>
      <c r="M291" s="21">
        <v>1117.71</v>
      </c>
      <c r="N291" s="29">
        <f t="shared" si="8"/>
        <v>0.3033120051022633</v>
      </c>
      <c r="O291" s="20">
        <f t="shared" si="9"/>
        <v>636.45000000000005</v>
      </c>
    </row>
    <row r="292" spans="1:15" ht="24" customHeight="1" x14ac:dyDescent="0.2">
      <c r="A292" s="6" t="s">
        <v>115</v>
      </c>
      <c r="B292" s="27" t="s">
        <v>114</v>
      </c>
      <c r="C292" s="7" t="s">
        <v>101</v>
      </c>
      <c r="D292" s="7" t="s">
        <v>113</v>
      </c>
      <c r="E292" s="6" t="s">
        <v>99</v>
      </c>
      <c r="F292" s="6">
        <v>26.175999999999998</v>
      </c>
      <c r="G292" s="5">
        <v>12.8051253462204</v>
      </c>
      <c r="H292" s="5">
        <v>15.675479885199076</v>
      </c>
      <c r="I292" s="5">
        <v>410.32136147497101</v>
      </c>
      <c r="J292" s="13">
        <v>8.0140890913080263E-4</v>
      </c>
      <c r="K292" s="21">
        <v>18.38</v>
      </c>
      <c r="L292" s="21">
        <v>22.5</v>
      </c>
      <c r="M292" s="21">
        <v>588.96</v>
      </c>
      <c r="N292" s="29">
        <f t="shared" si="8"/>
        <v>0.3033120051022633</v>
      </c>
      <c r="O292" s="20">
        <f t="shared" si="9"/>
        <v>335.18</v>
      </c>
    </row>
    <row r="293" spans="1:15" ht="25.9" customHeight="1" x14ac:dyDescent="0.2">
      <c r="A293" s="6" t="s">
        <v>112</v>
      </c>
      <c r="B293" s="27" t="s">
        <v>111</v>
      </c>
      <c r="C293" s="7" t="s">
        <v>110</v>
      </c>
      <c r="D293" s="7" t="s">
        <v>109</v>
      </c>
      <c r="E293" s="6" t="s">
        <v>99</v>
      </c>
      <c r="F293" s="6">
        <v>32.18</v>
      </c>
      <c r="G293" s="5">
        <v>23.213643989992587</v>
      </c>
      <c r="H293" s="5">
        <v>28.424870191827655</v>
      </c>
      <c r="I293" s="5">
        <v>914.70953602103441</v>
      </c>
      <c r="J293" s="13">
        <v>1.7865420625410825E-3</v>
      </c>
      <c r="K293" s="21">
        <v>33.32</v>
      </c>
      <c r="L293" s="21">
        <v>40.799999999999997</v>
      </c>
      <c r="M293" s="21">
        <v>1312.94</v>
      </c>
      <c r="N293" s="29">
        <f t="shared" si="8"/>
        <v>0.3033120051022633</v>
      </c>
      <c r="O293" s="20">
        <f t="shared" si="9"/>
        <v>747.01</v>
      </c>
    </row>
    <row r="294" spans="1:15" x14ac:dyDescent="0.2">
      <c r="A294" s="4"/>
      <c r="B294" s="22"/>
      <c r="C294" s="4"/>
      <c r="D294" s="4"/>
      <c r="E294" s="4"/>
      <c r="F294" s="4"/>
      <c r="G294" s="4"/>
      <c r="H294" s="4"/>
      <c r="I294" s="4"/>
      <c r="J294" s="4"/>
      <c r="O294" s="21">
        <f>SUM(O5:O293)</f>
        <v>418118.27999999997</v>
      </c>
    </row>
    <row r="295" spans="1:15" x14ac:dyDescent="0.2">
      <c r="A295" s="32"/>
      <c r="B295" s="32"/>
      <c r="C295" s="32"/>
      <c r="D295" s="3"/>
      <c r="E295" s="2"/>
      <c r="F295" s="31" t="s">
        <v>88</v>
      </c>
      <c r="G295" s="31"/>
      <c r="H295" s="33">
        <v>418118.27999999997</v>
      </c>
      <c r="I295" s="33"/>
      <c r="J295" s="33"/>
      <c r="K295" s="21">
        <f>H295</f>
        <v>418118.27999999997</v>
      </c>
      <c r="L295" s="21">
        <v>598369.43000000005</v>
      </c>
      <c r="N295" s="29">
        <f>1-(H295/L295)</f>
        <v>0.30123723065197372</v>
      </c>
    </row>
    <row r="296" spans="1:15" x14ac:dyDescent="0.2">
      <c r="A296" s="32"/>
      <c r="B296" s="32"/>
      <c r="C296" s="32"/>
      <c r="D296" s="3"/>
      <c r="E296" s="2"/>
      <c r="F296" s="31" t="s">
        <v>89</v>
      </c>
      <c r="G296" s="31"/>
      <c r="H296" s="33">
        <v>93881.720000000147</v>
      </c>
      <c r="I296" s="33"/>
      <c r="J296" s="33"/>
      <c r="K296" s="21">
        <f t="shared" ref="K296:K297" si="10">H296</f>
        <v>93881.720000000147</v>
      </c>
      <c r="L296" s="21">
        <v>134353.26999999999</v>
      </c>
      <c r="N296" s="29">
        <f t="shared" ref="N296:N297" si="11">1-(H296/L296)</f>
        <v>0.30123234067916504</v>
      </c>
    </row>
    <row r="297" spans="1:15" x14ac:dyDescent="0.2">
      <c r="A297" s="32"/>
      <c r="B297" s="32"/>
      <c r="C297" s="32"/>
      <c r="D297" s="3"/>
      <c r="E297" s="2"/>
      <c r="F297" s="31" t="s">
        <v>90</v>
      </c>
      <c r="G297" s="31"/>
      <c r="H297" s="33">
        <v>512000.00000000012</v>
      </c>
      <c r="I297" s="33"/>
      <c r="J297" s="33"/>
      <c r="K297" s="21">
        <f t="shared" si="10"/>
        <v>512000.00000000012</v>
      </c>
      <c r="L297" s="21">
        <v>732722.7</v>
      </c>
      <c r="N297" s="29">
        <f t="shared" si="11"/>
        <v>0.30123633401831262</v>
      </c>
    </row>
  </sheetData>
  <mergeCells count="16">
    <mergeCell ref="A297:C297"/>
    <mergeCell ref="F297:G297"/>
    <mergeCell ref="H297:J297"/>
    <mergeCell ref="A3:J3"/>
    <mergeCell ref="A295:C295"/>
    <mergeCell ref="F295:G295"/>
    <mergeCell ref="H295:J295"/>
    <mergeCell ref="A296:C296"/>
    <mergeCell ref="F296:G296"/>
    <mergeCell ref="H296:J296"/>
    <mergeCell ref="E1:F1"/>
    <mergeCell ref="G1:H1"/>
    <mergeCell ref="I1:J1"/>
    <mergeCell ref="E2:F2"/>
    <mergeCell ref="G2:H2"/>
    <mergeCell ref="I2:J2"/>
  </mergeCells>
  <printOptions horizontalCentered="1"/>
  <pageMargins left="0.51181102362204722" right="0.51181102362204722" top="1.5748031496062993" bottom="1.3779527559055118" header="0.19685039370078741" footer="0.19685039370078741"/>
  <pageSetup paperSize="9" scale="73" fitToHeight="0" orientation="landscape" r:id="rId1"/>
  <headerFooter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Orçamento Sintético</vt:lpstr>
      <vt:lpstr>'Orçamento Sintético'!Area_de_impressao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axlsx</dc:creator>
  <cp:lastModifiedBy>Leticia Ferreira do Nascimento</cp:lastModifiedBy>
  <cp:revision>0</cp:revision>
  <cp:lastPrinted>2025-09-10T12:41:23Z</cp:lastPrinted>
  <dcterms:created xsi:type="dcterms:W3CDTF">2025-07-09T11:06:13Z</dcterms:created>
  <dcterms:modified xsi:type="dcterms:W3CDTF">2025-09-10T12:42:22Z</dcterms:modified>
</cp:coreProperties>
</file>