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Página1" sheetId="1" r:id="rId4"/>
    <sheet state="visible" name="Status 01" sheetId="2" r:id="rId5"/>
  </sheets>
  <definedNames>
    <definedName hidden="1" localSheetId="0" name="_xlnm._FilterDatabase">'Página1'!$A$1:$O$8</definedName>
  </definedNames>
  <calcPr/>
</workbook>
</file>

<file path=xl/sharedStrings.xml><?xml version="1.0" encoding="utf-8"?>
<sst xmlns="http://schemas.openxmlformats.org/spreadsheetml/2006/main" count="202" uniqueCount="121">
  <si>
    <t>ITEM</t>
  </si>
  <si>
    <t>MUNICÍPIO</t>
  </si>
  <si>
    <t>TOPOGRAFIA
Nº do Contrato</t>
  </si>
  <si>
    <t>Valor</t>
  </si>
  <si>
    <t>MÓDULO
Nº do Contrato</t>
  </si>
  <si>
    <t>OBRA CIVIL
Nº do Contrato</t>
  </si>
  <si>
    <t>OBRA CIVIL
Valor Pago</t>
  </si>
  <si>
    <t>Data de Início da Obra</t>
  </si>
  <si>
    <t>% de Execução</t>
  </si>
  <si>
    <t>Status</t>
  </si>
  <si>
    <t>Paralisada (?)</t>
  </si>
  <si>
    <t>Justificativa</t>
  </si>
  <si>
    <t>Previsão de Conclusão</t>
  </si>
  <si>
    <t>Araioses</t>
  </si>
  <si>
    <t>36/2024</t>
  </si>
  <si>
    <t>89/2024</t>
  </si>
  <si>
    <t>Matões</t>
  </si>
  <si>
    <t>16/2024</t>
  </si>
  <si>
    <t>26/2024</t>
  </si>
  <si>
    <t>90/2024</t>
  </si>
  <si>
    <t>Bequimão</t>
  </si>
  <si>
    <t>125/2024</t>
  </si>
  <si>
    <t>100/2024</t>
  </si>
  <si>
    <t>Itapecuru-Mirim</t>
  </si>
  <si>
    <t>40/2024</t>
  </si>
  <si>
    <t>109/2024</t>
  </si>
  <si>
    <t>Pinheiro</t>
  </si>
  <si>
    <t>133/2024</t>
  </si>
  <si>
    <t>Timbiras</t>
  </si>
  <si>
    <t>115/2024</t>
  </si>
  <si>
    <t>Riachão</t>
  </si>
  <si>
    <t>35/2024</t>
  </si>
  <si>
    <t>120/2024</t>
  </si>
  <si>
    <t>112/2024</t>
  </si>
  <si>
    <t>OBRAS EM ANDAMENTO</t>
  </si>
  <si>
    <t>OBJETO</t>
  </si>
  <si>
    <t>Empresa Contratada</t>
  </si>
  <si>
    <t>Fiscal Técnico</t>
  </si>
  <si>
    <t>Nº dos Contratos</t>
  </si>
  <si>
    <t>Valor Pago</t>
  </si>
  <si>
    <t>Estágio atual da obra</t>
  </si>
  <si>
    <t>Araioses - MA</t>
  </si>
  <si>
    <t>TOPOGRAFIA</t>
  </si>
  <si>
    <t>NNJ SERVICOS DE
ENGENHARIA LTDA</t>
  </si>
  <si>
    <t>Obra civil paralisada</t>
  </si>
  <si>
    <t>Sim</t>
  </si>
  <si>
    <t>Obra civil em estágio avançado de execução (fundação, muro, pavimentação, instalações sanitárias, drenagem e gradil instalados); Os módulos foram concluídos e recebidos dia 03/09/25.</t>
  </si>
  <si>
    <t>Obra civil paralisada e em descumprimento reiterado das obrigações contratuais, em especial aquelas relacionadas à manutenção da continuidade
da execução da obra, comunicação formal com a fiscalização e regularidade da equipe de trabalho
alocada. Devido a toda a situação já gerada, será aberto o processo de distrato contratual.</t>
  </si>
  <si>
    <t>-</t>
  </si>
  <si>
    <t>MÓDULO</t>
  </si>
  <si>
    <t>ITP INDUSTRIA, COMERCIO E SERVICOS DE
TUBOS &amp; PERFIS LTDA</t>
  </si>
  <si>
    <t>OBRA CIVIL</t>
  </si>
  <si>
    <t>WBA ENGENHARIA E
CONSTRUCOES LTDA</t>
  </si>
  <si>
    <t>Nayara Fonseca Matos</t>
  </si>
  <si>
    <t>Matões - MA</t>
  </si>
  <si>
    <t>NNJ SERVICOS DE
ENGENHARIA LTDA</t>
  </si>
  <si>
    <t>Concluída</t>
  </si>
  <si>
    <t>Não</t>
  </si>
  <si>
    <t>WBA ENGENHARIA E
CONSTRUCOES LTDA</t>
  </si>
  <si>
    <t>Antonio Lucas de Sousa Santos</t>
  </si>
  <si>
    <t xml:space="preserve">90/2024 / Aditivo nº 035/2025
</t>
  </si>
  <si>
    <t>Itapecuru-Mirim - MA</t>
  </si>
  <si>
    <t>Obra civil Paralisada</t>
  </si>
  <si>
    <t>Encontra-se com muro em alvenaria executado; blocos de fundação concretados; tanque séptico concluído; muro em alvenaria com aplicação de selador na superfície interna; tubulações de ventilação instaladas; abrigo do quadro de distribuição geral executado; instalações de alimentação hidráulica do reservatório inferior concluídas; Módulos descarregados in loco e em fase de montagem.</t>
  </si>
  <si>
    <t>Obra civl paralisada, foi realizado o distrato contratual através do Termo de Rescisão Contratual Unilateral nº 004/2025</t>
  </si>
  <si>
    <t>TAEC MÓDULOS LTDA</t>
  </si>
  <si>
    <t>Juliana Rachel Vidigal do Ó</t>
  </si>
  <si>
    <t>Pinheiro - MA</t>
  </si>
  <si>
    <t>MZ CONSTRUÇÃO E
ADMINISTRAÇÃO DE OBRA LTDA</t>
  </si>
  <si>
    <t>047/2024</t>
  </si>
  <si>
    <t>Paralisada</t>
  </si>
  <si>
    <t>No primeiro terreno, foi realizada a limpeza, executado o gabarito de locação dos blocos de fundação e feita a escavação.</t>
  </si>
  <si>
    <t>Obra paralisada devido a substituição do terreno, foi realizado o distrato contratual através do Termo de Rescisão Contratual Unilateral nº 003/2025</t>
  </si>
  <si>
    <t>Timbiras - MA</t>
  </si>
  <si>
    <t>009/2024</t>
  </si>
  <si>
    <t>H R ENGENHARIA E
CONSTRUÇÕES LTDA</t>
  </si>
  <si>
    <t>Mario Sergio Cavalcante Santos</t>
  </si>
  <si>
    <t xml:space="preserve">115/2024 / Aditivo nº 090/2025
</t>
  </si>
  <si>
    <t>São Domingos do Azeitão - MA</t>
  </si>
  <si>
    <t>016/2024</t>
  </si>
  <si>
    <t>Em andamento</t>
  </si>
  <si>
    <t xml:space="preserve">Muro em alvenaria executado; Fundação concluída; Primeira demão de selador executada; Terreno se encontra nivelado; Impermeabilização de paredes;Módulos descarregados in loco e em fase de montagem. </t>
  </si>
  <si>
    <t>119/2024</t>
  </si>
  <si>
    <t>WBA ENGENHARIA E
CONSTRUÇÕES LTDA</t>
  </si>
  <si>
    <t>Manoel Guterlam Araújo dos Reis Junior</t>
  </si>
  <si>
    <t>111/2024</t>
  </si>
  <si>
    <t>Santa Quitéria - MA</t>
  </si>
  <si>
    <t>105/2024</t>
  </si>
  <si>
    <t>R$ 19.565,06</t>
  </si>
  <si>
    <t>SAMIAX ENGENHARIA LTDA</t>
  </si>
  <si>
    <t>Sérgio Everton Coelho</t>
  </si>
  <si>
    <t xml:space="preserve"> 082/2025</t>
  </si>
  <si>
    <t>Loreto - MA</t>
  </si>
  <si>
    <t>045/2024</t>
  </si>
  <si>
    <t>R$ 19.574,86</t>
  </si>
  <si>
    <t>127/2024</t>
  </si>
  <si>
    <t>Samir Valones Gomes</t>
  </si>
  <si>
    <t>081/2025</t>
  </si>
  <si>
    <t>Magalhães de Almeida - MA</t>
  </si>
  <si>
    <t xml:space="preserve"> 046/2024</t>
  </si>
  <si>
    <t>R$ 19.555,27</t>
  </si>
  <si>
    <t xml:space="preserve">072/2025
</t>
  </si>
  <si>
    <t xml:space="preserve">L DA SILVA VILELA	</t>
  </si>
  <si>
    <t xml:space="preserve">108/2025
</t>
  </si>
  <si>
    <t>Ampliação SEDE - DPE/MA</t>
  </si>
  <si>
    <t>Obra Civil</t>
  </si>
  <si>
    <t>IMPERMANTA ENGENHARIA LTDA</t>
  </si>
  <si>
    <t>Mário Sergio Cavalcante Santos</t>
  </si>
  <si>
    <t>066/2024</t>
  </si>
  <si>
    <t>Já foram realizados serviços de preparação e tratamento de superfícies, como a aplicação de fundo selador e o reboco em paredes, além da regularização de escadas e iniciado o assentamento do granito. Também foram executados serviços de maior sofisticação, como o assentamento de placas de mármore em pilares, o que demonstra avanço para fases de acabamento.
Além disso, foi realizado o fechamento do bloco B em ACM (Alumínio Composto Modular), evidenciando que parte da fachada já está sendo concluída.
Em síntese, a obra já ultrapassou etapas estruturais e de infraestrutura básica, encontrando-se em fase de acabamentos internos e externos, com execução de serviços de revestimento, proteção de superfícies e acabamentos finais.</t>
  </si>
  <si>
    <t>Revestimento em ACM</t>
  </si>
  <si>
    <t>J&amp;F ENGENHARIA LTDA</t>
  </si>
  <si>
    <t>074/2024</t>
  </si>
  <si>
    <t>Sistema de
refrigeração do tipo expansão direta VRF/VRV</t>
  </si>
  <si>
    <t>CONNECTOR ENGENHARIA LTDA</t>
  </si>
  <si>
    <t>Thiago de Lucena  Vieira Silva</t>
  </si>
  <si>
    <t>113/2024</t>
  </si>
  <si>
    <t>Serviço de confecção e instalação de novas divisórias</t>
  </si>
  <si>
    <t>MARCENARIA SULAR LTDA</t>
  </si>
  <si>
    <t>Nayanne Barros Feques</t>
  </si>
  <si>
    <t>071/2025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</si>
</sst>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/yyyy"/>
    <numFmt numFmtId="165" formatCode="[$R$ -416]#,##0.00"/>
    <numFmt numFmtId="166" formatCode="dd/MM/yyyy"/>
    <numFmt numFmtId="167" formatCode="mm/yyyy"/>
  </numFmts>
  <fonts count="4">
    <font>
      <sz val="10.0"/>
      <color rgb="FF000000"/>
      <name val="Arial"/>
      <scheme val="minor"/>
    </font>
    <font>
      <b/>
      <sz val="11.0"/>
      <color theme="1"/>
      <name val="Arial"/>
      <scheme val="minor"/>
    </font>
    <font>
      <sz val="11.0"/>
      <color theme="1"/>
      <name val="Arial"/>
      <scheme val="minor"/>
    </font>
    <font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theme="0"/>
      </patternFill>
    </fill>
  </fills>
  <borders count="2">
    <border/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3" fontId="2" numFmtId="0" xfId="0" applyAlignment="1" applyFill="1" applyFont="1">
      <alignment horizontal="center" readingOrder="0" shrinkToFit="0" vertical="center" wrapText="1"/>
    </xf>
    <xf borderId="0" fillId="3" fontId="2" numFmtId="164" xfId="0" applyAlignment="1" applyFont="1" applyNumberFormat="1">
      <alignment horizontal="center" readingOrder="0" shrinkToFit="0" vertical="center" wrapText="1"/>
    </xf>
    <xf borderId="0" fillId="3" fontId="2" numFmtId="165" xfId="0" applyAlignment="1" applyFont="1" applyNumberFormat="1">
      <alignment horizontal="center" readingOrder="0" shrinkToFit="0" vertical="center" wrapText="1"/>
    </xf>
    <xf borderId="0" fillId="3" fontId="2" numFmtId="166" xfId="0" applyAlignment="1" applyFont="1" applyNumberFormat="1">
      <alignment horizontal="center" readingOrder="0" shrinkToFit="0" vertical="center" wrapText="1"/>
    </xf>
    <xf borderId="0" fillId="3" fontId="2" numFmtId="10" xfId="0" applyAlignment="1" applyFont="1" applyNumberFormat="1">
      <alignment horizontal="center" shrinkToFit="0" vertical="center" wrapText="1"/>
    </xf>
    <xf borderId="0" fillId="3" fontId="2" numFmtId="0" xfId="0" applyAlignment="1" applyFont="1">
      <alignment horizontal="center" shrinkToFit="0" vertical="center" wrapText="1"/>
    </xf>
    <xf borderId="0" fillId="4" fontId="2" numFmtId="0" xfId="0" applyAlignment="1" applyFill="1" applyFont="1">
      <alignment horizontal="center" readingOrder="0" shrinkToFit="0" vertical="center" wrapText="1"/>
    </xf>
    <xf borderId="0" fillId="4" fontId="2" numFmtId="165" xfId="0" applyAlignment="1" applyFont="1" applyNumberFormat="1">
      <alignment horizontal="center" readingOrder="0" shrinkToFit="0" vertical="center" wrapText="1"/>
    </xf>
    <xf borderId="0" fillId="4" fontId="2" numFmtId="166" xfId="0" applyAlignment="1" applyFont="1" applyNumberFormat="1">
      <alignment horizontal="center" readingOrder="0" shrinkToFit="0" vertical="center" wrapText="1"/>
    </xf>
    <xf borderId="0" fillId="4" fontId="2" numFmtId="10" xfId="0" applyAlignment="1" applyFont="1" applyNumberFormat="1">
      <alignment horizontal="center" shrinkToFit="0" vertical="center" wrapText="1"/>
    </xf>
    <xf borderId="0" fillId="4" fontId="2" numFmtId="0" xfId="0" applyAlignment="1" applyFont="1">
      <alignment horizontal="center" shrinkToFit="0" vertical="center" wrapText="1"/>
    </xf>
    <xf borderId="0" fillId="4" fontId="2" numFmtId="164" xfId="0" applyAlignment="1" applyFont="1" applyNumberFormat="1">
      <alignment horizontal="center" readingOrder="0" shrinkToFit="0" vertical="center" wrapText="1"/>
    </xf>
    <xf borderId="0" fillId="3" fontId="2" numFmtId="166" xfId="0" applyAlignment="1" applyFont="1" applyNumberFormat="1">
      <alignment horizontal="center" shrinkToFit="0" vertical="center" wrapText="1"/>
    </xf>
    <xf borderId="0" fillId="0" fontId="2" numFmtId="0" xfId="0" applyAlignment="1" applyFont="1">
      <alignment horizontal="center" readingOrder="0" shrinkToFit="0" vertical="center" wrapText="1"/>
    </xf>
    <xf borderId="1" fillId="5" fontId="1" numFmtId="0" xfId="0" applyAlignment="1" applyBorder="1" applyFill="1" applyFont="1">
      <alignment horizontal="center" readingOrder="0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0" fillId="4" fontId="2" numFmtId="10" xfId="0" applyAlignment="1" applyFont="1" applyNumberFormat="1">
      <alignment horizontal="center" readingOrder="0" shrinkToFit="0" vertical="center" wrapText="1"/>
    </xf>
    <xf borderId="0" fillId="4" fontId="2" numFmtId="167" xfId="0" applyAlignment="1" applyFont="1" applyNumberFormat="1">
      <alignment horizontal="center" readingOrder="0" shrinkToFit="0" vertical="center" wrapText="1"/>
    </xf>
    <xf borderId="0" fillId="3" fontId="2" numFmtId="10" xfId="0" applyAlignment="1" applyFont="1" applyNumberFormat="1">
      <alignment horizontal="center" readingOrder="0" shrinkToFit="0" vertical="center" wrapText="1"/>
    </xf>
    <xf borderId="0" fillId="4" fontId="2" numFmtId="166" xfId="0" applyAlignment="1" applyFont="1" applyNumberFormat="1">
      <alignment horizontal="center" shrinkToFit="0" vertical="center" wrapText="1"/>
    </xf>
    <xf borderId="0" fillId="4" fontId="3" numFmtId="0" xfId="0" applyFont="1"/>
    <xf borderId="0" fillId="6" fontId="2" numFmtId="0" xfId="0" applyAlignment="1" applyFill="1" applyFont="1">
      <alignment horizontal="center" readingOrder="0" shrinkToFit="0" vertical="center" wrapText="1"/>
    </xf>
    <xf borderId="0" fillId="0" fontId="2" numFmtId="0" xfId="0" applyAlignment="1" applyFont="1">
      <alignment horizontal="center" readingOrder="0" shrinkToFit="0" vertical="center" wrapText="1"/>
    </xf>
    <xf borderId="0" fillId="0" fontId="2" numFmtId="165" xfId="0" applyAlignment="1" applyFont="1" applyNumberFormat="1">
      <alignment horizontal="center" readingOrder="0" shrinkToFit="0" vertical="center" wrapText="1"/>
    </xf>
    <xf borderId="0" fillId="0" fontId="2" numFmtId="166" xfId="0" applyAlignment="1" applyFont="1" applyNumberFormat="1">
      <alignment horizontal="center" readingOrder="0" shrinkToFit="0" vertical="center" wrapText="1"/>
    </xf>
    <xf borderId="0" fillId="0" fontId="2" numFmtId="10" xfId="0" applyAlignment="1" applyFont="1" applyNumberFormat="1">
      <alignment horizontal="center" shrinkToFit="0" vertical="center" wrapText="1"/>
    </xf>
    <xf borderId="0" fillId="6" fontId="2" numFmtId="164" xfId="0" applyAlignment="1" applyFont="1" applyNumberFormat="1">
      <alignment horizontal="center" readingOrder="0" shrinkToFit="0" vertical="center" wrapText="1"/>
    </xf>
    <xf borderId="0" fillId="0" fontId="2" numFmtId="165" xfId="0" applyAlignment="1" applyFont="1" applyNumberFormat="1">
      <alignment horizontal="center" readingOrder="0" shrinkToFit="0" vertical="center" wrapText="1"/>
    </xf>
    <xf borderId="0" fillId="0" fontId="2" numFmtId="10" xfId="0" applyAlignment="1" applyFont="1" applyNumberFormat="1">
      <alignment horizontal="center" shrinkToFit="0" vertical="center" wrapText="1"/>
    </xf>
    <xf borderId="0" fillId="0" fontId="2" numFmtId="165" xfId="0" applyAlignment="1" applyFont="1" applyNumberFormat="1">
      <alignment horizontal="center" shrinkToFit="0" vertical="center" wrapText="1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2" pivot="0" name="Status 01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B18:B29" displayName="Table_1" name="Table_1" id="1">
  <tableColumns count="1">
    <tableColumn name="Column1" id="1"/>
  </tableColumns>
  <tableStyleInfo name="Status 0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63"/>
    <col customWidth="1" min="2" max="2" width="21.38"/>
    <col customWidth="1" min="3" max="3" width="18.5"/>
    <col customWidth="1" min="4" max="4" width="14.13"/>
    <col customWidth="1" min="5" max="5" width="17.75"/>
    <col customWidth="1" min="6" max="6" width="13.88"/>
    <col customWidth="1" min="7" max="7" width="19.13"/>
    <col customWidth="1" min="8" max="8" width="16.88"/>
    <col customWidth="1" min="9" max="9" width="16.38"/>
    <col customWidth="1" min="10" max="10" width="17.38"/>
    <col customWidth="1" min="11" max="11" width="13.63"/>
    <col customWidth="1" min="12" max="12" width="16.63"/>
    <col customWidth="1" min="13" max="13" width="17.63"/>
    <col customWidth="1" min="14" max="15" width="21.0"/>
  </cols>
  <sheetData>
    <row r="1" ht="40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3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ht="34.5" customHeight="1">
      <c r="A2" s="3">
        <v>1.0</v>
      </c>
      <c r="B2" s="3" t="s">
        <v>13</v>
      </c>
      <c r="C2" s="4">
        <v>45597.0</v>
      </c>
      <c r="D2" s="5">
        <v>15189.59</v>
      </c>
      <c r="E2" s="3" t="s">
        <v>14</v>
      </c>
      <c r="F2" s="5">
        <v>690000.0</v>
      </c>
      <c r="G2" s="3" t="s">
        <v>15</v>
      </c>
      <c r="H2" s="5">
        <v>417853.7</v>
      </c>
      <c r="I2" s="5">
        <v>306703.44</v>
      </c>
      <c r="J2" s="6">
        <v>45572.0</v>
      </c>
      <c r="K2" s="7">
        <f t="shared" ref="K2:K8" si="1">I2/$H$2</f>
        <v>0.7339971861</v>
      </c>
      <c r="L2" s="8"/>
      <c r="M2" s="8"/>
      <c r="N2" s="8"/>
      <c r="O2" s="8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ht="34.5" customHeight="1">
      <c r="A3" s="9">
        <v>2.0</v>
      </c>
      <c r="B3" s="9" t="s">
        <v>16</v>
      </c>
      <c r="C3" s="9" t="s">
        <v>17</v>
      </c>
      <c r="D3" s="10">
        <v>14895.69</v>
      </c>
      <c r="E3" s="9" t="s">
        <v>18</v>
      </c>
      <c r="F3" s="10">
        <v>420000.0</v>
      </c>
      <c r="G3" s="9" t="s">
        <v>19</v>
      </c>
      <c r="H3" s="10">
        <v>423373.99</v>
      </c>
      <c r="I3" s="10">
        <v>307063.7</v>
      </c>
      <c r="J3" s="11">
        <v>45572.0</v>
      </c>
      <c r="K3" s="12">
        <f t="shared" si="1"/>
        <v>0.7348593539</v>
      </c>
      <c r="L3" s="13"/>
      <c r="M3" s="13"/>
      <c r="N3" s="13"/>
      <c r="O3" s="13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ht="34.5" customHeight="1">
      <c r="A4" s="3">
        <v>3.0</v>
      </c>
      <c r="B4" s="3" t="s">
        <v>20</v>
      </c>
      <c r="C4" s="4">
        <v>45627.0</v>
      </c>
      <c r="D4" s="5">
        <v>14527.8</v>
      </c>
      <c r="E4" s="3" t="s">
        <v>21</v>
      </c>
      <c r="F4" s="5">
        <v>434583.33</v>
      </c>
      <c r="G4" s="3" t="s">
        <v>22</v>
      </c>
      <c r="H4" s="5">
        <v>394364.09</v>
      </c>
      <c r="I4" s="5">
        <v>276715.26</v>
      </c>
      <c r="J4" s="6">
        <v>45614.0</v>
      </c>
      <c r="K4" s="7">
        <f t="shared" si="1"/>
        <v>0.6622300102</v>
      </c>
      <c r="L4" s="8"/>
      <c r="M4" s="8"/>
      <c r="N4" s="8"/>
      <c r="O4" s="8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ht="34.5" customHeight="1">
      <c r="A5" s="9">
        <v>4.0</v>
      </c>
      <c r="B5" s="9" t="s">
        <v>23</v>
      </c>
      <c r="C5" s="9" t="s">
        <v>24</v>
      </c>
      <c r="D5" s="10">
        <v>14817.59</v>
      </c>
      <c r="E5" s="14">
        <v>45748.0</v>
      </c>
      <c r="F5" s="10">
        <v>886166.67</v>
      </c>
      <c r="G5" s="9" t="s">
        <v>25</v>
      </c>
      <c r="H5" s="10">
        <v>618153.71</v>
      </c>
      <c r="I5" s="10">
        <v>88558.71</v>
      </c>
      <c r="J5" s="11">
        <v>45712.0</v>
      </c>
      <c r="K5" s="12">
        <f t="shared" si="1"/>
        <v>0.2119371206</v>
      </c>
      <c r="L5" s="13"/>
      <c r="M5" s="13"/>
      <c r="N5" s="13"/>
      <c r="O5" s="13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ht="34.5" customHeight="1">
      <c r="A6" s="3">
        <v>5.0</v>
      </c>
      <c r="B6" s="3" t="s">
        <v>26</v>
      </c>
      <c r="C6" s="3" t="s">
        <v>27</v>
      </c>
      <c r="D6" s="5">
        <v>19574.86</v>
      </c>
      <c r="E6" s="4">
        <v>45778.0</v>
      </c>
      <c r="F6" s="5">
        <v>886166.67</v>
      </c>
      <c r="G6" s="4">
        <v>45689.0</v>
      </c>
      <c r="H6" s="5">
        <v>640973.66</v>
      </c>
      <c r="I6" s="5">
        <v>46417.46</v>
      </c>
      <c r="J6" s="6">
        <v>45712.0</v>
      </c>
      <c r="K6" s="7">
        <f t="shared" si="1"/>
        <v>0.1110854349</v>
      </c>
      <c r="L6" s="8"/>
      <c r="M6" s="8"/>
      <c r="N6" s="8"/>
      <c r="O6" s="8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ht="34.5" customHeight="1">
      <c r="A7" s="9">
        <v>6.0</v>
      </c>
      <c r="B7" s="9" t="s">
        <v>28</v>
      </c>
      <c r="C7" s="9" t="s">
        <v>14</v>
      </c>
      <c r="D7" s="10">
        <v>14601.79</v>
      </c>
      <c r="E7" s="14">
        <v>45962.0</v>
      </c>
      <c r="F7" s="10">
        <v>787000.0</v>
      </c>
      <c r="G7" s="9" t="s">
        <v>29</v>
      </c>
      <c r="H7" s="10">
        <v>298452.0</v>
      </c>
      <c r="I7" s="10">
        <v>0.0</v>
      </c>
      <c r="J7" s="11">
        <v>45726.0</v>
      </c>
      <c r="K7" s="12">
        <f t="shared" si="1"/>
        <v>0</v>
      </c>
      <c r="L7" s="13"/>
      <c r="M7" s="13"/>
      <c r="N7" s="13"/>
      <c r="O7" s="13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ht="34.5" customHeight="1">
      <c r="A8" s="3">
        <v>7.0</v>
      </c>
      <c r="B8" s="3" t="s">
        <v>30</v>
      </c>
      <c r="C8" s="3" t="s">
        <v>31</v>
      </c>
      <c r="D8" s="5">
        <v>15487.59</v>
      </c>
      <c r="E8" s="3" t="s">
        <v>32</v>
      </c>
      <c r="F8" s="5">
        <v>787000.0</v>
      </c>
      <c r="G8" s="3" t="s">
        <v>33</v>
      </c>
      <c r="H8" s="5">
        <v>336869.44</v>
      </c>
      <c r="I8" s="5">
        <v>0.0</v>
      </c>
      <c r="J8" s="15"/>
      <c r="K8" s="7">
        <f t="shared" si="1"/>
        <v>0</v>
      </c>
      <c r="L8" s="8"/>
      <c r="M8" s="8"/>
      <c r="N8" s="8"/>
      <c r="O8" s="8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ht="21.7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ht="21.7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ht="21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ht="21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ht="21.75" customHeight="1">
      <c r="A13" s="2"/>
      <c r="B13" s="2"/>
      <c r="C13" s="2"/>
      <c r="D13" s="2"/>
      <c r="E13" s="2"/>
      <c r="F13" s="16"/>
      <c r="G13" s="1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ht="21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ht="21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ht="21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ht="21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ht="21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ht="21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ht="21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ht="21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ht="21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ht="21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ht="21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ht="21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ht="21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ht="21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ht="21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ht="21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ht="21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ht="21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ht="21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ht="21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ht="21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ht="21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ht="21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ht="21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ht="21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ht="21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ht="21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ht="21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ht="21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ht="21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ht="21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ht="21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ht="21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ht="21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ht="21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ht="21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ht="21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ht="21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ht="21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ht="21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ht="21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ht="21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ht="21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ht="21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ht="21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ht="21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ht="21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ht="21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ht="21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ht="21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ht="21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ht="21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ht="21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ht="21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ht="21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ht="21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ht="21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ht="21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ht="21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ht="21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ht="21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ht="21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ht="21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ht="21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ht="21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ht="21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ht="21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ht="21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ht="21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ht="21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ht="21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ht="21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ht="21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ht="21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ht="21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ht="21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ht="21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ht="21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ht="21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ht="21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ht="21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ht="21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ht="21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ht="21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ht="21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ht="21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ht="21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ht="21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ht="21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ht="21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ht="21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ht="21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ht="21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ht="21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ht="21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ht="21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ht="21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ht="21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ht="21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ht="21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ht="21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ht="21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ht="21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ht="21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ht="21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ht="21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ht="21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ht="21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ht="21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ht="21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ht="21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ht="21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ht="21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ht="21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ht="21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ht="21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ht="21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ht="21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ht="21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ht="21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ht="21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ht="21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ht="21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ht="21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ht="21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ht="21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ht="21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ht="21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ht="21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ht="21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ht="21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ht="21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ht="21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ht="21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ht="21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ht="21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ht="21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ht="21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ht="21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ht="21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ht="21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ht="21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ht="21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ht="21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ht="21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ht="21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ht="21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ht="21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ht="21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ht="21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ht="21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ht="21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ht="21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ht="21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ht="21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ht="21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ht="21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ht="21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ht="21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ht="21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ht="21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ht="21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ht="21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ht="21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ht="21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ht="21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ht="21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ht="21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ht="21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ht="21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ht="21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ht="21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ht="21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ht="21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ht="21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ht="21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ht="21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ht="21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ht="21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ht="21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ht="21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ht="21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ht="21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ht="21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ht="21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ht="21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ht="21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ht="21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ht="21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ht="21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ht="21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ht="21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ht="21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ht="21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ht="21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ht="21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ht="21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ht="21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ht="21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ht="21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ht="21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ht="21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ht="21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ht="21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ht="21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ht="21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ht="21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ht="21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ht="21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ht="21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ht="21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ht="21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ht="21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ht="21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ht="21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ht="21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ht="21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ht="21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ht="21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ht="21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ht="21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ht="21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ht="21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ht="21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ht="21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ht="21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ht="21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ht="21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ht="21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ht="21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ht="21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ht="21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ht="21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ht="21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ht="21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ht="21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ht="21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ht="21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ht="21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ht="21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ht="21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ht="21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ht="21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ht="21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ht="21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ht="21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ht="21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ht="21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ht="21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ht="21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ht="21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ht="21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ht="21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ht="21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ht="21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ht="21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ht="21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ht="21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ht="21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ht="21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ht="21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ht="21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ht="21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ht="21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ht="21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ht="21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ht="21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ht="21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ht="21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ht="21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ht="21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ht="21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ht="21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ht="21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ht="21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ht="21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ht="21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ht="21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ht="21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ht="21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ht="21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ht="21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ht="21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ht="21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ht="21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ht="21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ht="21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ht="21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ht="21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ht="21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ht="21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ht="21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ht="21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ht="21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ht="21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ht="21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ht="21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ht="21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ht="21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ht="21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ht="21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ht="21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ht="21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ht="21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ht="21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ht="21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ht="21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ht="21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ht="21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ht="21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ht="21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ht="21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ht="21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ht="21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ht="21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ht="21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ht="21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ht="21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ht="21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ht="21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ht="21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ht="21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ht="21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ht="21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ht="21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ht="21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ht="21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ht="21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ht="21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ht="21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ht="21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ht="21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ht="21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ht="21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ht="21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ht="21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ht="21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ht="21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ht="21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ht="21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ht="21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ht="21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ht="21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ht="21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ht="21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ht="21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ht="21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ht="21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ht="21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ht="21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ht="21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ht="21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ht="21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ht="21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ht="21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ht="21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ht="21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ht="21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ht="21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ht="21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ht="21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ht="21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ht="21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ht="21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ht="21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ht="21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ht="21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ht="21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ht="21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ht="21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ht="21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ht="21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ht="21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ht="21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ht="21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ht="21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ht="21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ht="21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ht="21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ht="21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ht="21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ht="21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ht="21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ht="21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ht="21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ht="21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ht="21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ht="21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ht="21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ht="21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ht="21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ht="21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ht="21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ht="21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ht="21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ht="21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ht="21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ht="21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ht="21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ht="21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ht="21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ht="21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ht="21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ht="21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ht="21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ht="21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ht="21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ht="21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ht="21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ht="21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ht="21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ht="21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ht="21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ht="21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ht="21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ht="21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ht="21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ht="21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ht="21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ht="21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ht="21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ht="21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ht="21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ht="21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ht="21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ht="21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ht="21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ht="21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ht="21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ht="21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ht="21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ht="21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ht="21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ht="21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ht="21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ht="21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ht="21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ht="21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ht="21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ht="21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ht="21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ht="21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ht="21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ht="21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ht="21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ht="21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ht="21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ht="21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ht="21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ht="21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ht="21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ht="21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ht="21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ht="21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ht="21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ht="21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ht="21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ht="21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ht="21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ht="21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ht="21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ht="21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ht="21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ht="21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ht="21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ht="21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ht="21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ht="21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ht="21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ht="21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ht="21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ht="21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ht="21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ht="21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ht="21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ht="21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ht="21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ht="21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ht="21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ht="21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ht="21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ht="21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ht="21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ht="21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ht="21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ht="21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ht="21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ht="21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ht="21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ht="21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ht="21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ht="21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ht="21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ht="21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ht="21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ht="21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ht="21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ht="21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ht="21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ht="21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ht="21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ht="21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ht="21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ht="21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ht="21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ht="21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ht="21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ht="21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ht="21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ht="21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ht="21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ht="21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ht="21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ht="21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ht="21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ht="21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ht="21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ht="21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ht="21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ht="21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ht="21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ht="21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ht="21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ht="21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ht="21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ht="21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ht="21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ht="21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ht="21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ht="21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ht="21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ht="21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ht="21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ht="21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ht="21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ht="21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ht="21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ht="21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ht="21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ht="21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ht="21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ht="21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ht="21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ht="21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ht="21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ht="21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ht="21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ht="21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ht="21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ht="21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ht="21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ht="21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ht="21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ht="21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ht="21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ht="21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ht="21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ht="21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ht="21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ht="21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ht="21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ht="21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ht="21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ht="21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ht="21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ht="21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ht="21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ht="21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ht="21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ht="21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ht="21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ht="21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ht="21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ht="21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ht="21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ht="21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ht="21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ht="21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ht="21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ht="21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ht="21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ht="21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ht="21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ht="21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ht="21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ht="21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ht="21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ht="21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ht="21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ht="21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ht="21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ht="21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ht="21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ht="21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ht="21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ht="21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ht="21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ht="21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ht="21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ht="21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ht="21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ht="21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ht="21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ht="21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ht="21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ht="21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ht="21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ht="21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ht="21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ht="21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ht="21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ht="21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ht="21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ht="21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ht="21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ht="21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ht="21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ht="21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ht="21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ht="21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ht="21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ht="21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ht="21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ht="21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ht="21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ht="21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ht="21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ht="21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ht="21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ht="21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ht="21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ht="21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ht="21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ht="21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ht="21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ht="21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ht="21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ht="21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ht="21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ht="21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ht="21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ht="21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ht="21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ht="21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ht="21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ht="21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ht="21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ht="21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ht="21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ht="21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ht="21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ht="21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ht="21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ht="21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ht="21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ht="21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ht="21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ht="21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ht="21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ht="21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ht="21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ht="21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ht="21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ht="21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ht="21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ht="21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ht="21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ht="21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ht="21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ht="21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ht="21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ht="21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ht="21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ht="21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ht="21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ht="21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ht="21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ht="21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ht="21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ht="21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ht="21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ht="21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ht="21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ht="21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ht="21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ht="21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ht="21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ht="21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ht="21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ht="21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ht="21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ht="21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ht="21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ht="21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ht="21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ht="21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ht="21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ht="21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ht="21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ht="21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ht="21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ht="21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ht="21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ht="21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ht="21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ht="21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ht="21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ht="21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ht="21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ht="21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ht="21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ht="21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ht="21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ht="21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ht="21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ht="21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ht="21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ht="21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ht="21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ht="21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ht="21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ht="21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ht="21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ht="21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ht="21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ht="21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ht="21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ht="21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ht="21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ht="21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ht="21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ht="21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ht="21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ht="21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ht="21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ht="21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ht="21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ht="21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ht="21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ht="21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ht="21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ht="21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ht="21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ht="21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ht="21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ht="21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ht="21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ht="21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ht="21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ht="21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ht="21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ht="21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ht="21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ht="21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ht="21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ht="21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ht="21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ht="21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ht="21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ht="21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ht="21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ht="21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ht="21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ht="21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ht="21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ht="21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ht="21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ht="21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ht="21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ht="21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ht="21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ht="21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ht="21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ht="21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ht="21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ht="21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ht="21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ht="21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ht="21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ht="21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ht="21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ht="21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ht="21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ht="21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ht="21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ht="21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ht="21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ht="21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ht="21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ht="21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ht="21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ht="21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ht="21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ht="21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ht="21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ht="21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ht="21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ht="21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ht="21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ht="21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ht="21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ht="21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ht="21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ht="21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ht="21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ht="21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ht="21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ht="21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ht="21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ht="21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ht="21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ht="21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ht="21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ht="21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ht="21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ht="21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ht="21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ht="21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ht="21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ht="21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ht="21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ht="21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ht="21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ht="21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ht="21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ht="21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ht="21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ht="21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ht="21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ht="21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ht="21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ht="21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ht="21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ht="21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ht="21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ht="21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ht="21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ht="21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ht="21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ht="21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ht="21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ht="21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ht="21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ht="21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ht="21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ht="21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ht="21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ht="21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ht="21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ht="21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ht="21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ht="21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ht="21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ht="21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ht="21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ht="21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ht="21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ht="21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ht="21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ht="21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ht="21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ht="21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ht="21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ht="21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ht="21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ht="21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ht="21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ht="21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ht="21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ht="21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ht="21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ht="21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ht="21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ht="21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ht="21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ht="21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ht="21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ht="21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ht="21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ht="21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ht="21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ht="21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ht="21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ht="21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ht="21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ht="21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ht="21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ht="21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ht="21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ht="21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ht="21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ht="21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ht="21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ht="21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ht="21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ht="21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ht="21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ht="21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ht="21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ht="21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ht="21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ht="21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ht="21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ht="21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ht="21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ht="21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ht="21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ht="21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ht="21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ht="21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ht="21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ht="21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ht="21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ht="21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ht="21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ht="21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ht="21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ht="21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ht="21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ht="21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ht="21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ht="21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ht="21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ht="21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ht="21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ht="21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ht="21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ht="21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ht="21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ht="21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ht="21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ht="21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ht="21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ht="21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ht="21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ht="21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ht="21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ht="21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ht="21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ht="21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ht="21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ht="21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ht="21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ht="21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ht="21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ht="21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ht="21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ht="21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ht="21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ht="21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ht="21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ht="21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ht="21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ht="21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ht="21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ht="21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ht="21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ht="21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ht="21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ht="21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ht="21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ht="21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ht="21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ht="21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ht="21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ht="21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ht="21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ht="21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ht="21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ht="21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ht="21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ht="21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ht="21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ht="21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ht="21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ht="21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 ht="21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 ht="21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 ht="21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 ht="21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  <row r="994" ht="21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</row>
    <row r="995" ht="21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</row>
    <row r="996" ht="21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</row>
    <row r="997" ht="21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</row>
    <row r="998" ht="21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</row>
    <row r="999" ht="21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</row>
    <row r="1000" ht="21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</row>
  </sheetData>
  <autoFilter ref="$A$1:$O$8">
    <sortState ref="A1:O8">
      <sortCondition ref="J1:J8"/>
    </sortState>
  </autoFil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28.88"/>
    <col customWidth="1" min="2" max="2" width="25.38"/>
    <col customWidth="1" min="3" max="3" width="44.63"/>
    <col customWidth="1" min="4" max="5" width="20.25"/>
    <col customWidth="1" min="6" max="6" width="17.63"/>
    <col customWidth="1" min="7" max="7" width="16.38"/>
    <col customWidth="1" min="8" max="8" width="17.38"/>
    <col customWidth="1" min="9" max="9" width="24.88"/>
    <col customWidth="1" min="10" max="10" width="16.63"/>
    <col customWidth="1" min="11" max="11" width="17.63"/>
    <col customWidth="1" min="12" max="12" width="48.25"/>
    <col customWidth="1" min="13" max="13" width="42.13"/>
    <col customWidth="1" min="14" max="14" width="21.0"/>
  </cols>
  <sheetData>
    <row r="1" ht="40.5" customHeight="1">
      <c r="A1" s="17" t="s">
        <v>34</v>
      </c>
      <c r="B1" s="17">
        <f>COUNTA(A3:A33
)</f>
        <v>10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ht="40.5" customHeight="1">
      <c r="A2" s="1" t="s">
        <v>1</v>
      </c>
      <c r="B2" s="1" t="s">
        <v>35</v>
      </c>
      <c r="C2" s="1" t="s">
        <v>36</v>
      </c>
      <c r="D2" s="1" t="s">
        <v>37</v>
      </c>
      <c r="E2" s="1" t="s">
        <v>38</v>
      </c>
      <c r="F2" s="1" t="s">
        <v>3</v>
      </c>
      <c r="G2" s="1" t="s">
        <v>39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40</v>
      </c>
      <c r="M2" s="1" t="s">
        <v>11</v>
      </c>
      <c r="N2" s="1" t="s">
        <v>12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ht="45.0" customHeight="1">
      <c r="A3" s="3" t="s">
        <v>41</v>
      </c>
      <c r="B3" s="3" t="s">
        <v>42</v>
      </c>
      <c r="C3" s="3" t="s">
        <v>43</v>
      </c>
      <c r="D3" s="4"/>
      <c r="E3" s="4">
        <v>45597.0</v>
      </c>
      <c r="F3" s="5">
        <v>15189.59</v>
      </c>
      <c r="G3" s="5">
        <v>15189.59</v>
      </c>
      <c r="I3" s="7">
        <f>G3/F3</f>
        <v>1</v>
      </c>
      <c r="J3" s="3" t="s">
        <v>44</v>
      </c>
      <c r="K3" s="3" t="s">
        <v>45</v>
      </c>
      <c r="L3" s="3" t="s">
        <v>46</v>
      </c>
      <c r="M3" s="3" t="s">
        <v>47</v>
      </c>
      <c r="N3" s="3" t="s">
        <v>48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ht="45.0" customHeight="1">
      <c r="B4" s="9" t="s">
        <v>49</v>
      </c>
      <c r="C4" s="9" t="s">
        <v>50</v>
      </c>
      <c r="D4" s="9"/>
      <c r="E4" s="9" t="s">
        <v>14</v>
      </c>
      <c r="F4" s="10">
        <f>690000+47452.07</f>
        <v>737452.07</v>
      </c>
      <c r="G4" s="10">
        <f>F4</f>
        <v>737452.07</v>
      </c>
      <c r="H4" s="11"/>
      <c r="I4" s="19">
        <v>1.0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ht="45.0" customHeight="1">
      <c r="B5" s="3" t="s">
        <v>51</v>
      </c>
      <c r="C5" s="3" t="s">
        <v>52</v>
      </c>
      <c r="D5" s="3" t="s">
        <v>53</v>
      </c>
      <c r="E5" s="3" t="s">
        <v>15</v>
      </c>
      <c r="F5" s="5">
        <v>417853.7</v>
      </c>
      <c r="G5" s="5">
        <v>306703.44</v>
      </c>
      <c r="H5" s="6">
        <v>45572.0</v>
      </c>
      <c r="I5" s="7">
        <f t="shared" ref="I5:I6" si="1">G5/F5</f>
        <v>0.7339971861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ht="45.0" customHeight="1">
      <c r="A6" s="9" t="s">
        <v>54</v>
      </c>
      <c r="B6" s="9" t="s">
        <v>42</v>
      </c>
      <c r="C6" s="9" t="s">
        <v>55</v>
      </c>
      <c r="D6" s="9"/>
      <c r="E6" s="9" t="s">
        <v>17</v>
      </c>
      <c r="F6" s="10">
        <v>14895.69</v>
      </c>
      <c r="G6" s="10">
        <v>14895.69</v>
      </c>
      <c r="I6" s="12">
        <f t="shared" si="1"/>
        <v>1</v>
      </c>
      <c r="J6" s="9" t="s">
        <v>56</v>
      </c>
      <c r="K6" s="9" t="s">
        <v>57</v>
      </c>
      <c r="L6" s="9" t="s">
        <v>56</v>
      </c>
      <c r="M6" s="9" t="s">
        <v>48</v>
      </c>
      <c r="N6" s="20">
        <v>45901.0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ht="45.0" customHeight="1">
      <c r="B7" s="3" t="s">
        <v>49</v>
      </c>
      <c r="C7" s="3" t="s">
        <v>50</v>
      </c>
      <c r="D7" s="3"/>
      <c r="E7" s="3" t="s">
        <v>18</v>
      </c>
      <c r="F7" s="5">
        <f t="shared" ref="F7:G7" si="2">420000+28883.87</f>
        <v>448883.87</v>
      </c>
      <c r="G7" s="5">
        <f t="shared" si="2"/>
        <v>448883.87</v>
      </c>
      <c r="H7" s="6"/>
      <c r="I7" s="21">
        <v>1.0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ht="45.0" customHeight="1">
      <c r="B8" s="9" t="s">
        <v>51</v>
      </c>
      <c r="C8" s="9" t="s">
        <v>58</v>
      </c>
      <c r="D8" s="9" t="s">
        <v>59</v>
      </c>
      <c r="E8" s="9" t="s">
        <v>60</v>
      </c>
      <c r="F8" s="10">
        <v>423373.99</v>
      </c>
      <c r="G8" s="10">
        <v>403764.35</v>
      </c>
      <c r="H8" s="11">
        <v>45572.0</v>
      </c>
      <c r="I8" s="12">
        <f t="shared" ref="I8:I16" si="3">G8/F8</f>
        <v>0.9536824641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ht="45.0" customHeight="1">
      <c r="A9" s="3" t="s">
        <v>61</v>
      </c>
      <c r="B9" s="3" t="s">
        <v>42</v>
      </c>
      <c r="C9" s="3" t="s">
        <v>43</v>
      </c>
      <c r="D9" s="3"/>
      <c r="E9" s="3" t="s">
        <v>17</v>
      </c>
      <c r="F9" s="5">
        <v>14817.59</v>
      </c>
      <c r="G9" s="5">
        <v>14817.59</v>
      </c>
      <c r="I9" s="7">
        <f t="shared" si="3"/>
        <v>1</v>
      </c>
      <c r="J9" s="3" t="s">
        <v>62</v>
      </c>
      <c r="K9" s="3" t="s">
        <v>45</v>
      </c>
      <c r="L9" s="3" t="s">
        <v>63</v>
      </c>
      <c r="M9" s="3" t="s">
        <v>64</v>
      </c>
      <c r="N9" s="3" t="s">
        <v>48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ht="45.0" customHeight="1">
      <c r="B10" s="9" t="s">
        <v>49</v>
      </c>
      <c r="C10" s="9" t="s">
        <v>65</v>
      </c>
      <c r="D10" s="14"/>
      <c r="E10" s="14">
        <v>45748.0</v>
      </c>
      <c r="F10" s="10">
        <v>886166.67</v>
      </c>
      <c r="G10" s="10"/>
      <c r="H10" s="11"/>
      <c r="I10" s="12">
        <f t="shared" si="3"/>
        <v>0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ht="45.0" customHeight="1">
      <c r="B11" s="3" t="s">
        <v>51</v>
      </c>
      <c r="C11" s="3" t="s">
        <v>58</v>
      </c>
      <c r="D11" s="3" t="s">
        <v>66</v>
      </c>
      <c r="E11" s="3" t="s">
        <v>25</v>
      </c>
      <c r="F11" s="5">
        <v>618153.71</v>
      </c>
      <c r="G11" s="5">
        <v>206943.03</v>
      </c>
      <c r="H11" s="6">
        <v>45712.0</v>
      </c>
      <c r="I11" s="21">
        <f t="shared" si="3"/>
        <v>0.3347760058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ht="45.0" customHeight="1">
      <c r="A12" s="9" t="s">
        <v>67</v>
      </c>
      <c r="B12" s="9" t="s">
        <v>42</v>
      </c>
      <c r="C12" s="9" t="s">
        <v>68</v>
      </c>
      <c r="D12" s="9"/>
      <c r="E12" s="9" t="s">
        <v>69</v>
      </c>
      <c r="F12" s="10">
        <v>19574.86</v>
      </c>
      <c r="G12" s="10">
        <v>19574.86</v>
      </c>
      <c r="I12" s="12">
        <f t="shared" si="3"/>
        <v>1</v>
      </c>
      <c r="J12" s="9" t="s">
        <v>70</v>
      </c>
      <c r="K12" s="9" t="s">
        <v>45</v>
      </c>
      <c r="L12" s="9" t="s">
        <v>71</v>
      </c>
      <c r="M12" s="9" t="s">
        <v>72</v>
      </c>
      <c r="N12" s="9" t="s">
        <v>48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ht="45.0" customHeight="1">
      <c r="B13" s="3" t="s">
        <v>49</v>
      </c>
      <c r="C13" s="3" t="s">
        <v>65</v>
      </c>
      <c r="D13" s="4"/>
      <c r="E13" s="4">
        <v>45778.0</v>
      </c>
      <c r="F13" s="5">
        <v>886166.67</v>
      </c>
      <c r="G13" s="5"/>
      <c r="H13" s="6"/>
      <c r="I13" s="7">
        <f t="shared" si="3"/>
        <v>0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ht="45.0" customHeight="1">
      <c r="B14" s="9" t="s">
        <v>51</v>
      </c>
      <c r="C14" s="9" t="s">
        <v>58</v>
      </c>
      <c r="D14" s="9" t="s">
        <v>53</v>
      </c>
      <c r="E14" s="14">
        <v>45689.0</v>
      </c>
      <c r="F14" s="10">
        <v>640973.66</v>
      </c>
      <c r="G14" s="10">
        <v>84438.9</v>
      </c>
      <c r="H14" s="11">
        <v>45712.0</v>
      </c>
      <c r="I14" s="12">
        <f t="shared" si="3"/>
        <v>0.1317353665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ht="45.0" customHeight="1">
      <c r="A15" s="3" t="s">
        <v>73</v>
      </c>
      <c r="B15" s="3" t="s">
        <v>42</v>
      </c>
      <c r="C15" s="3" t="s">
        <v>43</v>
      </c>
      <c r="D15" s="3"/>
      <c r="E15" s="3" t="s">
        <v>74</v>
      </c>
      <c r="F15" s="5">
        <v>14601.79</v>
      </c>
      <c r="G15" s="5">
        <v>14601.79</v>
      </c>
      <c r="I15" s="7">
        <f t="shared" si="3"/>
        <v>1</v>
      </c>
      <c r="J15" s="3" t="s">
        <v>56</v>
      </c>
      <c r="K15" s="3" t="s">
        <v>57</v>
      </c>
      <c r="L15" s="3" t="s">
        <v>56</v>
      </c>
      <c r="M15" s="3"/>
      <c r="N15" s="4">
        <v>45931.0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ht="45.0" customHeight="1">
      <c r="B16" s="9" t="s">
        <v>49</v>
      </c>
      <c r="C16" s="9" t="s">
        <v>65</v>
      </c>
      <c r="D16" s="14"/>
      <c r="E16" s="14">
        <v>45962.0</v>
      </c>
      <c r="F16" s="10">
        <v>787000.0</v>
      </c>
      <c r="G16" s="10">
        <v>787000.0</v>
      </c>
      <c r="H16" s="22"/>
      <c r="I16" s="12">
        <f t="shared" si="3"/>
        <v>1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ht="45.0" customHeight="1">
      <c r="B17" s="3" t="s">
        <v>51</v>
      </c>
      <c r="C17" s="3" t="s">
        <v>75</v>
      </c>
      <c r="D17" s="3" t="s">
        <v>76</v>
      </c>
      <c r="E17" s="3" t="s">
        <v>77</v>
      </c>
      <c r="F17" s="5">
        <v>373065.0</v>
      </c>
      <c r="G17" s="5">
        <v>373065.0</v>
      </c>
      <c r="H17" s="6">
        <v>45726.0</v>
      </c>
      <c r="I17" s="21">
        <v>1.0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ht="45.0" customHeight="1">
      <c r="A18" s="9" t="s">
        <v>78</v>
      </c>
      <c r="B18" s="9" t="s">
        <v>42</v>
      </c>
      <c r="C18" s="9" t="s">
        <v>43</v>
      </c>
      <c r="D18" s="9"/>
      <c r="E18" s="9" t="s">
        <v>79</v>
      </c>
      <c r="F18" s="10">
        <v>14799.1</v>
      </c>
      <c r="G18" s="10">
        <v>14799.1</v>
      </c>
      <c r="H18" s="23"/>
      <c r="I18" s="12">
        <f>G18/F18</f>
        <v>1</v>
      </c>
      <c r="J18" s="9" t="s">
        <v>80</v>
      </c>
      <c r="K18" s="9" t="s">
        <v>57</v>
      </c>
      <c r="L18" s="9" t="s">
        <v>81</v>
      </c>
      <c r="M18" s="9"/>
      <c r="N18" s="14">
        <v>45962.0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ht="45.0" customHeight="1">
      <c r="B19" s="24" t="s">
        <v>49</v>
      </c>
      <c r="C19" s="25" t="s">
        <v>65</v>
      </c>
      <c r="D19" s="25"/>
      <c r="E19" s="25" t="s">
        <v>82</v>
      </c>
      <c r="F19" s="26">
        <v>787000.0</v>
      </c>
      <c r="G19" s="26"/>
      <c r="H19" s="27"/>
      <c r="I19" s="28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ht="45.0" customHeight="1">
      <c r="B20" s="9" t="s">
        <v>51</v>
      </c>
      <c r="C20" s="9" t="s">
        <v>83</v>
      </c>
      <c r="D20" s="9" t="s">
        <v>84</v>
      </c>
      <c r="E20" s="9" t="s">
        <v>85</v>
      </c>
      <c r="F20" s="10">
        <f>292542.21+73135.55</f>
        <v>365677.76</v>
      </c>
      <c r="G20" s="10">
        <v>230314.61</v>
      </c>
      <c r="H20" s="11">
        <v>45817.0</v>
      </c>
      <c r="I20" s="12">
        <f t="shared" ref="I20:I21" si="4">G20/F20</f>
        <v>0.6298294159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ht="45.0" customHeight="1">
      <c r="A21" s="24" t="s">
        <v>86</v>
      </c>
      <c r="B21" s="24" t="s">
        <v>42</v>
      </c>
      <c r="C21" s="25" t="s">
        <v>68</v>
      </c>
      <c r="D21" s="25"/>
      <c r="E21" s="25" t="s">
        <v>87</v>
      </c>
      <c r="F21" s="26" t="s">
        <v>88</v>
      </c>
      <c r="G21" s="26" t="s">
        <v>88</v>
      </c>
      <c r="I21" s="28">
        <f t="shared" si="4"/>
        <v>1</v>
      </c>
      <c r="J21" s="24" t="s">
        <v>80</v>
      </c>
      <c r="K21" s="24" t="s">
        <v>57</v>
      </c>
      <c r="L21" s="24"/>
      <c r="M21" s="24"/>
      <c r="N21" s="29">
        <v>46113.0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ht="45.0" customHeight="1">
      <c r="B22" s="9" t="s">
        <v>49</v>
      </c>
      <c r="C22" s="9" t="s">
        <v>65</v>
      </c>
      <c r="D22" s="14"/>
      <c r="E22" s="9" t="s">
        <v>82</v>
      </c>
      <c r="F22" s="10">
        <v>787000.0</v>
      </c>
      <c r="G22" s="10"/>
      <c r="H22" s="22"/>
      <c r="I22" s="1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ht="45.0" customHeight="1">
      <c r="B23" s="24" t="s">
        <v>51</v>
      </c>
      <c r="C23" s="25" t="s">
        <v>89</v>
      </c>
      <c r="D23" s="25" t="s">
        <v>90</v>
      </c>
      <c r="E23" s="25" t="s">
        <v>91</v>
      </c>
      <c r="F23" s="26">
        <v>454000.0</v>
      </c>
      <c r="G23" s="26"/>
      <c r="H23" s="27"/>
      <c r="I23" s="28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ht="45.0" customHeight="1">
      <c r="A24" s="9" t="s">
        <v>92</v>
      </c>
      <c r="B24" s="9" t="s">
        <v>42</v>
      </c>
      <c r="C24" s="9" t="s">
        <v>68</v>
      </c>
      <c r="D24" s="9"/>
      <c r="E24" s="9" t="s">
        <v>93</v>
      </c>
      <c r="F24" s="10" t="s">
        <v>94</v>
      </c>
      <c r="G24" s="10" t="s">
        <v>94</v>
      </c>
      <c r="H24" s="23"/>
      <c r="I24" s="12">
        <f>G24/F24</f>
        <v>1</v>
      </c>
      <c r="J24" s="9" t="s">
        <v>80</v>
      </c>
      <c r="K24" s="9" t="s">
        <v>57</v>
      </c>
      <c r="L24" s="9"/>
      <c r="M24" s="9"/>
      <c r="N24" s="14">
        <v>46113.0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ht="45.0" customHeight="1">
      <c r="B25" s="24" t="s">
        <v>49</v>
      </c>
      <c r="C25" s="25" t="s">
        <v>65</v>
      </c>
      <c r="D25" s="25"/>
      <c r="E25" s="25" t="s">
        <v>95</v>
      </c>
      <c r="F25" s="26">
        <v>787000.0</v>
      </c>
      <c r="G25" s="26"/>
      <c r="H25" s="27"/>
      <c r="I25" s="28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ht="45.0" customHeight="1">
      <c r="B26" s="9" t="s">
        <v>51</v>
      </c>
      <c r="C26" s="9" t="s">
        <v>89</v>
      </c>
      <c r="D26" s="9" t="s">
        <v>96</v>
      </c>
      <c r="E26" s="9" t="s">
        <v>97</v>
      </c>
      <c r="F26" s="10">
        <v>512000.0</v>
      </c>
      <c r="G26" s="10"/>
      <c r="H26" s="11"/>
      <c r="I26" s="1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ht="45.0" customHeight="1">
      <c r="A27" s="24" t="s">
        <v>98</v>
      </c>
      <c r="B27" s="24" t="s">
        <v>42</v>
      </c>
      <c r="C27" s="25" t="s">
        <v>68</v>
      </c>
      <c r="D27" s="25"/>
      <c r="E27" s="25" t="s">
        <v>99</v>
      </c>
      <c r="F27" s="26" t="s">
        <v>100</v>
      </c>
      <c r="G27" s="26">
        <v>19555.27</v>
      </c>
      <c r="H27" s="27"/>
      <c r="I27" s="28"/>
      <c r="J27" s="24" t="s">
        <v>80</v>
      </c>
      <c r="K27" s="24" t="s">
        <v>57</v>
      </c>
      <c r="L27" s="24"/>
      <c r="M27" s="24"/>
      <c r="N27" s="29">
        <v>46113.0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ht="45.0" customHeight="1">
      <c r="B28" s="9" t="s">
        <v>49</v>
      </c>
      <c r="C28" s="9" t="s">
        <v>65</v>
      </c>
      <c r="D28" s="9"/>
      <c r="E28" s="9" t="s">
        <v>101</v>
      </c>
      <c r="F28" s="10">
        <v>787000.0</v>
      </c>
      <c r="G28" s="10"/>
      <c r="H28" s="11"/>
      <c r="I28" s="1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ht="45.0" customHeight="1">
      <c r="B29" s="24" t="s">
        <v>51</v>
      </c>
      <c r="C29" s="25" t="s">
        <v>102</v>
      </c>
      <c r="D29" s="25" t="s">
        <v>59</v>
      </c>
      <c r="E29" s="25" t="s">
        <v>103</v>
      </c>
      <c r="F29" s="26">
        <v>437503.92</v>
      </c>
      <c r="G29" s="26"/>
      <c r="H29" s="27"/>
      <c r="I29" s="28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ht="64.5" customHeight="1">
      <c r="A30" s="9" t="s">
        <v>104</v>
      </c>
      <c r="B30" s="9" t="s">
        <v>105</v>
      </c>
      <c r="C30" s="9" t="s">
        <v>106</v>
      </c>
      <c r="D30" s="9" t="s">
        <v>107</v>
      </c>
      <c r="E30" s="9" t="s">
        <v>108</v>
      </c>
      <c r="F30" s="10">
        <v>4100000.0</v>
      </c>
      <c r="G30" s="10">
        <v>2095948.89</v>
      </c>
      <c r="H30" s="23"/>
      <c r="I30" s="12">
        <f t="shared" ref="I30:I33" si="5">G30/F30</f>
        <v>0.5112070463</v>
      </c>
      <c r="J30" s="9" t="s">
        <v>80</v>
      </c>
      <c r="K30" s="9" t="s">
        <v>57</v>
      </c>
      <c r="L30" s="9" t="s">
        <v>109</v>
      </c>
      <c r="M30" s="9"/>
      <c r="N30" s="14">
        <v>45962.0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ht="64.5" customHeight="1">
      <c r="B31" s="16" t="s">
        <v>110</v>
      </c>
      <c r="C31" s="16" t="s">
        <v>111</v>
      </c>
      <c r="D31" s="16" t="s">
        <v>107</v>
      </c>
      <c r="E31" s="16" t="s">
        <v>112</v>
      </c>
      <c r="F31" s="30">
        <v>908288.2</v>
      </c>
      <c r="G31" s="30">
        <v>567680.14</v>
      </c>
      <c r="H31" s="2"/>
      <c r="I31" s="31">
        <f t="shared" si="5"/>
        <v>0.6250000165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ht="64.5" customHeight="1">
      <c r="B32" s="9" t="s">
        <v>113</v>
      </c>
      <c r="C32" s="9" t="s">
        <v>114</v>
      </c>
      <c r="D32" s="9" t="s">
        <v>115</v>
      </c>
      <c r="E32" s="9" t="s">
        <v>116</v>
      </c>
      <c r="F32" s="10">
        <f>770000+75099.74</f>
        <v>845099.74</v>
      </c>
      <c r="G32" s="10">
        <v>737899.56</v>
      </c>
      <c r="H32" s="13"/>
      <c r="I32" s="12">
        <f t="shared" si="5"/>
        <v>0.8731508544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ht="64.5" customHeight="1">
      <c r="B33" s="16" t="s">
        <v>117</v>
      </c>
      <c r="C33" s="16" t="s">
        <v>118</v>
      </c>
      <c r="D33" s="16" t="s">
        <v>119</v>
      </c>
      <c r="E33" s="16" t="s">
        <v>120</v>
      </c>
      <c r="F33" s="30">
        <v>1169034.5</v>
      </c>
      <c r="G33" s="32"/>
      <c r="H33" s="2"/>
      <c r="I33" s="31">
        <f t="shared" si="5"/>
        <v>0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ht="21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ht="21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ht="21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ht="21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ht="21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ht="21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ht="21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ht="21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ht="21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ht="21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ht="21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ht="21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ht="21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ht="21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ht="21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ht="21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ht="21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ht="21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ht="21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ht="21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ht="21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ht="21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ht="21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ht="21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ht="21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ht="21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ht="21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ht="21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ht="21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ht="21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ht="21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ht="21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ht="21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ht="21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ht="21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ht="21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ht="21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ht="21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ht="21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ht="21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ht="21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ht="21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ht="21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ht="21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ht="21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ht="21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ht="21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ht="21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ht="21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ht="21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ht="21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ht="21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ht="21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ht="21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ht="21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ht="21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ht="21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ht="21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ht="21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ht="21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ht="21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ht="21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ht="21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ht="21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ht="21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ht="21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ht="21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ht="21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ht="21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ht="21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ht="21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ht="21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ht="21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ht="21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ht="21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ht="21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ht="21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ht="21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ht="21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ht="21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ht="21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ht="21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ht="21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ht="21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ht="21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ht="21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ht="21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ht="21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ht="21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ht="21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ht="21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ht="21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ht="21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ht="21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ht="21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ht="21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ht="21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ht="21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ht="21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ht="21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ht="21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ht="21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ht="21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ht="21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ht="21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ht="21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ht="21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ht="21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ht="21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ht="21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ht="21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ht="21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ht="21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ht="21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ht="21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ht="21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ht="21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ht="21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ht="21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ht="21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ht="21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ht="21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ht="21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ht="21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ht="21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ht="21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ht="21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ht="21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ht="21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ht="21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ht="21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ht="21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ht="21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ht="21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ht="21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ht="21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ht="21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ht="21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ht="21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ht="21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ht="21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ht="21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ht="21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ht="21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ht="21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ht="21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ht="21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ht="21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ht="21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ht="21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ht="21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ht="21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ht="21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ht="21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ht="21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ht="21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ht="21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ht="21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ht="21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ht="21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ht="21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ht="21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ht="21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ht="21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ht="21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ht="21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ht="21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ht="21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ht="21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ht="21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ht="21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ht="21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ht="21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ht="21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ht="21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ht="21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ht="21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ht="21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ht="21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ht="21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ht="21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ht="21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ht="21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ht="21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ht="21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ht="21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ht="21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ht="21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ht="21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ht="21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ht="21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ht="21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ht="21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ht="21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ht="21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ht="21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ht="21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ht="21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ht="21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ht="21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ht="21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ht="21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ht="21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ht="21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ht="21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ht="21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ht="21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ht="21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ht="21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ht="21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ht="21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ht="21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ht="21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ht="21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ht="21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ht="21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ht="21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ht="21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ht="21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ht="21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ht="21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ht="21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ht="21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ht="21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ht="21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ht="21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ht="21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ht="21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ht="21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ht="21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ht="21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ht="21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ht="21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ht="21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ht="21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ht="21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ht="21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ht="21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ht="21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ht="21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ht="21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ht="21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ht="21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ht="21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ht="21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ht="21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ht="21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ht="21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ht="21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ht="21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ht="21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ht="21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ht="21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ht="21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ht="21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ht="21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ht="21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ht="21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ht="21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ht="21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ht="21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ht="21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ht="21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ht="21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ht="21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ht="21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ht="21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ht="21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ht="21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ht="21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ht="21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ht="21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ht="21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ht="21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ht="21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ht="21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ht="21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ht="21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ht="21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ht="21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ht="21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ht="21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ht="21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ht="21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ht="21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ht="21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ht="21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ht="21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ht="21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ht="21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ht="21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ht="21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ht="21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ht="21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ht="21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ht="21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ht="21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ht="21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ht="21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ht="21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ht="21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ht="21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ht="21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ht="21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ht="21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ht="21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ht="21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ht="21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ht="21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ht="21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ht="21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ht="21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ht="21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ht="21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ht="21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ht="21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ht="21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ht="21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ht="21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ht="21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ht="21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ht="21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ht="21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ht="21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ht="21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ht="21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ht="21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ht="21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ht="21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ht="21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ht="21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ht="21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ht="21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ht="21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ht="21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ht="21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ht="21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ht="21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ht="21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ht="21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ht="21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ht="21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ht="21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ht="21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ht="21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ht="21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ht="21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ht="21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ht="21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ht="21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ht="21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ht="21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ht="21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ht="21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ht="21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ht="21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ht="21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ht="21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ht="21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ht="21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ht="21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ht="21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ht="21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ht="21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ht="21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ht="21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ht="21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ht="21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ht="21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ht="21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ht="21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ht="21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ht="21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ht="21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ht="21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ht="21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ht="21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ht="21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ht="21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ht="21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ht="21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ht="21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ht="21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ht="21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ht="21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ht="21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ht="21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ht="21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ht="21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ht="21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ht="21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ht="21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ht="21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ht="21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ht="21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ht="21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ht="21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ht="21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ht="21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ht="21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ht="21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ht="21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ht="21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ht="21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ht="21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ht="21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ht="21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ht="21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ht="21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ht="21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ht="21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ht="21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ht="21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ht="21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ht="21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ht="21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ht="21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ht="21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ht="21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ht="21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ht="21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ht="21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ht="21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ht="21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ht="21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ht="21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ht="21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ht="21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ht="21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ht="21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ht="21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ht="21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ht="21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ht="21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ht="21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ht="21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ht="21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ht="21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ht="21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ht="21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ht="21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ht="21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ht="21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ht="21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ht="21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ht="21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ht="21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ht="21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ht="21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ht="21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ht="21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ht="21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ht="21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ht="21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ht="21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ht="21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ht="21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ht="21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ht="21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ht="21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ht="21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ht="21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ht="21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ht="21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ht="21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ht="21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ht="21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ht="21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ht="21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ht="21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ht="21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ht="21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ht="21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ht="21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ht="21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ht="21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ht="21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ht="21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ht="21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ht="21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ht="21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ht="21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ht="21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ht="21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ht="21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ht="21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ht="21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ht="21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ht="21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ht="21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ht="21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ht="21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ht="21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ht="21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ht="21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ht="21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ht="21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ht="21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ht="21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ht="21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ht="21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ht="21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ht="21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ht="21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ht="21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ht="21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ht="21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ht="21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ht="21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ht="21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ht="21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ht="21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ht="21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ht="21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ht="21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ht="21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ht="21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ht="21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ht="21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ht="21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ht="21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ht="21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ht="21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ht="21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ht="21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ht="21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ht="21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ht="21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ht="21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ht="21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ht="21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ht="21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ht="21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ht="21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ht="21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ht="21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ht="21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ht="21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ht="21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ht="21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ht="21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ht="21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ht="21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ht="21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ht="21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ht="21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ht="21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ht="21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ht="21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ht="21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ht="21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ht="21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ht="21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ht="21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ht="21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ht="21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ht="21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ht="21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ht="21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ht="21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ht="21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ht="21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ht="21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ht="21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ht="21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ht="21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ht="21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ht="21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ht="21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ht="21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ht="21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ht="21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ht="21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ht="21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ht="21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ht="21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ht="21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ht="21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ht="21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ht="21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ht="21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ht="21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ht="21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ht="21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ht="21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ht="21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ht="21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ht="21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ht="21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ht="21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ht="21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ht="21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ht="21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ht="21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ht="21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ht="21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ht="21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ht="21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ht="21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ht="21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ht="21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ht="21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ht="21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ht="21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ht="21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ht="21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ht="21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ht="21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ht="21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ht="21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ht="21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ht="21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ht="21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ht="21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ht="21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ht="21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ht="21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ht="21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ht="21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ht="21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ht="21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ht="21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ht="21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ht="21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ht="21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ht="21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ht="21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ht="21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ht="21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ht="21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ht="21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ht="21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ht="21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ht="21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ht="21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ht="21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ht="21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ht="21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ht="21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ht="21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ht="21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ht="21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ht="21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ht="21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ht="21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ht="21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ht="21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ht="21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ht="21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ht="21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ht="21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ht="21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ht="21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ht="21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ht="21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ht="21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ht="21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ht="21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ht="21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ht="21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ht="21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ht="21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ht="21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ht="21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ht="21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ht="21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ht="21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ht="21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ht="21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ht="21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ht="21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ht="21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ht="21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ht="21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ht="21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ht="21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ht="21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ht="21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ht="21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ht="21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ht="21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ht="21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ht="21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ht="21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ht="21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ht="21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ht="21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ht="21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ht="21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ht="21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ht="21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ht="21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ht="21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ht="21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ht="21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ht="21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ht="21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ht="21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ht="21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ht="21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ht="21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ht="21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ht="21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ht="21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ht="21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ht="21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ht="21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ht="21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ht="21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ht="21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ht="21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ht="21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ht="21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ht="21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ht="21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ht="21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ht="21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ht="21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ht="21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ht="21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ht="21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ht="21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ht="21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ht="21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ht="21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ht="21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ht="21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ht="21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ht="21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ht="21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ht="21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ht="21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ht="21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ht="21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ht="21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ht="21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ht="21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ht="21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ht="21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ht="21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ht="21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ht="21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ht="21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ht="21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ht="21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ht="21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ht="21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ht="21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ht="21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ht="21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ht="21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ht="21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ht="21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ht="21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ht="21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ht="21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ht="21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ht="21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ht="21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ht="21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ht="21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ht="21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ht="21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ht="21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ht="21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ht="21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ht="21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ht="21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ht="21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ht="21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ht="21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ht="21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ht="21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ht="21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ht="21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ht="21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ht="21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ht="21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ht="21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ht="21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ht="21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ht="21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ht="21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ht="21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ht="21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ht="21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ht="21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ht="21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ht="21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ht="21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ht="21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ht="21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ht="21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ht="21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ht="21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ht="21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ht="21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ht="21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ht="21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ht="21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ht="21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ht="21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ht="21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ht="21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ht="21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ht="21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ht="21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ht="21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ht="21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ht="21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ht="21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ht="21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ht="21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ht="21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ht="21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ht="21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ht="21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ht="21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ht="21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ht="21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ht="21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ht="21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ht="21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ht="21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ht="21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ht="21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ht="21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ht="21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ht="21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ht="21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ht="21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ht="21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ht="21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ht="21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ht="21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ht="21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ht="21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ht="21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ht="21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ht="21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ht="21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ht="21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ht="21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ht="21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ht="21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ht="21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ht="21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ht="21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ht="21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ht="21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ht="21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ht="21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ht="21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ht="21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ht="21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ht="21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ht="21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ht="21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ht="21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ht="21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ht="21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ht="21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ht="21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ht="21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ht="21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ht="21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ht="21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ht="21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ht="21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ht="21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ht="21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ht="21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ht="21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ht="21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ht="21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ht="21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ht="21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ht="21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ht="21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ht="21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ht="21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ht="21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ht="21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ht="21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ht="21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ht="21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ht="21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ht="21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ht="21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ht="21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ht="21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ht="21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ht="21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ht="21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ht="21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ht="21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ht="21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ht="21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ht="21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ht="21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ht="21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ht="21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ht="21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ht="21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ht="21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ht="21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ht="21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ht="21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ht="21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ht="21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ht="21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ht="21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ht="21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ht="21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ht="21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ht="21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ht="21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ht="21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ht="21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ht="21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ht="21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ht="21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ht="21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ht="21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ht="21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ht="21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ht="21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ht="21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ht="21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ht="21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ht="21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ht="21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ht="21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ht="21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ht="21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ht="21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ht="21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ht="21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ht="21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ht="21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ht="21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ht="21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ht="21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ht="21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ht="21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ht="21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ht="21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ht="21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ht="21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ht="21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ht="21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ht="21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ht="21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ht="21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ht="21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ht="21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ht="21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ht="21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ht="21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ht="21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ht="21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ht="21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ht="21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ht="21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ht="21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ht="21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  <row r="1000" ht="21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</row>
    <row r="1001" ht="21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</row>
    <row r="1002" ht="21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</row>
    <row r="1003" ht="21.7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</row>
    <row r="1004" ht="21.7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</row>
    <row r="1005" ht="21.75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</row>
    <row r="1006" ht="21.75" customHeight="1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</row>
    <row r="1007" ht="21.75" customHeight="1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</row>
    <row r="1008" ht="21.75" customHeight="1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</row>
    <row r="1009" ht="21.75" customHeight="1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</row>
    <row r="1010" ht="21.75" customHeight="1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</row>
    <row r="1011" ht="21.75" customHeight="1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</row>
    <row r="1012" ht="21.75" customHeight="1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</row>
    <row r="1013" ht="21.75" customHeight="1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</row>
  </sheetData>
  <mergeCells count="60">
    <mergeCell ref="M24:M26"/>
    <mergeCell ref="N24:N26"/>
    <mergeCell ref="K18:K20"/>
    <mergeCell ref="K21:K23"/>
    <mergeCell ref="L21:L23"/>
    <mergeCell ref="M21:M23"/>
    <mergeCell ref="N21:N23"/>
    <mergeCell ref="K24:K26"/>
    <mergeCell ref="L24:L26"/>
    <mergeCell ref="A3:A5"/>
    <mergeCell ref="J3:J5"/>
    <mergeCell ref="K3:K5"/>
    <mergeCell ref="L3:L5"/>
    <mergeCell ref="M3:M5"/>
    <mergeCell ref="N3:N5"/>
    <mergeCell ref="N6:N8"/>
    <mergeCell ref="L12:L14"/>
    <mergeCell ref="L15:L17"/>
    <mergeCell ref="M15:M17"/>
    <mergeCell ref="N15:N17"/>
    <mergeCell ref="L18:L20"/>
    <mergeCell ref="M18:M20"/>
    <mergeCell ref="N18:N20"/>
    <mergeCell ref="L6:L8"/>
    <mergeCell ref="M6:M8"/>
    <mergeCell ref="L9:L11"/>
    <mergeCell ref="M9:M11"/>
    <mergeCell ref="N9:N11"/>
    <mergeCell ref="M12:M14"/>
    <mergeCell ref="N12:N14"/>
    <mergeCell ref="J15:J17"/>
    <mergeCell ref="J18:J20"/>
    <mergeCell ref="J21:J23"/>
    <mergeCell ref="J24:J26"/>
    <mergeCell ref="J27:J29"/>
    <mergeCell ref="J30:J33"/>
    <mergeCell ref="J6:J8"/>
    <mergeCell ref="K6:K8"/>
    <mergeCell ref="J9:J11"/>
    <mergeCell ref="K9:K11"/>
    <mergeCell ref="J12:J14"/>
    <mergeCell ref="K12:K14"/>
    <mergeCell ref="K15:K17"/>
    <mergeCell ref="K27:K29"/>
    <mergeCell ref="L27:L29"/>
    <mergeCell ref="M27:M29"/>
    <mergeCell ref="N27:N29"/>
    <mergeCell ref="K30:K33"/>
    <mergeCell ref="L30:L33"/>
    <mergeCell ref="M30:M33"/>
    <mergeCell ref="N30:N33"/>
    <mergeCell ref="A27:A29"/>
    <mergeCell ref="A30:A33"/>
    <mergeCell ref="A6:A8"/>
    <mergeCell ref="A9:A11"/>
    <mergeCell ref="A12:A14"/>
    <mergeCell ref="A15:A17"/>
    <mergeCell ref="A18:A20"/>
    <mergeCell ref="A21:A23"/>
    <mergeCell ref="A24:A26"/>
  </mergeCells>
  <printOptions gridLines="1" horizontalCentered="1" verticalCentered="1"/>
  <pageMargins bottom="0.75" footer="0.0" header="0.0" left="0.7" right="0.7" top="0.75"/>
  <pageSetup paperSize="9" cellComments="atEnd" orientation="landscape" pageOrder="overThenDown"/>
  <drawing r:id="rId1"/>
  <tableParts count="1">
    <tablePart r:id="rId3"/>
  </tableParts>
</worksheet>
</file>