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CPL 2020\TOMADA DE PREÇOS 2020\Tomada Preços 02.2020 - Serv. Construção COROATA\"/>
    </mc:Choice>
  </mc:AlternateContent>
  <bookViews>
    <workbookView xWindow="0" yWindow="0" windowWidth="21600" windowHeight="10320" tabRatio="500"/>
  </bookViews>
  <sheets>
    <sheet name="ORCAMENTO" sheetId="1" r:id="rId1"/>
  </sheets>
  <definedNames>
    <definedName name="_xlnm.Print_Area" localSheetId="0">ORCAMENTO!$B$3:$I$235</definedName>
    <definedName name="JR_PAGE_ANCHOR_0_1">ORCAMENTO!$B$3</definedName>
    <definedName name="JR_PAGE_ANCHOR_1_1">#REF!</definedName>
    <definedName name="JR_PAGE_ANCHOR_2_1">#REF!</definedName>
    <definedName name="JR_PAGE_ANCHOR_3_1">#REF!</definedName>
    <definedName name="JR_PAGE_ANCHOR_4_1">#REF!</definedName>
    <definedName name="JR_PAGE_ANCHOR_5_1">#REF!</definedName>
    <definedName name="_xlnm.Print_Titles" localSheetId="0">ORCAMENTO!$3:$14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31" i="1" l="1"/>
  <c r="I230" i="1" s="1"/>
  <c r="I229" i="1"/>
  <c r="I228" i="1"/>
  <c r="I227" i="1" s="1"/>
  <c r="I226" i="1"/>
  <c r="I225" i="1"/>
  <c r="I224" i="1"/>
  <c r="I223" i="1"/>
  <c r="I222" i="1"/>
  <c r="I221" i="1"/>
  <c r="I220" i="1"/>
  <c r="I219" i="1"/>
  <c r="I218" i="1"/>
  <c r="I217" i="1"/>
  <c r="I216" i="1"/>
  <c r="I215" i="1" s="1"/>
  <c r="I214" i="1"/>
  <c r="I213" i="1" s="1"/>
  <c r="I212" i="1"/>
  <c r="I211" i="1"/>
  <c r="I210" i="1"/>
  <c r="I209" i="1"/>
  <c r="I208" i="1"/>
  <c r="I207" i="1" s="1"/>
  <c r="I206" i="1"/>
  <c r="I205" i="1"/>
  <c r="I204" i="1"/>
  <c r="I203" i="1"/>
  <c r="I202" i="1"/>
  <c r="I201" i="1"/>
  <c r="I200" i="1"/>
  <c r="I199" i="1"/>
  <c r="I198" i="1" s="1"/>
  <c r="I197" i="1"/>
  <c r="I196" i="1"/>
  <c r="I195" i="1"/>
  <c r="I194" i="1" s="1"/>
  <c r="I193" i="1"/>
  <c r="I192" i="1"/>
  <c r="I191" i="1"/>
  <c r="I190" i="1" s="1"/>
  <c r="I188" i="1"/>
  <c r="I187" i="1"/>
  <c r="I186" i="1"/>
  <c r="D186" i="1"/>
  <c r="I185" i="1"/>
  <c r="I184" i="1"/>
  <c r="I183" i="1"/>
  <c r="I182" i="1"/>
  <c r="I181" i="1"/>
  <c r="I180" i="1"/>
  <c r="I179" i="1"/>
  <c r="I178" i="1"/>
  <c r="I177" i="1"/>
  <c r="I173" i="1" s="1"/>
  <c r="I176" i="1"/>
  <c r="I175" i="1"/>
  <c r="I174" i="1"/>
  <c r="I172" i="1"/>
  <c r="I171" i="1" s="1"/>
  <c r="I170" i="1"/>
  <c r="I169" i="1"/>
  <c r="I166" i="1" s="1"/>
  <c r="I168" i="1"/>
  <c r="I167" i="1"/>
  <c r="I164" i="1"/>
  <c r="I163" i="1"/>
  <c r="I162" i="1"/>
  <c r="I161" i="1"/>
  <c r="I160" i="1" s="1"/>
  <c r="I159" i="1"/>
  <c r="I158" i="1"/>
  <c r="I157" i="1"/>
  <c r="I156" i="1"/>
  <c r="I155" i="1"/>
  <c r="G154" i="1"/>
  <c r="I154" i="1" s="1"/>
  <c r="I150" i="1" s="1"/>
  <c r="I153" i="1"/>
  <c r="I152" i="1"/>
  <c r="I151" i="1"/>
  <c r="I149" i="1"/>
  <c r="I148" i="1"/>
  <c r="I147" i="1"/>
  <c r="I146" i="1"/>
  <c r="I145" i="1"/>
  <c r="I144" i="1"/>
  <c r="I143" i="1"/>
  <c r="I142" i="1"/>
  <c r="I141" i="1" s="1"/>
  <c r="I140" i="1"/>
  <c r="I139" i="1"/>
  <c r="I138" i="1"/>
  <c r="I137" i="1"/>
  <c r="I136" i="1"/>
  <c r="I135" i="1"/>
  <c r="I134" i="1"/>
  <c r="I133" i="1"/>
  <c r="I132" i="1"/>
  <c r="G131" i="1"/>
  <c r="I131" i="1" s="1"/>
  <c r="I128" i="1" s="1"/>
  <c r="I130" i="1"/>
  <c r="I129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2" i="1" s="1"/>
  <c r="I114" i="1"/>
  <c r="I113" i="1"/>
  <c r="I111" i="1"/>
  <c r="I110" i="1" s="1"/>
  <c r="I109" i="1"/>
  <c r="I108" i="1"/>
  <c r="I107" i="1"/>
  <c r="I106" i="1"/>
  <c r="I105" i="1"/>
  <c r="I104" i="1"/>
  <c r="I103" i="1"/>
  <c r="I102" i="1"/>
  <c r="I101" i="1" s="1"/>
  <c r="I100" i="1"/>
  <c r="I99" i="1"/>
  <c r="I98" i="1" s="1"/>
  <c r="I97" i="1"/>
  <c r="I96" i="1"/>
  <c r="I95" i="1"/>
  <c r="I94" i="1"/>
  <c r="I93" i="1" s="1"/>
  <c r="I92" i="1"/>
  <c r="I91" i="1"/>
  <c r="I90" i="1"/>
  <c r="I89" i="1" s="1"/>
  <c r="I88" i="1"/>
  <c r="I87" i="1"/>
  <c r="I84" i="1" s="1"/>
  <c r="I86" i="1"/>
  <c r="I85" i="1"/>
  <c r="I83" i="1"/>
  <c r="I79" i="1" s="1"/>
  <c r="I82" i="1"/>
  <c r="I81" i="1"/>
  <c r="I80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0" i="1" s="1"/>
  <c r="I62" i="1"/>
  <c r="I61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 s="1"/>
  <c r="I43" i="1"/>
  <c r="I42" i="1"/>
  <c r="I41" i="1"/>
  <c r="I40" i="1"/>
  <c r="I39" i="1"/>
  <c r="I38" i="1"/>
  <c r="I37" i="1"/>
  <c r="I36" i="1"/>
  <c r="I35" i="1"/>
  <c r="I33" i="1" s="1"/>
  <c r="I32" i="1" s="1"/>
  <c r="I34" i="1"/>
  <c r="I31" i="1"/>
  <c r="I30" i="1"/>
  <c r="I29" i="1"/>
  <c r="I28" i="1"/>
  <c r="I27" i="1"/>
  <c r="I26" i="1" s="1"/>
  <c r="I25" i="1"/>
  <c r="I24" i="1"/>
  <c r="I23" i="1"/>
  <c r="I22" i="1"/>
  <c r="I21" i="1"/>
  <c r="I20" i="1"/>
  <c r="I19" i="1"/>
  <c r="I18" i="1"/>
  <c r="G17" i="1"/>
  <c r="I17" i="1" s="1"/>
  <c r="I16" i="1"/>
  <c r="I15" i="1" l="1"/>
  <c r="I232" i="1" s="1"/>
  <c r="I189" i="1"/>
  <c r="I44" i="1"/>
  <c r="I165" i="1"/>
  <c r="I233" i="1" l="1"/>
  <c r="I234" i="1" s="1"/>
</calcChain>
</file>

<file path=xl/sharedStrings.xml><?xml version="1.0" encoding="utf-8"?>
<sst xmlns="http://schemas.openxmlformats.org/spreadsheetml/2006/main" count="909" uniqueCount="525">
  <si>
    <t xml:space="preserve">
</t>
  </si>
  <si>
    <t>PLANILHA ORÇAMENTÁRIA COROATÁ</t>
  </si>
  <si>
    <r>
      <rPr>
        <b/>
        <sz val="7"/>
        <color rgb="FF000000"/>
        <rFont val="Arial"/>
        <family val="2"/>
        <charset val="1"/>
      </rPr>
      <t>DATA:</t>
    </r>
    <r>
      <rPr>
        <sz val="7"/>
        <color rgb="FF000000"/>
        <rFont val="Arial"/>
        <family val="2"/>
        <charset val="1"/>
      </rPr>
      <t xml:space="preserve"> 18/05/2020</t>
    </r>
  </si>
  <si>
    <t>Horista = 115,54%</t>
  </si>
  <si>
    <r>
      <rPr>
        <b/>
        <sz val="7"/>
        <color rgb="FF000000"/>
        <rFont val="Arial"/>
        <family val="2"/>
        <charset val="1"/>
      </rPr>
      <t>OBRA:</t>
    </r>
    <r>
      <rPr>
        <sz val="7"/>
        <color rgb="FF000000"/>
        <rFont val="Arial"/>
        <family val="2"/>
        <charset val="1"/>
      </rPr>
      <t xml:space="preserve"> NÚCLEO REGIONAL DE COROATÁ</t>
    </r>
  </si>
  <si>
    <r>
      <rPr>
        <b/>
        <sz val="7"/>
        <color rgb="FFFF0000"/>
        <rFont val="Arial"/>
        <family val="2"/>
        <charset val="1"/>
      </rPr>
      <t>BDI:</t>
    </r>
    <r>
      <rPr>
        <sz val="7"/>
        <color rgb="FFFF0000"/>
        <rFont val="Arial"/>
        <family val="2"/>
        <charset val="1"/>
      </rPr>
      <t xml:space="preserve"> 22,47%</t>
    </r>
  </si>
  <si>
    <t>Mensalista = 72,97%</t>
  </si>
  <si>
    <t>FONTE</t>
  </si>
  <si>
    <t>VERSÃO</t>
  </si>
  <si>
    <t>REF.</t>
  </si>
  <si>
    <r>
      <rPr>
        <b/>
        <sz val="7"/>
        <color rgb="FF000000"/>
        <rFont val="Arial"/>
        <family val="2"/>
        <charset val="1"/>
      </rPr>
      <t xml:space="preserve">LOCAL: </t>
    </r>
    <r>
      <rPr>
        <sz val="7"/>
        <color rgb="FF000000"/>
        <rFont val="Arial"/>
        <family val="2"/>
        <charset val="1"/>
      </rPr>
      <t>RUA NOVA, S/N, CENTRO COROATÁ-MA</t>
    </r>
  </si>
  <si>
    <t>SINAPI</t>
  </si>
  <si>
    <t>ORSE</t>
  </si>
  <si>
    <t>Caema</t>
  </si>
  <si>
    <t>MA 2019/12</t>
  </si>
  <si>
    <t>SBC</t>
  </si>
  <si>
    <t>MA 2020/04 - São Luís</t>
  </si>
  <si>
    <t>SEINFRA</t>
  </si>
  <si>
    <t>CE 026.1 COM DESONERAÇÃO</t>
  </si>
  <si>
    <t>SETOP</t>
  </si>
  <si>
    <t>MG 2020/01 - Jequit. e Mucuri COM DESONERAÇÃO</t>
  </si>
  <si>
    <t>SICRO</t>
  </si>
  <si>
    <t>MA 2016/11 SEM DESONERAÇÃO</t>
  </si>
  <si>
    <t>SICRO NOVO</t>
  </si>
  <si>
    <t>MA 2019/10</t>
  </si>
  <si>
    <t>PRÓPRIA</t>
  </si>
  <si>
    <t>MA - COMPOSIÇÕES PRÓPRIAS</t>
  </si>
  <si>
    <t>ITEM</t>
  </si>
  <si>
    <t>CÓDIGO</t>
  </si>
  <si>
    <t>DESCRIÇÃO</t>
  </si>
  <si>
    <t>UND</t>
  </si>
  <si>
    <t>QUANTIDADE</t>
  </si>
  <si>
    <t>PREÇO
UNITÁRIO R$</t>
  </si>
  <si>
    <t>PREÇO
TOTAL R$</t>
  </si>
  <si>
    <t>1.0</t>
  </si>
  <si>
    <t>SERVIÇOS PRELIMINARES</t>
  </si>
  <si>
    <t>1.1</t>
  </si>
  <si>
    <t>016580</t>
  </si>
  <si>
    <t>A R T TABELA DO CREA ACIMA DE 15000,01</t>
  </si>
  <si>
    <t>UN</t>
  </si>
  <si>
    <t>1.2</t>
  </si>
  <si>
    <t>00051</t>
  </si>
  <si>
    <t>PLACA DE OBRA EM CHAPA DE ACO GALVANIZADO, INSTALADA</t>
  </si>
  <si>
    <t>M2</t>
  </si>
  <si>
    <t>1.3</t>
  </si>
  <si>
    <t>ENTRADA PROVISORIA DE ENERGIA ELETRICA AEREA TRIFASICA 40A EM POSTE MADEIRA</t>
  </si>
  <si>
    <t>1.4</t>
  </si>
  <si>
    <t>S06096</t>
  </si>
  <si>
    <t>LIGAÇÃO PREDIAL DE ÁGUA EM MURETA DE CONCRETO, PROVISÓRIA OU DEFINITIVA, COM FORNECIMENTO DE MATERIAL, INCLUSIVE MURETA E HIDRÔMETRO, REDE DN 50MM</t>
  </si>
  <si>
    <t>1.5</t>
  </si>
  <si>
    <t>012058</t>
  </si>
  <si>
    <t>ALUGUEL MENSAL CONTAINER-ALMOXARIFADO-6,0x2,4m</t>
  </si>
  <si>
    <t>MES</t>
  </si>
  <si>
    <t>1.6</t>
  </si>
  <si>
    <t>I10491</t>
  </si>
  <si>
    <t>ALUGUEL DE CONTAINER - BANHEIRO COM 4 CHUVEIROS, 1 LAVATÓRIO, 1 MICTÓRIO E 4 BACIAS - 6,20 X 2,40M</t>
  </si>
  <si>
    <t>mês</t>
  </si>
  <si>
    <t>1.7</t>
  </si>
  <si>
    <t>99059</t>
  </si>
  <si>
    <t>LOCACAO CONVENCIONAL DE OBRA, UTILIZANDO GABARITO DE TÁBUAS CORRIDAS PONTALETADAS A CADA 2,00M - 2 UTILIZAÇÕES. AF_10/2018</t>
  </si>
  <si>
    <t>M</t>
  </si>
  <si>
    <t>1.8</t>
  </si>
  <si>
    <t>88503</t>
  </si>
  <si>
    <t>CAIXA D´ÁGUA EM POLIETILENO, 1000 LITROS, COM ACESSÓRIOS</t>
  </si>
  <si>
    <t>1.9</t>
  </si>
  <si>
    <t>10319/ORSE</t>
  </si>
  <si>
    <t>FOSSA SÉPTICA EM ALVENARIA BLOCO DE CIMENTO E CONCRETO ARMADO, DIMENSÕES INTERNAS 1,20 X 2,40 X 1,20 M</t>
  </si>
  <si>
    <t>1.10</t>
  </si>
  <si>
    <t>01746/ORSE</t>
  </si>
  <si>
    <t>SUMIDOURO PAREDES COM BLOCOS CERÂMICOS 6 FUROS E DIMENSÕES INTERNAS DE 3,00 X 1,00 X 1,50 M</t>
  </si>
  <si>
    <t>2.0</t>
  </si>
  <si>
    <t>TERRAPLENAGEM</t>
  </si>
  <si>
    <t>2.1</t>
  </si>
  <si>
    <t>LIMPEZA MANUAL DO TERRENO - CAPINA, RASPAGEM E LIMPEZA</t>
  </si>
  <si>
    <t>2.2</t>
  </si>
  <si>
    <t>04564</t>
  </si>
  <si>
    <t>ESCAVAÇÃO, CARGA E TRANSPORTE DE MATERIAL DE 1ª CATEGORIA, COM CARREGADEIRA, DMT(DISTÂNCIA MÉDIA DE TRANSPORTE) 51 A 200M</t>
  </si>
  <si>
    <t>M3</t>
  </si>
  <si>
    <t>2.3</t>
  </si>
  <si>
    <t>02533</t>
  </si>
  <si>
    <t>ESPALHAMENTO DE MATERIAL DE 1ª CATEGORIA C/ TRATOR ESTEIRA CAT - D-6 OU SIMILAR</t>
  </si>
  <si>
    <t>2.4</t>
  </si>
  <si>
    <t>C0329</t>
  </si>
  <si>
    <t>ATERRO C/COMPACTAÇÃO MECÂNICA E CONTROLE, MAT. PRODUZIDO (S/TRANSP.)</t>
  </si>
  <si>
    <t>2.5</t>
  </si>
  <si>
    <t>C0328</t>
  </si>
  <si>
    <t>ATERRO C/COMPACTAÇÃO MECÂNICA E CONTROLE, MAT. DE AQUISIÇÃO</t>
  </si>
  <si>
    <t>3.0</t>
  </si>
  <si>
    <t>FUNDAÇÕES</t>
  </si>
  <si>
    <t>3.1</t>
  </si>
  <si>
    <t>CONTAINERS ADQUIRIDOS</t>
  </si>
  <si>
    <t>3.1.1</t>
  </si>
  <si>
    <t>ESCAVAÇÃO MANUAL PARA BLOCO DE COROAMENTO OU SAPATA, COM PREVISÃO DE FÔRMA. AF_06/2017</t>
  </si>
  <si>
    <t>3.1.2</t>
  </si>
  <si>
    <t>LASTRO DE CONCRETO MAGRO, APLICADO EM BLOCOS DE COROAMENTO OU SAPATAS. AF_08/2017</t>
  </si>
  <si>
    <t>3.1.3</t>
  </si>
  <si>
    <t>S11447</t>
  </si>
  <si>
    <t>COMPACTAÇÃO MANUAL COM COMPACTADOR A PERCUSSÃO SAPINHO, SEM CONTROLE DO GRAU DE COMPACTAÇÃO</t>
  </si>
  <si>
    <t>m3</t>
  </si>
  <si>
    <t>3.1.4</t>
  </si>
  <si>
    <t>FABRICAÇÃO, MONTAGEM E DESMONTAGEM DE FÔRMA PARA SAPATA, EM MADEIRA SERRADA, E=25 MM, 1 UTILIZAÇÃO. AF_06/2017</t>
  </si>
  <si>
    <t>3.1.5</t>
  </si>
  <si>
    <t>S96556S</t>
  </si>
  <si>
    <t>CONCRETAGEM DE SAPATAS, FCK 30 MPA, COM USO DE JERICA, LANÇAMENTO, ADENSAMENTO E ACABAMENTO. AF_06/2017</t>
  </si>
  <si>
    <t>3.1.6</t>
  </si>
  <si>
    <t>IMPERMEABILIZAÇÃO DE ALICERCE E VIGA BALDRAME COM 2 DEMÃOS DE TINTA ASFÁLTICA TIPO NEUTROL DA VEDACIT OU SIMILAR, EXCETO ARGAMASSA IMPERMEABILIZAÇÃO</t>
  </si>
  <si>
    <t>m2</t>
  </si>
  <si>
    <t>3.1.7</t>
  </si>
  <si>
    <t>I070260</t>
  </si>
  <si>
    <t>PLACA DE NEOPRENE ESPESSURA 1,0m x 1,0m x 3cm</t>
  </si>
  <si>
    <t>3.1.8</t>
  </si>
  <si>
    <t>ESCAVAÇÃO MANUAL DE VALA PARA VIGA BALDRAME, SEM PREVISÃO DE FÔRMA. AF_06/2017</t>
  </si>
  <si>
    <t>3.1.9</t>
  </si>
  <si>
    <t>ALVENARIA DE BLOCOS DE CONCRETO ESTRUTURAL 14X19X29 CM, (ESPESSURA 14CM) FBK = 14,0 MPA, PARA PAREDES COM ÁREA LÍQUIDA MENOR QUE 6M², SEM VÃOS, UTILIZANDO COLHER DE PEDREIRO. AF_12/2014</t>
  </si>
  <si>
    <t>3.1.10</t>
  </si>
  <si>
    <t>74245/001</t>
  </si>
  <si>
    <t>PINTURA ACRILICA EM PISO CIMENTADO, DUAS DEMAOS</t>
  </si>
  <si>
    <t>4.0</t>
  </si>
  <si>
    <t>CONTAINER MONTADO IN LOCO</t>
  </si>
  <si>
    <t>4.1</t>
  </si>
  <si>
    <t>FUNDAÇÃO</t>
  </si>
  <si>
    <t>4.1.1</t>
  </si>
  <si>
    <t>4.1.2</t>
  </si>
  <si>
    <t>4.1.3</t>
  </si>
  <si>
    <t>4.1.4</t>
  </si>
  <si>
    <t>4.1.5</t>
  </si>
  <si>
    <t>CORTE E DOBRA DE AÇO CA-60, DIÂMETRO DE 5,0 MM, UTILIZADO EM ESTRUTURAS DIVERSAS, EXCETO LAJES. AF_12/2015</t>
  </si>
  <si>
    <t>KG</t>
  </si>
  <si>
    <t>4.1.6</t>
  </si>
  <si>
    <t>CORTE E DOBRA DE AÇO CA-50, DIÂMETRO DE 8,0 MM, UTILIZADO EM ESTRUTURAS DIVERSAS, EXCETO LAJES. AF_12/2015</t>
  </si>
  <si>
    <t>4.1.7</t>
  </si>
  <si>
    <t>CORTE E DOBRA DE AÇO CA-50, DIÂMETRO DE 10,0 MM, UTILIZADO EM ESTRUTURAS DIVERSAS, EXCETO LAJES. AF_12/2015</t>
  </si>
  <si>
    <t>4.1.8</t>
  </si>
  <si>
    <t>4.1.9</t>
  </si>
  <si>
    <t>96526</t>
  </si>
  <si>
    <t>4.1.10</t>
  </si>
  <si>
    <t>ARMAÇÃO DE BLOCO, VIGA BALDRAME OU SAPATA UTILIZANDO AÇO CA-50 DE 6,3 MM - MONTAGEM. AF_06/2017</t>
  </si>
  <si>
    <t>4.1.11</t>
  </si>
  <si>
    <t>96546</t>
  </si>
  <si>
    <t>ARMAÇÃO DE BLOCO, VIGA BALDRAME OU SAPATA UTILIZANDO AÇO CA-50 DE 10 MM - MONTAGEM. AF_06/2017</t>
  </si>
  <si>
    <t>4.1.12</t>
  </si>
  <si>
    <t>FABRICAÇÃO, MONTAGEM E DESMONTAGEM DE FÔRMA PARA VIGA BALDRAME, EM MADEIRA SERRADA, E=25 MM, 1 UTILIZAÇÃO. AF_06/2017</t>
  </si>
  <si>
    <t>4.1.13</t>
  </si>
  <si>
    <t>CONCRETAGEM DE BLOCOS DE COROAMENTO E VIGAS BALDRAMES, FCK 30 MPA, COM USO DE BOMBA ? LANÇAMENTO, ADENSAMENTO E ACABAMENTO. AF_06/2017</t>
  </si>
  <si>
    <t>4.1.14</t>
  </si>
  <si>
    <t>4.2</t>
  </si>
  <si>
    <t>PAREDES</t>
  </si>
  <si>
    <t>4.2.1</t>
  </si>
  <si>
    <t>MONTAGEM E DESMONTAGEM DE FÔRMA DE PILARES RETANGULARES E ESTRUTURAS SIMILARES COM ÁREA MÉDIA DAS SEÇÕES MENOR OU IGUAL A 0,25 M², PÉ-DIREIT
O SIMPLES, EM MADEIRA SERRADA, 1 UTILIZAÇÃO. AF_12/2015</t>
  </si>
  <si>
    <t>4.2.2</t>
  </si>
  <si>
    <t>MONTAGEM E DESMONTAGEM DE FÔRMA DE VIGA, ESCORAMENTO COM PONTALETE DE MADEIRA, PÉ-DIREITO SIMPLES, EM MADEIRA SERRADA, 1 UTILIZAÇÃO. AF_12/2015</t>
  </si>
  <si>
    <t>4.2.3</t>
  </si>
  <si>
    <t>ARMAÇÃO DE PILAR OU VIGA DE UMA ESTRUTURA CONVENCIONAL DE CONCRETO ARMADO EM UMA EDIFICAÇÃO TÉRREA OU SOBRADO UTILIZANDO AÇO CA-50 DE 6,3 MM
- MONTAGEM. AF_12/2015</t>
  </si>
  <si>
    <t>4.2.4</t>
  </si>
  <si>
    <t>ARMAÇÃO DE PILAR OU VIGA DE UMA ESTRUTURA CONVENCIONAL DE CONCRETO ARMADO EM UMA EDIFICAÇÃO TÉRREA OU SOBRADO UTILIZANDO AÇO CA-50 DE 10,0 M
M - MONTAGEM. AF_12/2015</t>
  </si>
  <si>
    <t>4.2.5</t>
  </si>
  <si>
    <t>CONCRETAGEM DE PILARES, FCK = 25 MPA, COM USO DE BALDES EM EDIFICAÇÃO COM SEÇÃO MÉDIA DE PILARES MENOR OU IGUAL A 0,25 M² - LANÇAMENTO, ADE
NSAMENTO E ACABAMENTO. AF_12/2015</t>
  </si>
  <si>
    <t>4.2.6</t>
  </si>
  <si>
    <t>CONCRETAGEM DE VIGAS E LAJES, FCK=20 MPA, PARA QUALQUER TIPO DE LAJE COM BALDES EM EDIFICAÇÃO TÉRREA, COM ÁREA MÉDIA DE LAJES MENOR OU IGUAL
A 20 M² - LANÇAMENTO, ADENSAMENTO E ACABAMENTO. AF_12/2015</t>
  </si>
  <si>
    <t>4.2.7</t>
  </si>
  <si>
    <t>CINTA DE AMARRAÇÃO DE ALVENARIA MOLDADA IN LOCO EM CONCRETO. AF_03/2016</t>
  </si>
  <si>
    <t>4.2.8</t>
  </si>
  <si>
    <t>ALVENARIA DE VEDAÇÃO DE BLOCOS CERÂMICOS FURADOS NA HORIZONTAL DE 9X14X19CM (ESPESSURA 9CM) DE PAREDES COM ÁREA LÍQUIDA MAIOR OU IGUAL A 6M² COM VÃOS E ARGAMASSA DE ASSENTAMENTO COM PREPARO EM BETONEIRA. AF_06/2014</t>
  </si>
  <si>
    <t>4.2.9</t>
  </si>
  <si>
    <t>CHAPISCO APLICADO EM ALVENARIAS E ESTRUTURAS DE CONCRETO INTERNAS, COM COLHER DE PEDREIRO. ARGAMASSA TRAÇO 1:3 COM PREPARO EM BETONEIRA 400L. AF_06/2014</t>
  </si>
  <si>
    <t>4.2.10</t>
  </si>
  <si>
    <t>(COMPOSIÇÃO REPRESENTATIVA) DO SERVIÇO DE EMBOÇO/MASSA ÚNICA, APLICADO MANUALMENTE, TRAÇO 1:2:8, EM BETONEIRA DE 400L, PAREDES INTERNAS, COM
EXECUÇÃO DE TALISCAS, EDIFICAÇÃO HABITACIONAL UNIFAMILIAR (CASAS) E EDIFICAÇÃO PÚBLICA PADRÃO. AF_12/2014</t>
  </si>
  <si>
    <t>4.2.11</t>
  </si>
  <si>
    <t>APLICAÇÃO DE FUNDO SELADOR ACRÍLICO EM PAREDES, UMA DEMÃO. AF_06/2014</t>
  </si>
  <si>
    <t>4.2.12</t>
  </si>
  <si>
    <t>APLICAÇÃO E LIXAMENTO DE MASSA LÁTEX EM PAREDES, DUAS DEMÃOS. AF_06/2014</t>
  </si>
  <si>
    <t>4.2.13</t>
  </si>
  <si>
    <t>APLICAÇÃO MANUAL DE PINTURA COM TINTA LÁTEX PVA EM PAREDES, DUAS DEMÃOS. AF_06/2014</t>
  </si>
  <si>
    <t>4.2.14</t>
  </si>
  <si>
    <t>TELHAMENTO COM TELHA EM AÇO GALVALUME, SIMPLES, TRAPEZOIDAL, NÃO PINTADA, OND17 - 0,50MM, KINGSPAN- ISOESTE OU SIMILAR</t>
  </si>
  <si>
    <t>4.2.15</t>
  </si>
  <si>
    <t>TUBO METALON GALVANIZADO, 40X20MM, E= 0,95MM</t>
  </si>
  <si>
    <t>4.2.16</t>
  </si>
  <si>
    <t>PINTURA DE ACABAMENTO COM APLICAÇÃO DE 02 DEMÃOS DE ESMALTE SINTÉTICO SOBRE SUPERFÍCIES METÁLICAS - R1</t>
  </si>
  <si>
    <t>4.2.17</t>
  </si>
  <si>
    <t>COMP-00000</t>
  </si>
  <si>
    <t>TUBO QUADRADO METALON 120 X 120</t>
  </si>
  <si>
    <t>4.2.18</t>
  </si>
  <si>
    <t>PINTURA DE ACABAMENTO COM LIXAMENTO, APLICAÇÃO DE 01 DEMÃO DE TINTA À BASE DE ZARCÃO E 02 DEMÃOS DE TINTA ESMALTE</t>
  </si>
  <si>
    <t>4.3</t>
  </si>
  <si>
    <t>PISOS E REVESTIMENTOS</t>
  </si>
  <si>
    <t>4.3.1</t>
  </si>
  <si>
    <t>(COMPOSIÇÃO REPRESENTATIVA) DO SERVIÇO DE CONTRAPISO EM ARGAMASSA TRAÇO 1:4 (CIM E AREIA), EM BETONEIRA 400 L, ESPESSURA 3 CM ÁREAS SECAS E
3 CM ÁREAS MOLHADAS, PARA EDIFICAÇÃO HABITACIONAL UNIFAMILIAR (CASA) E
EDIFICAÇÃO PÚBLICA PADRÃO. AF_11/2014</t>
  </si>
  <si>
    <t>4.3.2</t>
  </si>
  <si>
    <t>REVESTIMENTO CERÂMICO PARA PISO COM PLACAS TIPO ESMALTADA EXTRA DE DIMENSÕES 45X45 CM APLICADA EM AMBIENTES DE ÁREA MAIOR QUE 10 M2. AF_06/2014</t>
  </si>
  <si>
    <t>4.3.3</t>
  </si>
  <si>
    <t>REVESTIMENTO CERÂMICO PARA PISO OU PAREDE, 46 X 46 CM, PEI 5, INCENOR, COMUM BRANCO, ANTI-DERRAPANTE, RETIFICADO, REF.62650 OU SIMILAR, APLICADA C/ ARGAMASSA IND. AC-II, REJUNTE ACRÍLICO, EXCETO REGULARIZAÇÃO DE BASE/EMBOÇO</t>
  </si>
  <si>
    <t>4.3.4</t>
  </si>
  <si>
    <t>REVESTIMENTO CERÂMICO PARA PISO OU PAREDE, 45 X 45 CM, ELIANE, LINHA CARGO PLUS BONE OU SIMILAR, APLICADO COM ARGAMASSA INDUSTRIALIZADA AC-II, REJUNTADO, EXCLUSIVE REGULARIZAÇÃO DE BASE OU EMBOÇO</t>
  </si>
  <si>
    <t>4.4</t>
  </si>
  <si>
    <t>TETO</t>
  </si>
  <si>
    <t>4.4.1</t>
  </si>
  <si>
    <t>FORRO EM DRYWALL, PARA AMBIENTES COMERCIAIS, INCLUSIVE ESTRUTURA DE FIXAÇÃO. AF_05/2017_P</t>
  </si>
  <si>
    <t>4.4.2</t>
  </si>
  <si>
    <t>APLICAÇÃO E LIXAMENTO DE MASSA LÁTEX EM TETO, DUAS DEMÃOS. AF_06/2014</t>
  </si>
  <si>
    <t>4.4.3</t>
  </si>
  <si>
    <t>APLICAÇÃO MANUAL DE PINTURA COM TINTA LÁTEX PVA EM TETO, DUAS DEMÃOS. AF_06/2014</t>
  </si>
  <si>
    <t>4.4.4</t>
  </si>
  <si>
    <t>ISOLAMENTO ACÚSTICO C/ PAINEL EM LÃ DE VIDRO E = 50MM (ISOVER-SANTA MARINA REF PSI - 30/50MM OU SIMILAR)</t>
  </si>
  <si>
    <t>4.5</t>
  </si>
  <si>
    <t>ESQUADRIAS METÁLICAS</t>
  </si>
  <si>
    <t>4.5.1</t>
  </si>
  <si>
    <t>MOLA HIDRAULICA DE PISO PARA PORTA DE VIDRO TEMPERADO</t>
  </si>
  <si>
    <t>4.5.2</t>
  </si>
  <si>
    <t>JANELA DE ALUMÍNIO DE CORRER COM 2 FOLHAS PARA VIDROS, COM VIDROS, GRADE, BATENTE, ACABAMENTO COM ACETATO OU BRILHANTE NA COR BRANCO E FERRAGENS - 100CM x 150CM. EXCLUSIVE ALIZAR E CONTRAMARCO. FORNECIMENTO E INSTALAÇÃO. AF_12/2019</t>
  </si>
  <si>
    <t>4.5.3</t>
  </si>
  <si>
    <t>JANELA BASCULANTE ALUMÍNIO BRANCO UMA SEÇÃO COM GRADE VIDRO MINI BOREAL - 0,60x0,60</t>
  </si>
  <si>
    <t>4.6</t>
  </si>
  <si>
    <t>ESQUADRIAS DE MADEIRA</t>
  </si>
  <si>
    <t>4.6.1</t>
  </si>
  <si>
    <t>KIT DE PORTA DE MADEIRA PARA PINTURA, SEMI-OCA (LEVE OU MÉDIA), PADRÃO POPULAR, 90X210CM, ESPESSURA DE 3,5CM, ITENS INCLUSOS: DOBRADIÇAS, MO
NTAGEM E INSTALAÇÃO DO BATENTE, FECHADURA COM EXECUÇÃO DO FURO - FORNECIMENTO E INSTALAÇÃO. AF_12/2019</t>
  </si>
  <si>
    <t>4.6.2</t>
  </si>
  <si>
    <t>FUNDO SINTETICO NIVELADOR BRANCO</t>
  </si>
  <si>
    <t>4.6.3</t>
  </si>
  <si>
    <t>EMASSAMENTO DE SUPERFÍCIE, COM APLICAÇÃO DE 01 DEMÃO DE MASSA A ÓLEO, LIXAMENTO E RETOQUES</t>
  </si>
  <si>
    <t>4.6.4</t>
  </si>
  <si>
    <t>PINTURA ESMALTE BRILHANTE PARA MADEIRA, DUAS DEMAOS, SOBRE FUNDO NIVELADOR BRANCO</t>
  </si>
  <si>
    <t>4.7</t>
  </si>
  <si>
    <t>PORTA DE VIDRO</t>
  </si>
  <si>
    <t>4.7.1</t>
  </si>
  <si>
    <t>VIDRO TEMPERADO 10 MM, LISO, TRANSPARENTE, COM FERRAGENS</t>
  </si>
  <si>
    <t>4.7.2</t>
  </si>
  <si>
    <t>PUXADOR DUPLO PARA PORTA, EM ALUMÍNIO, CROMADO, DA BRUMET, REF. 2954 OU SIMILAR</t>
  </si>
  <si>
    <t>4.8</t>
  </si>
  <si>
    <t>INSTALAÇÕES ELÉTRICAS</t>
  </si>
  <si>
    <t>4.8.1</t>
  </si>
  <si>
    <t>PONTO DE LUZ EM TETO OU PAREDE, COM ELETRODUTO DE PVC FLEXIVEL SANFONADO EMBUTIDO Ø 3/4"</t>
  </si>
  <si>
    <t>4.8.2</t>
  </si>
  <si>
    <t>LUMINÁRIA TUBULAR COM LÂMPADA LED DE 2 X 9/10 W / BIVOLT</t>
  </si>
  <si>
    <t>4.8.3</t>
  </si>
  <si>
    <t>LUMINÁRIA TUBULAR COM LÂMPADA LED DE 1 X 9/10 W / BIVOLT</t>
  </si>
  <si>
    <t>4.8.4</t>
  </si>
  <si>
    <t>PONTO DE INTERRUPTOR 01 SEÇÃO (1 S) EMBUTIDO COM ELETRODUTO DE PVC FLEXÍVEL SANFONADO Ø 3/4"</t>
  </si>
  <si>
    <t>4.8.5</t>
  </si>
  <si>
    <t>PONTO DE INTERRUPTOR 02 SEÇÕES (2 S) EMBUTIDO COM ELETRODUTO DE PVC FLEXÍVEL SANFONADO EMBUTIDO Ø 3/4"</t>
  </si>
  <si>
    <t>4.8.6</t>
  </si>
  <si>
    <t>PONTO DE TOMADA RESIDENCIAL INCLUINDO TOMADA (2 MÓDULOS) 20A/250V, CAIXA ELÉTRICA, ELETRODUTO, CABO, RASGO, QUEBRA E CHUMBAMENTO. AF_01/2016</t>
  </si>
  <si>
    <t>4.8.7</t>
  </si>
  <si>
    <t>PONTO DE TOMADA 2P+T, ABNT, DE EMBUTIR, 10 A, COM ELETRODUTO DE PVC FLEXÍVEL SANFONADO EMBUTIDO Ø 3/4", FIO RIGIDO 2,5MM² (FIO 12), INCLUSIVE PLACA EM PVC E ATERRAMENTO</t>
  </si>
  <si>
    <t>4.8.8</t>
  </si>
  <si>
    <t>LUMINÁRIA DE EMERGÊNCIA, DE SOBREPOR, TIPO BLOCO AUTÔNOMO, COM AUTONOMIA DE 1H, MODELO LLE-LLEDDF, DA KBR OU SIMILAR</t>
  </si>
  <si>
    <t>4.9</t>
  </si>
  <si>
    <t>INSTALAÇÕES DE CABEAMENTO ESTRUTURADO</t>
  </si>
  <si>
    <t>4.9.1</t>
  </si>
  <si>
    <t>PONTO PARA CABEAMENTO ESTRUTURADO EMBUTIDO, COM ELETRODUTO PVC RÍGIDO Ø 3/4" C/CABO UTP 4 PARES CAT. 5E</t>
  </si>
  <si>
    <t>4.10</t>
  </si>
  <si>
    <t>INSTALAÇÕES HIDROSSANITÁRIAS</t>
  </si>
  <si>
    <t>4.10.1</t>
  </si>
  <si>
    <t>PONTO DE ÁGUA FRIA EMBUTIDO, C/MATERIAL PVC RÍGIDO ROSCÁVEL Ø 3/4"</t>
  </si>
  <si>
    <t>4.10.2</t>
  </si>
  <si>
    <t>PONTO DE ESGOTO COM TUBO DE PVC RÍGIDO SOLDÁVEL DE Ø 100 MM (VASO SANITÁRIO)</t>
  </si>
  <si>
    <t>4.10.3</t>
  </si>
  <si>
    <t>PONTO DE ESGOTO COM TUBO DE PVC RÍGIDO SOLDÁVEL DE Ø 40 MM (LAVATÓRIOS, MICTÓRIOS, RALOS SIFONADOS, ETC...)</t>
  </si>
  <si>
    <t>4.10.4</t>
  </si>
  <si>
    <t>RALO SIFONADO EM PVC D = 100 MM, SAÍDA 40 MM, COM GRELHA ACABAMENTO BRANCO</t>
  </si>
  <si>
    <t>4.10.5</t>
  </si>
  <si>
    <t>VASO SANITARIO SIFONADO CONVENCIONAL PARA PCD SEM FURO FRONTAL COM LOUÇA BRANCA SEM ASSENTO, INCLUSO CONJUNTO DE LIGAÇÃO PARA BACIA SANITÁRI
A AJUSTÁVEL - FORNECIMENTO E INSTALAÇÃO. AF_01/2020</t>
  </si>
  <si>
    <t>4.10.6</t>
  </si>
  <si>
    <t>ASSENTO SANITÁRIO CONVENCIONAL - FORNECIMENTO E INSTALACAO. AF_01/2020</t>
  </si>
  <si>
    <t>4.10.7</t>
  </si>
  <si>
    <t>LAVATÓRIO LOUÇA BRANCA SUSPENSO, 29,5 X 39CM OU EQUIVALENTE, PADRÃO POPULAR - FORNECIMENTO E INSTALAÇÃO. AF_01/2020</t>
  </si>
  <si>
    <t>4.10.8</t>
  </si>
  <si>
    <t>TORNEIRA CROMADA DE MESA, 1/2 OU 3/4, PARA LAVATÓRIO, PADRÃO POPULAR - FORNECIMENTO E INSTALAÇÃO. AF_01/2020</t>
  </si>
  <si>
    <t>4.10.9</t>
  </si>
  <si>
    <t>KIT DE REGISTRO DE GAVETA BRUTO DE LATÃO ¾", INCLUSIVE CONEXÕES, ROSCÁVEL, INSTALADO EM RAMAL DE ÁGUA FRIA - FORNECIMENTO E INSTALAÇÃO. AF_1
2/2014</t>
  </si>
  <si>
    <t>4.10.10</t>
  </si>
  <si>
    <t>BARRA DE APOIO RETA, EM ACO INOX POLIDO, COMPRIMENTO 70 CM, FIXADA NA PAREDE - FORNECIMENTO E INSTALAÇÃO. AF_01/2020</t>
  </si>
  <si>
    <t>4.10.11</t>
  </si>
  <si>
    <t>BARRA DE APOIO RETA, EM ACO INOX POLIDO, COMPRIMENTO 80 CM, FIXADA NA PAREDE - FORNECIMENTO E INSTALAÇÃO. AF_01/2020</t>
  </si>
  <si>
    <t>4.10.12</t>
  </si>
  <si>
    <t>BARRA DE APOIO LATERAL ARTICULADA, COM TRAVA, EM ACO INOX POLIDO, FIXADA NA PAREDE - FORNECIMENTO E INSTALAÇÃO. AF_01/2020</t>
  </si>
  <si>
    <t>4.10.13</t>
  </si>
  <si>
    <t xml:space="preserve">PORTA-PAPEL HIGIÊNICO, LINHA DOMUS, REF. 102 C40, DA MEBER OU SIMILAR </t>
  </si>
  <si>
    <t>4.10.14</t>
  </si>
  <si>
    <t>PORTA PAPEL TOALHA PARA PAPEL INTERFOLHA 2 OU 3 DOBRAS, INJETADO COM A FRENTE EM PLÁSTICO ABS BRANCO, COM VISOR FRONTAL PARA CONTROLE DE SUBSTITUIÇÃO DO PAPEL INTERFOLHA E FUNDO EM PLÁSTICO ABS CINZA.</t>
  </si>
  <si>
    <t>4.10.15</t>
  </si>
  <si>
    <t xml:space="preserve">PORTA SABÃO LIQUIDO DE PLÁSTICO </t>
  </si>
  <si>
    <t>5.0</t>
  </si>
  <si>
    <t>COBERTURA</t>
  </si>
  <si>
    <t>5.1</t>
  </si>
  <si>
    <t>C.M.</t>
  </si>
  <si>
    <t>TOLDO EM POLICARBONATO CINZA REFLECTIVO, E= 6 MM OU SIMILAR</t>
  </si>
  <si>
    <t>5.2</t>
  </si>
  <si>
    <t>EXECUÇÃO DE PLATIBANDA EM CHAPAS DE AÇO GALVANIZADO Nº18 FIXADA EM ESTRUTURA METÁLICA, MONTANTES EM PERFIL "U" DE 50X25MM H=1,20, ESPAÇADOS EM 1,00M</t>
  </si>
  <si>
    <t>5.3</t>
  </si>
  <si>
    <t>5.4</t>
  </si>
  <si>
    <t>RUFO EM CHAPA DE AÇO GALVANIZADO NÚMERO 24, CORTE DE 25 CM, INCLUSO TRANSPORTE VERTICAL. AF_07/2019</t>
  </si>
  <si>
    <t>m</t>
  </si>
  <si>
    <t>5.5</t>
  </si>
  <si>
    <t>CALHA EM CHAPA DE AÇO GALVANIZADO NÚMERO 24, DESENVOLVIMENTO DE 100 CM, INCLUSO TRANSPORTE VERTICAL. AF_07/2019</t>
  </si>
  <si>
    <t>5.6</t>
  </si>
  <si>
    <t>CAIXA D´ÁGUA EM POLIETILENO, 2000 LITROS, COM ACESSÓRIOS</t>
  </si>
  <si>
    <t>5.7</t>
  </si>
  <si>
    <t>I007474</t>
  </si>
  <si>
    <t>A R T TABELA A DO CREA ACIMA DE 15000,01</t>
  </si>
  <si>
    <t>UM</t>
  </si>
  <si>
    <t>5.8</t>
  </si>
  <si>
    <t>FABRICAÇÃO E INSTALAÇÃO DE TESOURA INTEIRA EM AÇO,
VÃO DE 12 M, PARA TELHA ONDULADA DE FIBROCIMENTO,
METÁLICA, PLÁSTICA OU TERMOACÚSTICA, INCLUSO
IÇAMENTO. AF_12/2015</t>
  </si>
  <si>
    <t>5.9</t>
  </si>
  <si>
    <t>TRAMA DE AÇO COMPOSTA POR TERÇAS PARA TELHADOS
DE ATÉ 2 ÁGUAS PARA TELHA ONDULADA DE
FIBROCIMENTO, METÁLICA, PLÁSTICA OU TERMOACÚSTICA,
INCLUSO TRANSPORTE VERTICAL. AF_07/2019</t>
  </si>
  <si>
    <t>5.10</t>
  </si>
  <si>
    <t>TELHAMENTO COM TELHA DE AÇO/ALUMÍNIO E = 0,5 MM, COM ATÉ 2 ÁGUAS, INCLUSO IÇAMENTO. AF_07/2019</t>
  </si>
  <si>
    <t>5.11</t>
  </si>
  <si>
    <t>ED-48402</t>
  </si>
  <si>
    <t xml:space="preserve">COLOCAÇÃO DE CUMEEIRA GALVANIZADA TRAPEZOIDAL E = 0,50 MM, SIMPLES </t>
  </si>
  <si>
    <t>5.12</t>
  </si>
  <si>
    <t>(COMPOSIÇÃO REPRESENTATIVA) DO SERVIÇO DE INSTALAÇÃO DE TUBOS DE PVC, SÉRIE R, ÁGUA PLUVIAL, DN 100 MM (INSTALADO EM RAMAL DE ENCAMINHAMENTO, OU CONDUTORES VERTICAIS), INCLUSIVE CONEXÕES, CORTES E FIXAÇÕES, PARA PRÉDIOS. AF_10/2015</t>
  </si>
  <si>
    <t>6.0</t>
  </si>
  <si>
    <t>PISO</t>
  </si>
  <si>
    <t>6.1</t>
  </si>
  <si>
    <t xml:space="preserve">GRAMA ESMERALDA EM PLACAS, FORNECIMENTO E PLANTIO </t>
  </si>
  <si>
    <t>6.2</t>
  </si>
  <si>
    <t>S07657</t>
  </si>
  <si>
    <t>LIMITADOR DE GRAMA COM BORDA FINA, L=12,5CM</t>
  </si>
  <si>
    <t>6.3</t>
  </si>
  <si>
    <t>EXECUÇÃO DE PASSEIO (CALÇADA) OU PISO DE CONCRETO COM CONCRETO MOLDADO IN LOCO, FEITO EM OBRA, ACABAMENTO CONVENCIONAL, ESPESSURA 8 CM, ARMADO. AF_07/2016</t>
  </si>
  <si>
    <t>6.4</t>
  </si>
  <si>
    <t>6.5</t>
  </si>
  <si>
    <t>S02238</t>
  </si>
  <si>
    <t>PAVIMENTAÇÃO C/ BRITA GRANÍTICA Nº1, ESPALHADA, E = 5,0CM</t>
  </si>
  <si>
    <t>6.6</t>
  </si>
  <si>
    <t>6.7</t>
  </si>
  <si>
    <t>S07324</t>
  </si>
  <si>
    <t>PISO TÁTIL DIRECIONAL E/OU ALERTA, DE CONCRETO, COLORIDO, P/DEFICIENTES VISUAIS, DIMENSÕES 25X25CM, APLICADO COM ARGAMASSA INDUSTRIALIZADA AC-II, REJUNTADO, EXCLUSIVE REGULARIZAÇÃO DE BASE</t>
  </si>
  <si>
    <t>6.8</t>
  </si>
  <si>
    <t>S07323</t>
  </si>
  <si>
    <t>PISO TÁTIL DIRECIONAL E/OU ALERTA, EM BORRACHA, P/DEFICIENTES VISUAIS, DIMENSÕES 25X25CM, APLICADO, REJUNTADO, EXCLUSIVE REGULARIZAÇÃO DE BASE</t>
  </si>
  <si>
    <t>7.0</t>
  </si>
  <si>
    <t>7.1</t>
  </si>
  <si>
    <t>COMP-401364</t>
  </si>
  <si>
    <t>MURO EM ALVENARIA BLOCO CERÂMICO, E= 0,09M, C/ ALV DE PEDRA 0,35 X 0,60M, COLUNAS (9X20CM) E CINTAMENTO (9X15CM) SUPERIOR E INFERIOR CONCRETO ARMADO FCK = 15,0 MPA CADA 3,00M, COM CHAPISCO - H=2,50M</t>
  </si>
  <si>
    <t>7.2</t>
  </si>
  <si>
    <t>7.3</t>
  </si>
  <si>
    <t>COMP-258446</t>
  </si>
  <si>
    <t>MURETA EM ALVENARIA COM TIJOLO MACIÇO, H=0,40M - INCLUSIVE FUNDAÇÃO - CANTEIRO</t>
  </si>
  <si>
    <t>7.4</t>
  </si>
  <si>
    <t xml:space="preserve">02200/ORSE </t>
  </si>
  <si>
    <t>APLICAÇÃO DE RESINA SOBRE REVESTIMENTO DE PEDRA PISO OU PAREDE</t>
  </si>
  <si>
    <t>7.5</t>
  </si>
  <si>
    <t>S08637</t>
  </si>
  <si>
    <t>CHAPIM DE CONCRETO PRÉ-MOLDADO</t>
  </si>
  <si>
    <t>7.6</t>
  </si>
  <si>
    <t>S02322</t>
  </si>
  <si>
    <t>PINTURA DE ACABAMENTO COM APLICAÇÃO DE 02 DEMÃOS DE TINTA MINERAL EM PÓ (HIDRACOR OU SIMILAR)</t>
  </si>
  <si>
    <t>7.7</t>
  </si>
  <si>
    <t>7.8</t>
  </si>
  <si>
    <t>APLICAÇÃO MANUAL DE MASSA ACRÍLICA EM PAREDES EXTERNAS DE CASAS, DUAS DEMÃOS. AF_05/2017</t>
  </si>
  <si>
    <t>7.9</t>
  </si>
  <si>
    <t>APLICAÇÃO MANUAL DE PINTURA COM TINTA LÁTEX ACRÍLICA EM PAREDES, DUAS DEMÃOS. AF_06/2014</t>
  </si>
  <si>
    <t>8.0</t>
  </si>
  <si>
    <t>ESQUADRIAS</t>
  </si>
  <si>
    <t>8.1</t>
  </si>
  <si>
    <t>8.1.1</t>
  </si>
  <si>
    <t>S09035</t>
  </si>
  <si>
    <t>GRADIL NYLOFOR 3D, MALHA 20X5CM, Ø 5MM 250X243 CM, PINTURA BRANCA, VERDE E PRETA, BELGO OU SIMILAR, INCLUSIVE POSTES (SECÇÃO 60X40MM E H=3,20M) E ACESSÓRIOS</t>
  </si>
  <si>
    <t>8.1.2</t>
  </si>
  <si>
    <t>S10812</t>
  </si>
  <si>
    <t>GRADIL NYLOFOR3D, MALHA 20X5CM, Ø 5MM 250X203 CM, BELGO OU SIMILAR, INCLUSIVE POSTES (SECÇÃO 60X40MM E H=2,60M) E ACESSÓRIOS</t>
  </si>
  <si>
    <t>8.1.3</t>
  </si>
  <si>
    <t>I09357</t>
  </si>
  <si>
    <t>PORTÃO EM GRADIL BELGO NYLOFORD 3D, DE CORRER, SOLDADO EM QUADRO DE TUBO GALV. 2" COM CANTONEIRA 3/4", MONTANTES EM TUBO GALVANIZADO 4", INCLUSIVE FERROLHO E RODÍZIOS</t>
  </si>
  <si>
    <t>9.0</t>
  </si>
  <si>
    <t>INSTALAÇÕES</t>
  </si>
  <si>
    <t>9.1</t>
  </si>
  <si>
    <t>9.1.1</t>
  </si>
  <si>
    <t>S11136</t>
  </si>
  <si>
    <t>ENTRADA DE ENERGIA ELÉTRICA TRIFÁSICA DEMANDA ENTRE 15,2 E 19 KW - REV 01</t>
  </si>
  <si>
    <t>un</t>
  </si>
  <si>
    <t>9.1.2</t>
  </si>
  <si>
    <t>S00440</t>
  </si>
  <si>
    <t>INTERLIGAÇÃO ENTRE A MEDIÇÃO E O QUADRO DE DISTRIBUIÇÃO COM ELETRODUTO DE 1 1/2" E 4 CONDUTORES DE 10,0 MM2</t>
  </si>
  <si>
    <t>9.1.3</t>
  </si>
  <si>
    <t>ESCAVAÇÃO MANUAL DE VALA COM PROFUNDIDADE MENOR OU IGUAL A 1,30 M. AF_03/2016</t>
  </si>
  <si>
    <t>9.1.4</t>
  </si>
  <si>
    <t>REATERRO MANUAL APILOADO COM SOQUETE. AF_10/2017</t>
  </si>
  <si>
    <t>9.2</t>
  </si>
  <si>
    <t>9.2.1</t>
  </si>
  <si>
    <t>COMP-835532</t>
  </si>
  <si>
    <t>INTERLIGAÇÃO ENTRE POSTE DE ENTRADA E RACK COM ELETRODUTO DE 1 1/2" E CABO LÓGICO CAT 5E 4 PARES</t>
  </si>
  <si>
    <t>9.3</t>
  </si>
  <si>
    <t>9.3.1</t>
  </si>
  <si>
    <t>74166/001</t>
  </si>
  <si>
    <t>CAIXA DE INSPEÇÃO EM CONCRETO PRÉ-MOLDADO DN 60CM COM TAMPA H= 60CM - FORNECIMENTO E INSTALACAO</t>
  </si>
  <si>
    <t>9.3.2</t>
  </si>
  <si>
    <t>CAIXA DE GORDURA DUPLA (CAPACIDADE: 126 L), RETANGULAR, EM ALVENARIA COM BLOCOS DE CONCRETO, DIMENSÕES INTERNAS = 0,4X0,7 M, ALTURA INTERNA = 0,8 M. AF_05/2018</t>
  </si>
  <si>
    <t>9.3.3</t>
  </si>
  <si>
    <t>TUBO PVC, SERIE NORMAL, ESGOTO PREDIAL, DN 100 MM, FORNECIDO E INSTALADO EM PRUMADA DE ESGOTO SANITÁRIO OU VENTILAÇÃO. AF_12/2014</t>
  </si>
  <si>
    <t>9.3.4</t>
  </si>
  <si>
    <t xml:space="preserve">JUNÇÃO SIMPLES EM PVC RÍGIDO SOLDÁVEL, PARA ESGOTO PRIMÁRIO, DIÂM = 100 X 50MM </t>
  </si>
  <si>
    <t>9.3.5</t>
  </si>
  <si>
    <t>JUNÇÃO SIMPLES EM PVC RÍGIDO SOLDÁVEL, PARA ESGOTO PRIMÁRIO, DIÂM = 50 X 50MM</t>
  </si>
  <si>
    <t>9.3.6</t>
  </si>
  <si>
    <t>TÊ SANITÁRIO EM PVC RÍGIDO SOLDÁVEL, PARA ESGOTO PRIMÁRIO, DIÂM = 50 X 50MM</t>
  </si>
  <si>
    <t>9.3.7</t>
  </si>
  <si>
    <t>TUBO PVC, SERIE NORMAL, ESGOTO PREDIAL, DN 50 MM, FORNECIDO E INSTALADO EM RAMAL DE DESCARGA OU RAMAL DE ESGOTO SANITÁRIO. AF_12/2014</t>
  </si>
  <si>
    <t>9.3.8</t>
  </si>
  <si>
    <t xml:space="preserve">89865/SINAPI </t>
  </si>
  <si>
    <t>TUBO, PVC, SOLDÁVEL, DN 25MM, INSTALADO EM DRENO DE AR-CONDICIONADO - FORNECIMENTO E INSTALAÇÃO. AF_12/2014</t>
  </si>
  <si>
    <t>9.3.9</t>
  </si>
  <si>
    <t>89362</t>
  </si>
  <si>
    <t>JOELHO 90 GRAUS, PVC, SOLDÁVEL, DN 25MM, INSTALADO EM RAMAL OU SUB-RAMAL DE ÁGUA - FORNECIMENTO E INSTALAÇÃO. AF_12/2014</t>
  </si>
  <si>
    <t>9.3.10</t>
  </si>
  <si>
    <t xml:space="preserve">01027/ORSE </t>
  </si>
  <si>
    <t>TUBO PVC RÍGIDO SOLDÁVEL MARROM P/ ÁGUA, D = 20 MM (1/2")</t>
  </si>
  <si>
    <t>9.3.11</t>
  </si>
  <si>
    <t>TE, PVC, SOLDÁVEL, DN 20MM, INSTALADO EM RAMAL OU SUB-RAMAL DE ÁGUA - FORNECIMENTO E INSTALAÇÃO. AF_12/2014</t>
  </si>
  <si>
    <t>9.3.12</t>
  </si>
  <si>
    <t>JOELHO 90 GRAUS COM BUCHA DE LATÃO, PVC, SOLDÁVEL, DN 25MM, X 3/4 INSTALADO EM RAMAL OU SUB-RAMAL DE ÁGUA - FORNECIMENTO E INSTALAÇÃO. AF_1
2/2014</t>
  </si>
  <si>
    <t>9.3.13</t>
  </si>
  <si>
    <t>S02082</t>
  </si>
  <si>
    <t>9.3.14</t>
  </si>
  <si>
    <t>REGISTRO DE ESFERA, PVC, SOLDÁVEL, DN 32 MM, INSTALADO EM RESERVAÇÃO DE ÁGUA DE EDIFICAÇÃO QUE POSSUA RESERVATÓRIO DE FIBRA/FIBROCIMENTO FORNECIMENTO E INSTALAÇÃO. AF_06/2016</t>
  </si>
  <si>
    <t>9.3.15</t>
  </si>
  <si>
    <t>03201/ORSE</t>
  </si>
  <si>
    <t>REGISTRO TIPO ESFERA EM PVC C/BORBOLETA, D = 3/4" - ENTRADA GERAL</t>
  </si>
  <si>
    <t>9.4</t>
  </si>
  <si>
    <t>INSTALAÇÕES SPDA</t>
  </si>
  <si>
    <t>9.4.1</t>
  </si>
  <si>
    <t>9.4.1.1</t>
  </si>
  <si>
    <t>9.4.2</t>
  </si>
  <si>
    <t>ADMINISTRAÇÃO LOCAL, ELABORAÇÃO DE LAUDO TÉCNICO E MEDIÇÕES DO SPDA E ATERRAMENTO</t>
  </si>
  <si>
    <t>9.4.2.1</t>
  </si>
  <si>
    <t>88264</t>
  </si>
  <si>
    <t>ELETRICISTA COM ENCARGOS COMPLEMENTARES</t>
  </si>
  <si>
    <t>H</t>
  </si>
  <si>
    <t>9.4.3</t>
  </si>
  <si>
    <t>SUBSISTEMA DE CAPTAÇÃO DO SPDA</t>
  </si>
  <si>
    <t>9.4.3.1</t>
  </si>
  <si>
    <t>S09392</t>
  </si>
  <si>
    <t>CABO DE COBRE NÚ 35 MM2 - FORNECIMENTO E ASSENTAMENTO (3,16M/KG)</t>
  </si>
  <si>
    <t>kg</t>
  </si>
  <si>
    <t>9.4.3.2</t>
  </si>
  <si>
    <t>S11132</t>
  </si>
  <si>
    <t>PRESILHA DE LATÃO, L=20MM, PARA FIXAÇÃO DE CABOS DE COBRE, FURO D=5MM, PARA CABOS 35MM² A 50MM², REF:TEL-744 OU SIMILAR (SPDA)</t>
  </si>
  <si>
    <t>9.4.3.3</t>
  </si>
  <si>
    <t>S07928</t>
  </si>
  <si>
    <t>TERMINAL DE COMPRESSÃO PARA CABO DE 35 MM2 - FORNECIMENTO E INSTALAÇÃO</t>
  </si>
  <si>
    <t>9.4.4</t>
  </si>
  <si>
    <t>SUBSISTEMA DE ATERRAMENTO DO SPDA</t>
  </si>
  <si>
    <t>9.4.4.1</t>
  </si>
  <si>
    <t>ESCAVAÇÃO MANUAL DE VALA COM PROFUNDIDADE MENOR OU IGUAL A 1,30 M. AF_ 03/2016</t>
  </si>
  <si>
    <t>9.4.4.2</t>
  </si>
  <si>
    <t>CAIXA DE PASSAGEM 30X30X40 COM TAMPA E DRENO BRITA</t>
  </si>
  <si>
    <t>9.4.4.3</t>
  </si>
  <si>
    <t>S08082</t>
  </si>
  <si>
    <t>CABO DE COBRE NÚ 50 MM2 - FORNECIMENTO E ASSENTAMENTO (2,27M/KG)</t>
  </si>
  <si>
    <t>9.4.4.4</t>
  </si>
  <si>
    <t>9.4.4.5</t>
  </si>
  <si>
    <t>9.4.4.6</t>
  </si>
  <si>
    <t>S09379</t>
  </si>
  <si>
    <t>HASTE COBREADA COPPERWELD P/ATERRAMENTO D= 5/8" X 2,40M</t>
  </si>
  <si>
    <t>9.4.4.7</t>
  </si>
  <si>
    <t>S10907</t>
  </si>
  <si>
    <t>CONECTOR CABO-HASTE EM BRONZE NATURAL PARA 2 CABOS COBRE DE 16MM² A 70MM² COM GRAMPO "U" E PORCAS DE AÇO GALV.REF:TEL-583 OU SIMILAR - FORNECIMENTO E INSTALAÇÃO</t>
  </si>
  <si>
    <t>9.4.4.8</t>
  </si>
  <si>
    <t>9.4.5</t>
  </si>
  <si>
    <t>CONEXÃO DO ATERRAMENTO ELÉTRICO COM O DE SPDA</t>
  </si>
  <si>
    <t>9.4.5.1</t>
  </si>
  <si>
    <t>ELETRODUTO DE AÇO GALVANIZADO, CLASSE LEVE, DN 20 MM (3/4"), APARENTE, INSTALADO EM PAREDE - FORNECIMENTO E INSTALAÇÃO. AF_11/2016_P</t>
  </si>
  <si>
    <t>9.4.5.2</t>
  </si>
  <si>
    <t>CABO DE COBRE FLEXÍVEL ISOLADO, 16 MM², ANTI-CHAMA 0,6/1,0 KV, PARA CIRCUITOS TERMINAIS - FORNECIMENTO E INSTALAÇÃO. AF_12/2015</t>
  </si>
  <si>
    <t>9.4.5.3</t>
  </si>
  <si>
    <t>S07927</t>
  </si>
  <si>
    <t>TERMINAL DE COMPRESSÃO PARA CABO DE 16 MM2 - FORNECIMENTO E INSTALAÇÃO</t>
  </si>
  <si>
    <t>9.4.5.4</t>
  </si>
  <si>
    <t>S11304</t>
  </si>
  <si>
    <t>CONECTOR RETO DE ALUMINIO PARA ELETRODUTO DE 3/4", PARA ADAPTAR ENTRADA DE ELETRODUTO METALICO FLEXIVEL EM QUADROS - FORNECIMENTO E INSTALAÇÃO</t>
  </si>
  <si>
    <t>9.4.5.5</t>
  </si>
  <si>
    <t>CONDULETE DE ALUMÍNIO, TIPO C, PARA ELETRODUTO DE AÇO GALVANIZADO DN 20 MM (3/4''), APARENTE - FORNECIMENTO E INSTALAÇÃO. AF_11/2016_P</t>
  </si>
  <si>
    <t>9.5</t>
  </si>
  <si>
    <t>MÓVEIS</t>
  </si>
  <si>
    <t>9.5.1</t>
  </si>
  <si>
    <t>FORNECIMENTO E INSTALAÇÃO DE ARMÁRIO PARA PIA DA COZINHA EM MDF NA COR BRANCO, COM DUAS PORTAS E PRATELEIRA</t>
  </si>
  <si>
    <t>10.0</t>
  </si>
  <si>
    <t>PAISAGISMO</t>
  </si>
  <si>
    <t>10.1</t>
  </si>
  <si>
    <t>IMPERMEABILIZAÇÃO - FORNECIMENTO E APLICAÇÃO DE MANTA GEOTEXTIL RT-10, RESISTENCIA A TRAÇÃO=10KN/M (ANTIGO BIDIM OP-20 OU SIMILAR) EM COLCHÕES DRENANTES</t>
  </si>
  <si>
    <t>10.2</t>
  </si>
  <si>
    <t>FORNECIMENTO E ESPALHAMENTO DE TERRA VEGETAL PREPARADA</t>
  </si>
  <si>
    <t>10.3</t>
  </si>
  <si>
    <t>ADUBO MINERAL NPK (10-10-10)</t>
  </si>
  <si>
    <t>10.4</t>
  </si>
  <si>
    <t>ADUBAÇÃO QUIMÍCA À BASE DE NPK DO GRAMADO COM JARDINEIRO</t>
  </si>
  <si>
    <t>10.5</t>
  </si>
  <si>
    <t>PLANTA - MOREIA (DIETES BICOLOR), FORNECIMENTO E PLANTIO</t>
  </si>
  <si>
    <t>10.6</t>
  </si>
  <si>
    <t>COMP-PRÓPRIA</t>
  </si>
  <si>
    <t>PLANTA - PODOCARPO, FORNECIMENTO E PLANTIO</t>
  </si>
  <si>
    <t>10.7</t>
  </si>
  <si>
    <t>PLANTA - YUCA ELEFANTE (YUCCA ELEPHANTIPES), H=1,60M FORNECIMENTO E PLANTIO</t>
  </si>
  <si>
    <t>10.8</t>
  </si>
  <si>
    <t>PAVIMENTAÇÃO ORNAMENTAL COM SEIXO ROLADO ESPALHADO</t>
  </si>
  <si>
    <t>11.0</t>
  </si>
  <si>
    <t>LIMPEZA E CARGAS MANUAIS</t>
  </si>
  <si>
    <t>11.1</t>
  </si>
  <si>
    <t>010189</t>
  </si>
  <si>
    <t>LIMPEZA FINAL DA ÁREA DO CANTEIRO NA DESMOBILIZAÇÃO DAS INSTALAÇÕES PELA PRESERVAÇÃO DO MEIO AMBIENTE</t>
  </si>
  <si>
    <t>CAEMA</t>
  </si>
  <si>
    <t>11.2</t>
  </si>
  <si>
    <t>72897</t>
  </si>
  <si>
    <t>CARGA MANUAL DE ENTULHO EM CAMINHAO BASCULANTE 6 M3</t>
  </si>
  <si>
    <t>12.0</t>
  </si>
  <si>
    <t>MOBILZAÇÃO E DESMOBILIZAÇÃO</t>
  </si>
  <si>
    <t>12.1</t>
  </si>
  <si>
    <t>COMP-504341</t>
  </si>
  <si>
    <t>DESLOCAMENTOS MÉDIOS ACIMA DE 100 KM (IDA E VOLTA) A PARTIR DO PÓLO SEDE DA DPE/MA</t>
  </si>
  <si>
    <t>KM</t>
  </si>
  <si>
    <t>12.2</t>
  </si>
  <si>
    <t>S03464</t>
  </si>
  <si>
    <t>TRANSPORTE DE MÁQUINAS E EQUIPAMENTOS POR CAMINHÃO MUNCK (MIN.=100KM)</t>
  </si>
  <si>
    <t>km</t>
  </si>
  <si>
    <t>13.0</t>
  </si>
  <si>
    <t>ADMINISTRAÇÃO CENTRAL</t>
  </si>
  <si>
    <t>13.1</t>
  </si>
  <si>
    <t>93565</t>
  </si>
  <si>
    <t>ENGENHEIRO CIVIL DE OBRA JUNIOR COM ENCARGOS COMPLEMENTARES</t>
  </si>
  <si>
    <t>VALOR ORÇAMENTO:</t>
  </si>
  <si>
    <t>VALOR BDI TOTAL:</t>
  </si>
  <si>
    <t>VALOR TOTAL:</t>
  </si>
  <si>
    <t>Duzentos e Noventa e Dois Mil e Cento e Um Reais e Oitenta e Nove Centavos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</si>
</sst>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R$&quot;* #,##0.00_-;&quot;-R$&quot;* #,##0.00_-;_-&quot;R$&quot;* \-??_-;_-@_-"/>
    <numFmt numFmtId="165" formatCode="0.000%"/>
  </numFmts>
  <fonts count="10" x14ac:knownFonts="1">
    <font>
      <sz val="11"/>
      <color rgb="FF000000"/>
      <name val="Calibri"/>
      <family val="2"/>
      <charset val="1"/>
    </font>
    <font>
      <sz val="7"/>
      <color rgb="FF000000"/>
      <name val="Arial"/>
      <family val="2"/>
      <charset val="1"/>
    </font>
    <font>
      <b/>
      <sz val="7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7"/>
      <color rgb="FF000000"/>
      <name val="Arial"/>
      <family val="2"/>
      <charset val="1"/>
    </font>
    <font>
      <sz val="7"/>
      <color rgb="FFFF0000"/>
      <name val="Arial"/>
      <family val="2"/>
      <charset val="1"/>
    </font>
    <font>
      <b/>
      <sz val="7"/>
      <color rgb="FFFF0000"/>
      <name val="Arial"/>
      <family val="2"/>
      <charset val="1"/>
    </font>
    <font>
      <sz val="7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B050"/>
        <bgColor rgb="FF008080"/>
      </patternFill>
    </fill>
    <fill>
      <patternFill patternType="solid">
        <fgColor rgb="FFA9D18E"/>
        <bgColor rgb="FF92D050"/>
      </patternFill>
    </fill>
    <fill>
      <patternFill patternType="solid">
        <fgColor rgb="FF92D050"/>
        <bgColor rgb="FFA9D18E"/>
      </patternFill>
    </fill>
    <fill>
      <patternFill patternType="solid">
        <fgColor rgb="FFFFFF00"/>
        <bgColor rgb="FFFFFF00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/>
    <xf numFmtId="164" fontId="9" fillId="0" borderId="0" applyBorder="0" applyProtection="0"/>
    <xf numFmtId="0" fontId="9" fillId="0" borderId="0"/>
    <xf numFmtId="0" fontId="9" fillId="0" borderId="0"/>
    <xf numFmtId="0" fontId="9" fillId="0" borderId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1" applyFont="1" applyBorder="1" applyAlignment="1" applyProtection="1"/>
    <xf numFmtId="0" fontId="5" fillId="0" borderId="4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2" fillId="3" borderId="6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right" vertical="center" wrapText="1"/>
    </xf>
    <xf numFmtId="164" fontId="4" fillId="4" borderId="1" xfId="1" applyFont="1" applyFill="1" applyBorder="1" applyAlignment="1" applyProtection="1">
      <alignment horizontal="right" vertical="center" wrapText="1"/>
    </xf>
    <xf numFmtId="165" fontId="1" fillId="0" borderId="0" xfId="0" applyNumberFormat="1" applyFont="1" applyBorder="1"/>
    <xf numFmtId="0" fontId="7" fillId="0" borderId="1" xfId="0" applyFont="1" applyBorder="1" applyAlignment="1" applyProtection="1">
      <alignment horizontal="right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justify" vertical="center" wrapText="1"/>
    </xf>
    <xf numFmtId="4" fontId="1" fillId="0" borderId="1" xfId="0" applyNumberFormat="1" applyFont="1" applyBorder="1" applyAlignment="1" applyProtection="1">
      <alignment horizontal="center" vertical="center" wrapText="1"/>
    </xf>
    <xf numFmtId="164" fontId="1" fillId="0" borderId="1" xfId="1" applyFont="1" applyBorder="1" applyAlignment="1" applyProtection="1">
      <alignment horizontal="right"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" fontId="7" fillId="0" borderId="1" xfId="0" applyNumberFormat="1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justify"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  <xf numFmtId="164" fontId="7" fillId="0" borderId="1" xfId="1" applyFont="1" applyBorder="1" applyAlignment="1" applyProtection="1">
      <alignment horizontal="right" vertical="center" wrapText="1"/>
    </xf>
    <xf numFmtId="4" fontId="1" fillId="0" borderId="0" xfId="0" applyNumberFormat="1" applyFont="1"/>
    <xf numFmtId="165" fontId="1" fillId="0" borderId="0" xfId="0" applyNumberFormat="1" applyFont="1"/>
    <xf numFmtId="0" fontId="2" fillId="5" borderId="1" xfId="0" applyFont="1" applyFill="1" applyBorder="1" applyAlignment="1" applyProtection="1">
      <alignment horizontal="right" vertical="center" wrapText="1"/>
    </xf>
    <xf numFmtId="164" fontId="4" fillId="5" borderId="1" xfId="1" applyFont="1" applyFill="1" applyBorder="1" applyAlignment="1" applyProtection="1">
      <alignment horizontal="right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justify" vertical="center" wrapText="1"/>
    </xf>
    <xf numFmtId="4" fontId="1" fillId="0" borderId="4" xfId="0" applyNumberFormat="1" applyFont="1" applyBorder="1" applyAlignment="1" applyProtection="1">
      <alignment horizontal="center" vertical="center" wrapText="1"/>
    </xf>
    <xf numFmtId="164" fontId="1" fillId="0" borderId="4" xfId="1" applyFont="1" applyBorder="1" applyAlignment="1" applyProtection="1">
      <alignment horizontal="right" vertical="center" wrapText="1"/>
    </xf>
    <xf numFmtId="0" fontId="2" fillId="4" borderId="6" xfId="0" applyFont="1" applyFill="1" applyBorder="1" applyAlignment="1" applyProtection="1">
      <alignment horizontal="right" vertical="center" wrapText="1"/>
    </xf>
    <xf numFmtId="164" fontId="4" fillId="4" borderId="6" xfId="1" applyFont="1" applyFill="1" applyBorder="1" applyAlignment="1" applyProtection="1">
      <alignment horizontal="right" vertical="center" wrapText="1"/>
    </xf>
    <xf numFmtId="10" fontId="1" fillId="0" borderId="0" xfId="0" applyNumberFormat="1" applyFont="1"/>
    <xf numFmtId="0" fontId="1" fillId="0" borderId="0" xfId="0" applyFont="1"/>
    <xf numFmtId="0" fontId="1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164" fontId="4" fillId="0" borderId="1" xfId="1" applyFont="1" applyBorder="1" applyAlignment="1" applyProtection="1">
      <alignment horizontal="right" vertical="center" wrapText="1"/>
    </xf>
    <xf numFmtId="164" fontId="1" fillId="0" borderId="0" xfId="0" applyNumberFormat="1" applyFont="1"/>
    <xf numFmtId="0" fontId="2" fillId="0" borderId="0" xfId="0" applyFont="1" applyBorder="1" applyAlignment="1" applyProtection="1">
      <alignment horizontal="right" vertical="center" wrapText="1"/>
    </xf>
    <xf numFmtId="0" fontId="8" fillId="0" borderId="0" xfId="0" applyFont="1" applyBorder="1" applyAlignment="1" applyProtection="1">
      <alignment horizontal="right" vertical="center" wrapText="1"/>
    </xf>
    <xf numFmtId="0" fontId="2" fillId="5" borderId="1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0" fontId="4" fillId="5" borderId="1" xfId="0" applyFont="1" applyFill="1" applyBorder="1" applyAlignment="1" applyProtection="1">
      <alignment horizontal="left" vertical="center" wrapText="1"/>
    </xf>
    <xf numFmtId="0" fontId="2" fillId="4" borderId="6" xfId="0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 applyProtection="1">
      <alignment vertical="center" wrapText="1"/>
      <protection locked="0"/>
    </xf>
    <xf numFmtId="0" fontId="6" fillId="0" borderId="5" xfId="0" applyFont="1" applyBorder="1" applyAlignment="1">
      <alignment horizontal="center" vertical="center"/>
    </xf>
    <xf numFmtId="17" fontId="1" fillId="0" borderId="10" xfId="0" applyNumberFormat="1" applyFont="1" applyBorder="1" applyAlignment="1" applyProtection="1">
      <alignment horizontal="center" vertical="center" wrapText="1"/>
      <protection locked="0"/>
    </xf>
  </cellXfs>
  <cellStyles count="5">
    <cellStyle name="Moeda" xfId="1" builtinId="4"/>
    <cellStyle name="Normal" xfId="0" builtinId="0"/>
    <cellStyle name="Normal 3" xfId="2"/>
    <cellStyle name="Normal 5" xfId="3"/>
    <cellStyle name="Normal 8" xf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41760</xdr:colOff>
      <xdr:row>2</xdr:row>
      <xdr:rowOff>83880</xdr:rowOff>
    </xdr:from>
    <xdr:to>
      <xdr:col>2</xdr:col>
      <xdr:colOff>651600</xdr:colOff>
      <xdr:row>8</xdr:row>
      <xdr:rowOff>47160</xdr:rowOff>
    </xdr:to>
    <xdr:pic>
      <xdr:nvPicPr>
        <xdr:cNvPr id="2" name="Imagem 2" descr="dpe-ma-defensoria-publica-do-estado-do-maranhao.png"/>
        <xdr:cNvPicPr/>
      </xdr:nvPicPr>
      <xdr:blipFill>
        <a:blip xmlns:r="http://schemas.openxmlformats.org/officeDocument/2006/relationships" r:embed="rId1"/>
        <a:stretch/>
      </xdr:blipFill>
      <xdr:spPr>
        <a:xfrm>
          <a:off x="465120" y="421560"/>
          <a:ext cx="1265040" cy="93852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J238"/>
  <sheetViews>
    <sheetView tabSelected="1" view="pageBreakPreview" zoomScaleNormal="100" zoomScaleSheetLayoutView="100" zoomScalePageLayoutView="95" workbookViewId="0">
      <selection activeCell="D30" sqref="D30"/>
    </sheetView>
  </sheetViews>
  <sheetFormatPr defaultColWidth="9.140625" defaultRowHeight="15" x14ac:dyDescent="0.25"/>
  <cols>
    <col min="1" max="1" width="6" style="1" customWidth="1"/>
    <col min="2" max="2" width="9.28515625" style="2" customWidth="1"/>
    <col min="3" max="3" width="10.28515625" style="1" customWidth="1"/>
    <col min="4" max="4" width="42.7109375" style="1" customWidth="1"/>
    <col min="5" max="5" width="9.28515625" style="1" customWidth="1"/>
    <col min="6" max="6" width="8.28515625" style="1" customWidth="1"/>
    <col min="7" max="7" width="11.140625" style="1" customWidth="1"/>
    <col min="8" max="8" width="12.42578125" style="3" customWidth="1"/>
    <col min="9" max="9" width="13.140625" style="1" customWidth="1"/>
    <col min="10" max="1024" width="9.140625" style="1"/>
  </cols>
  <sheetData>
    <row r="2" spans="2:10" ht="13.9" customHeight="1" x14ac:dyDescent="0.25">
      <c r="B2" s="49" t="s">
        <v>0</v>
      </c>
      <c r="C2" s="49"/>
      <c r="D2" s="50" t="s">
        <v>1</v>
      </c>
      <c r="E2" s="50"/>
      <c r="F2" s="50"/>
      <c r="G2" s="51" t="s">
        <v>2</v>
      </c>
      <c r="H2" s="51"/>
      <c r="I2" s="4" t="s">
        <v>3</v>
      </c>
    </row>
    <row r="3" spans="2:10" ht="12.75" customHeight="1" x14ac:dyDescent="0.25">
      <c r="B3" s="49"/>
      <c r="C3" s="49"/>
      <c r="D3" s="52" t="s">
        <v>4</v>
      </c>
      <c r="E3" s="52"/>
      <c r="F3" s="52"/>
      <c r="G3" s="53" t="s">
        <v>5</v>
      </c>
      <c r="H3" s="53"/>
      <c r="I3" s="5" t="s">
        <v>6</v>
      </c>
    </row>
    <row r="4" spans="2:10" x14ac:dyDescent="0.25">
      <c r="B4" s="49"/>
      <c r="C4" s="49"/>
      <c r="D4" s="52"/>
      <c r="E4" s="52"/>
      <c r="F4" s="52"/>
      <c r="G4" s="6" t="s">
        <v>7</v>
      </c>
      <c r="H4" s="7" t="s">
        <v>8</v>
      </c>
      <c r="I4" s="8" t="s">
        <v>9</v>
      </c>
    </row>
    <row r="5" spans="2:10" ht="12.75" customHeight="1" x14ac:dyDescent="0.25">
      <c r="B5" s="49"/>
      <c r="C5" s="49"/>
      <c r="D5" s="52" t="s">
        <v>10</v>
      </c>
      <c r="E5" s="52"/>
      <c r="F5" s="52"/>
      <c r="G5" s="9" t="s">
        <v>11</v>
      </c>
      <c r="H5" s="54">
        <v>43922</v>
      </c>
      <c r="I5" s="54"/>
    </row>
    <row r="6" spans="2:10" x14ac:dyDescent="0.25">
      <c r="B6" s="49"/>
      <c r="C6" s="49"/>
      <c r="D6" s="52"/>
      <c r="E6" s="52"/>
      <c r="F6" s="52"/>
      <c r="G6" s="9" t="s">
        <v>12</v>
      </c>
      <c r="H6" s="54">
        <v>43862</v>
      </c>
      <c r="I6" s="54"/>
    </row>
    <row r="7" spans="2:10" ht="12.75" customHeight="1" x14ac:dyDescent="0.25">
      <c r="B7" s="49"/>
      <c r="C7" s="49"/>
      <c r="D7" s="52"/>
      <c r="E7" s="52"/>
      <c r="F7" s="52"/>
      <c r="G7" s="9" t="s">
        <v>13</v>
      </c>
      <c r="H7" s="54" t="s">
        <v>14</v>
      </c>
      <c r="I7" s="54"/>
    </row>
    <row r="8" spans="2:10" ht="12.75" customHeight="1" x14ac:dyDescent="0.25">
      <c r="B8" s="49"/>
      <c r="C8" s="49"/>
      <c r="D8" s="52"/>
      <c r="E8" s="52"/>
      <c r="F8" s="52"/>
      <c r="G8" s="9" t="s">
        <v>15</v>
      </c>
      <c r="H8" s="54" t="s">
        <v>16</v>
      </c>
      <c r="I8" s="54"/>
    </row>
    <row r="9" spans="2:10" ht="12.75" customHeight="1" x14ac:dyDescent="0.25">
      <c r="B9" s="49"/>
      <c r="C9" s="49"/>
      <c r="D9" s="52"/>
      <c r="E9" s="52"/>
      <c r="F9" s="52"/>
      <c r="G9" s="9" t="s">
        <v>17</v>
      </c>
      <c r="H9" s="54" t="s">
        <v>18</v>
      </c>
      <c r="I9" s="54"/>
    </row>
    <row r="10" spans="2:10" ht="17.45" customHeight="1" x14ac:dyDescent="0.25">
      <c r="B10" s="49"/>
      <c r="C10" s="49"/>
      <c r="D10" s="52"/>
      <c r="E10" s="52"/>
      <c r="F10" s="52"/>
      <c r="G10" s="9" t="s">
        <v>19</v>
      </c>
      <c r="H10" s="54" t="s">
        <v>20</v>
      </c>
      <c r="I10" s="54"/>
    </row>
    <row r="11" spans="2:10" ht="12.75" customHeight="1" x14ac:dyDescent="0.25">
      <c r="B11" s="49"/>
      <c r="C11" s="49"/>
      <c r="D11" s="52"/>
      <c r="E11" s="52"/>
      <c r="F11" s="52"/>
      <c r="G11" s="9" t="s">
        <v>21</v>
      </c>
      <c r="H11" s="54" t="s">
        <v>22</v>
      </c>
      <c r="I11" s="54"/>
    </row>
    <row r="12" spans="2:10" ht="12.75" customHeight="1" x14ac:dyDescent="0.25">
      <c r="B12" s="49"/>
      <c r="C12" s="49"/>
      <c r="D12" s="52"/>
      <c r="E12" s="52"/>
      <c r="F12" s="52"/>
      <c r="G12" s="9" t="s">
        <v>23</v>
      </c>
      <c r="H12" s="54" t="s">
        <v>24</v>
      </c>
      <c r="I12" s="54"/>
    </row>
    <row r="13" spans="2:10" ht="12.75" customHeight="1" x14ac:dyDescent="0.25">
      <c r="B13" s="49"/>
      <c r="C13" s="49"/>
      <c r="D13" s="52"/>
      <c r="E13" s="52"/>
      <c r="F13" s="52"/>
      <c r="G13" s="9" t="s">
        <v>25</v>
      </c>
      <c r="H13" s="54" t="s">
        <v>26</v>
      </c>
      <c r="I13" s="54"/>
    </row>
    <row r="14" spans="2:10" ht="18" x14ac:dyDescent="0.25">
      <c r="B14" s="10" t="s">
        <v>27</v>
      </c>
      <c r="C14" s="11" t="s">
        <v>28</v>
      </c>
      <c r="D14" s="11" t="s">
        <v>29</v>
      </c>
      <c r="E14" s="11" t="s">
        <v>7</v>
      </c>
      <c r="F14" s="11" t="s">
        <v>30</v>
      </c>
      <c r="G14" s="11" t="s">
        <v>31</v>
      </c>
      <c r="H14" s="11" t="s">
        <v>32</v>
      </c>
      <c r="I14" s="11" t="s">
        <v>33</v>
      </c>
    </row>
    <row r="15" spans="2:10" ht="12.75" customHeight="1" x14ac:dyDescent="0.25">
      <c r="B15" s="12" t="s">
        <v>34</v>
      </c>
      <c r="C15" s="45" t="s">
        <v>35</v>
      </c>
      <c r="D15" s="45"/>
      <c r="E15" s="45"/>
      <c r="F15" s="45"/>
      <c r="G15" s="45"/>
      <c r="H15" s="45"/>
      <c r="I15" s="13">
        <f>SUM(I16:I25)</f>
        <v>19314.07</v>
      </c>
      <c r="J15" s="14"/>
    </row>
    <row r="16" spans="2:10" x14ac:dyDescent="0.25">
      <c r="B16" s="15" t="s">
        <v>36</v>
      </c>
      <c r="C16" s="16" t="s">
        <v>37</v>
      </c>
      <c r="D16" s="17" t="s">
        <v>38</v>
      </c>
      <c r="E16" s="16" t="s">
        <v>15</v>
      </c>
      <c r="F16" s="16" t="s">
        <v>39</v>
      </c>
      <c r="G16" s="18">
        <v>1</v>
      </c>
      <c r="H16" s="19">
        <v>150.44</v>
      </c>
      <c r="I16" s="19">
        <f t="shared" ref="I16:I25" si="0">TRUNC(G16*H16,2)</f>
        <v>150.44</v>
      </c>
    </row>
    <row r="17" spans="2:11" ht="19.5" x14ac:dyDescent="0.25">
      <c r="B17" s="15" t="s">
        <v>40</v>
      </c>
      <c r="C17" s="20" t="s">
        <v>41</v>
      </c>
      <c r="D17" s="17" t="s">
        <v>42</v>
      </c>
      <c r="E17" s="16" t="s">
        <v>12</v>
      </c>
      <c r="F17" s="16" t="s">
        <v>43</v>
      </c>
      <c r="G17" s="18">
        <f>1.5*1</f>
        <v>1.5</v>
      </c>
      <c r="H17" s="19">
        <v>312.44</v>
      </c>
      <c r="I17" s="19">
        <f t="shared" si="0"/>
        <v>468.66</v>
      </c>
    </row>
    <row r="18" spans="2:11" ht="19.5" x14ac:dyDescent="0.25">
      <c r="B18" s="15" t="s">
        <v>44</v>
      </c>
      <c r="C18" s="16">
        <v>41598</v>
      </c>
      <c r="D18" s="17" t="s">
        <v>45</v>
      </c>
      <c r="E18" s="16" t="s">
        <v>12</v>
      </c>
      <c r="F18" s="16" t="s">
        <v>39</v>
      </c>
      <c r="G18" s="18">
        <v>1</v>
      </c>
      <c r="H18" s="19">
        <v>1365.78</v>
      </c>
      <c r="I18" s="19">
        <f t="shared" si="0"/>
        <v>1365.78</v>
      </c>
    </row>
    <row r="19" spans="2:11" ht="39" x14ac:dyDescent="0.25">
      <c r="B19" s="15" t="s">
        <v>46</v>
      </c>
      <c r="C19" s="16" t="s">
        <v>47</v>
      </c>
      <c r="D19" s="17" t="s">
        <v>48</v>
      </c>
      <c r="E19" s="16" t="s">
        <v>12</v>
      </c>
      <c r="F19" s="16" t="s">
        <v>39</v>
      </c>
      <c r="G19" s="18">
        <v>1</v>
      </c>
      <c r="H19" s="19">
        <v>423.44</v>
      </c>
      <c r="I19" s="19">
        <f t="shared" si="0"/>
        <v>423.44</v>
      </c>
    </row>
    <row r="20" spans="2:11" x14ac:dyDescent="0.25">
      <c r="B20" s="15" t="s">
        <v>49</v>
      </c>
      <c r="C20" s="16" t="s">
        <v>50</v>
      </c>
      <c r="D20" s="17" t="s">
        <v>51</v>
      </c>
      <c r="E20" s="16" t="s">
        <v>15</v>
      </c>
      <c r="F20" s="16" t="s">
        <v>52</v>
      </c>
      <c r="G20" s="21">
        <v>2</v>
      </c>
      <c r="H20" s="19">
        <v>675</v>
      </c>
      <c r="I20" s="19">
        <f t="shared" si="0"/>
        <v>1350</v>
      </c>
    </row>
    <row r="21" spans="2:11" ht="19.5" x14ac:dyDescent="0.25">
      <c r="B21" s="15" t="s">
        <v>53</v>
      </c>
      <c r="C21" s="16" t="s">
        <v>54</v>
      </c>
      <c r="D21" s="17" t="s">
        <v>55</v>
      </c>
      <c r="E21" s="16" t="s">
        <v>12</v>
      </c>
      <c r="F21" s="16" t="s">
        <v>56</v>
      </c>
      <c r="G21" s="21">
        <v>2</v>
      </c>
      <c r="H21" s="19">
        <v>1200</v>
      </c>
      <c r="I21" s="19">
        <f t="shared" si="0"/>
        <v>2400</v>
      </c>
    </row>
    <row r="22" spans="2:11" ht="29.25" x14ac:dyDescent="0.25">
      <c r="B22" s="15" t="s">
        <v>57</v>
      </c>
      <c r="C22" s="16" t="s">
        <v>58</v>
      </c>
      <c r="D22" s="17" t="s">
        <v>59</v>
      </c>
      <c r="E22" s="16" t="s">
        <v>11</v>
      </c>
      <c r="F22" s="16" t="s">
        <v>60</v>
      </c>
      <c r="G22" s="18">
        <v>59.02</v>
      </c>
      <c r="H22" s="19">
        <v>34.380000000000003</v>
      </c>
      <c r="I22" s="19">
        <f t="shared" si="0"/>
        <v>2029.1</v>
      </c>
    </row>
    <row r="23" spans="2:11" ht="19.5" x14ac:dyDescent="0.25">
      <c r="B23" s="15" t="s">
        <v>61</v>
      </c>
      <c r="C23" s="16" t="s">
        <v>62</v>
      </c>
      <c r="D23" s="17" t="s">
        <v>63</v>
      </c>
      <c r="E23" s="16" t="s">
        <v>11</v>
      </c>
      <c r="F23" s="16" t="s">
        <v>39</v>
      </c>
      <c r="G23" s="18">
        <v>1</v>
      </c>
      <c r="H23" s="19">
        <v>664.08</v>
      </c>
      <c r="I23" s="19">
        <f t="shared" si="0"/>
        <v>664.08</v>
      </c>
    </row>
    <row r="24" spans="2:11" ht="29.25" x14ac:dyDescent="0.25">
      <c r="B24" s="15" t="s">
        <v>64</v>
      </c>
      <c r="C24" s="16" t="s">
        <v>65</v>
      </c>
      <c r="D24" s="17" t="s">
        <v>66</v>
      </c>
      <c r="E24" s="16" t="s">
        <v>12</v>
      </c>
      <c r="F24" s="16" t="s">
        <v>39</v>
      </c>
      <c r="G24" s="18">
        <v>1</v>
      </c>
      <c r="H24" s="19">
        <v>7947.11</v>
      </c>
      <c r="I24" s="19">
        <f t="shared" si="0"/>
        <v>7947.11</v>
      </c>
    </row>
    <row r="25" spans="2:11" ht="19.5" x14ac:dyDescent="0.25">
      <c r="B25" s="15" t="s">
        <v>67</v>
      </c>
      <c r="C25" s="16" t="s">
        <v>68</v>
      </c>
      <c r="D25" s="17" t="s">
        <v>69</v>
      </c>
      <c r="E25" s="16" t="s">
        <v>15</v>
      </c>
      <c r="F25" s="16" t="s">
        <v>39</v>
      </c>
      <c r="G25" s="18">
        <v>1</v>
      </c>
      <c r="H25" s="19">
        <v>2515.46</v>
      </c>
      <c r="I25" s="19">
        <f t="shared" si="0"/>
        <v>2515.46</v>
      </c>
    </row>
    <row r="26" spans="2:11" ht="12.75" customHeight="1" x14ac:dyDescent="0.25">
      <c r="B26" s="12" t="s">
        <v>70</v>
      </c>
      <c r="C26" s="45" t="s">
        <v>71</v>
      </c>
      <c r="D26" s="45"/>
      <c r="E26" s="45"/>
      <c r="F26" s="45"/>
      <c r="G26" s="45"/>
      <c r="H26" s="45"/>
      <c r="I26" s="13">
        <f>SUM(I27:I31)</f>
        <v>9643.7099999999991</v>
      </c>
    </row>
    <row r="27" spans="2:11" ht="19.5" x14ac:dyDescent="0.25">
      <c r="B27" s="15" t="s">
        <v>72</v>
      </c>
      <c r="C27" s="16">
        <v>1600413</v>
      </c>
      <c r="D27" s="22" t="s">
        <v>73</v>
      </c>
      <c r="E27" s="23" t="s">
        <v>23</v>
      </c>
      <c r="F27" s="23" t="s">
        <v>43</v>
      </c>
      <c r="G27" s="18">
        <v>392.4</v>
      </c>
      <c r="H27" s="19">
        <v>5.18</v>
      </c>
      <c r="I27" s="19">
        <f>TRUNC(G27*H27,2)</f>
        <v>2032.63</v>
      </c>
    </row>
    <row r="28" spans="2:11" ht="29.25" x14ac:dyDescent="0.25">
      <c r="B28" s="15" t="s">
        <v>74</v>
      </c>
      <c r="C28" s="20" t="s">
        <v>75</v>
      </c>
      <c r="D28" s="22" t="s">
        <v>76</v>
      </c>
      <c r="E28" s="23" t="s">
        <v>12</v>
      </c>
      <c r="F28" s="23" t="s">
        <v>77</v>
      </c>
      <c r="G28" s="18">
        <v>5.98</v>
      </c>
      <c r="H28" s="19">
        <v>6.32</v>
      </c>
      <c r="I28" s="19">
        <f>TRUNC(G28*H28,2)</f>
        <v>37.79</v>
      </c>
    </row>
    <row r="29" spans="2:11" ht="19.5" x14ac:dyDescent="0.25">
      <c r="B29" s="15" t="s">
        <v>78</v>
      </c>
      <c r="C29" s="24" t="s">
        <v>79</v>
      </c>
      <c r="D29" s="17" t="s">
        <v>80</v>
      </c>
      <c r="E29" s="16" t="s">
        <v>12</v>
      </c>
      <c r="F29" s="16" t="s">
        <v>77</v>
      </c>
      <c r="G29" s="21">
        <v>112.15</v>
      </c>
      <c r="H29" s="25">
        <v>0.38</v>
      </c>
      <c r="I29" s="19">
        <f>TRUNC(G29*H29,2)</f>
        <v>42.61</v>
      </c>
    </row>
    <row r="30" spans="2:11" ht="19.5" x14ac:dyDescent="0.25">
      <c r="B30" s="15" t="s">
        <v>81</v>
      </c>
      <c r="C30" s="16" t="s">
        <v>82</v>
      </c>
      <c r="D30" s="17" t="s">
        <v>83</v>
      </c>
      <c r="E30" s="16" t="s">
        <v>17</v>
      </c>
      <c r="F30" s="16" t="s">
        <v>77</v>
      </c>
      <c r="G30" s="21">
        <v>5.98</v>
      </c>
      <c r="H30" s="25">
        <v>23.09</v>
      </c>
      <c r="I30" s="19">
        <f>TRUNC(G30*H30,2)</f>
        <v>138.07</v>
      </c>
      <c r="K30" s="26"/>
    </row>
    <row r="31" spans="2:11" ht="19.5" x14ac:dyDescent="0.25">
      <c r="B31" s="15" t="s">
        <v>84</v>
      </c>
      <c r="C31" s="16" t="s">
        <v>85</v>
      </c>
      <c r="D31" s="17" t="s">
        <v>86</v>
      </c>
      <c r="E31" s="16" t="s">
        <v>17</v>
      </c>
      <c r="F31" s="16" t="s">
        <v>77</v>
      </c>
      <c r="G31" s="21">
        <v>106.17</v>
      </c>
      <c r="H31" s="25">
        <v>69.63</v>
      </c>
      <c r="I31" s="19">
        <f>TRUNC(G31*H31,2)</f>
        <v>7392.61</v>
      </c>
    </row>
    <row r="32" spans="2:11" ht="12.75" customHeight="1" x14ac:dyDescent="0.25">
      <c r="B32" s="12" t="s">
        <v>87</v>
      </c>
      <c r="C32" s="45" t="s">
        <v>88</v>
      </c>
      <c r="D32" s="45"/>
      <c r="E32" s="45"/>
      <c r="F32" s="45"/>
      <c r="G32" s="45"/>
      <c r="H32" s="45"/>
      <c r="I32" s="13">
        <f>SUM(I33)</f>
        <v>6325.19</v>
      </c>
      <c r="J32" s="27"/>
    </row>
    <row r="33" spans="2:10" ht="12.75" customHeight="1" x14ac:dyDescent="0.25">
      <c r="B33" s="28" t="s">
        <v>89</v>
      </c>
      <c r="C33" s="46" t="s">
        <v>90</v>
      </c>
      <c r="D33" s="46"/>
      <c r="E33" s="46"/>
      <c r="F33" s="46"/>
      <c r="G33" s="46"/>
      <c r="H33" s="46"/>
      <c r="I33" s="29">
        <f>SUM(I34:I43)</f>
        <v>6325.19</v>
      </c>
      <c r="J33" s="27"/>
    </row>
    <row r="34" spans="2:10" ht="19.5" x14ac:dyDescent="0.25">
      <c r="B34" s="15" t="s">
        <v>91</v>
      </c>
      <c r="C34" s="23">
        <v>96523</v>
      </c>
      <c r="D34" s="17" t="s">
        <v>92</v>
      </c>
      <c r="E34" s="16" t="s">
        <v>11</v>
      </c>
      <c r="F34" s="16" t="s">
        <v>77</v>
      </c>
      <c r="G34" s="18">
        <v>4.5999999999999996</v>
      </c>
      <c r="H34" s="19">
        <v>59.55</v>
      </c>
      <c r="I34" s="19">
        <f t="shared" ref="I34:I43" si="1">TRUNC(G34*H34,2)</f>
        <v>273.93</v>
      </c>
    </row>
    <row r="35" spans="2:10" ht="19.5" x14ac:dyDescent="0.25">
      <c r="B35" s="15" t="s">
        <v>93</v>
      </c>
      <c r="C35" s="23">
        <v>96616</v>
      </c>
      <c r="D35" s="17" t="s">
        <v>94</v>
      </c>
      <c r="E35" s="16" t="s">
        <v>11</v>
      </c>
      <c r="F35" s="16" t="s">
        <v>77</v>
      </c>
      <c r="G35" s="18">
        <v>0.35</v>
      </c>
      <c r="H35" s="19">
        <v>377.74</v>
      </c>
      <c r="I35" s="19">
        <f t="shared" si="1"/>
        <v>132.19999999999999</v>
      </c>
    </row>
    <row r="36" spans="2:10" ht="19.5" x14ac:dyDescent="0.25">
      <c r="B36" s="15" t="s">
        <v>95</v>
      </c>
      <c r="C36" s="16" t="s">
        <v>96</v>
      </c>
      <c r="D36" s="17" t="s">
        <v>97</v>
      </c>
      <c r="E36" s="16" t="s">
        <v>12</v>
      </c>
      <c r="F36" s="16" t="s">
        <v>98</v>
      </c>
      <c r="G36" s="18">
        <v>0.9</v>
      </c>
      <c r="H36" s="19">
        <v>8.9</v>
      </c>
      <c r="I36" s="19">
        <f t="shared" si="1"/>
        <v>8.01</v>
      </c>
    </row>
    <row r="37" spans="2:10" ht="29.25" x14ac:dyDescent="0.25">
      <c r="B37" s="15" t="s">
        <v>99</v>
      </c>
      <c r="C37" s="23">
        <v>96529</v>
      </c>
      <c r="D37" s="17" t="s">
        <v>100</v>
      </c>
      <c r="E37" s="16" t="s">
        <v>11</v>
      </c>
      <c r="F37" s="16" t="s">
        <v>43</v>
      </c>
      <c r="G37" s="18">
        <v>14.5</v>
      </c>
      <c r="H37" s="19">
        <v>198.76</v>
      </c>
      <c r="I37" s="19">
        <f t="shared" si="1"/>
        <v>2882.02</v>
      </c>
    </row>
    <row r="38" spans="2:10" ht="29.25" x14ac:dyDescent="0.25">
      <c r="B38" s="15" t="s">
        <v>101</v>
      </c>
      <c r="C38" s="16" t="s">
        <v>102</v>
      </c>
      <c r="D38" s="17" t="s">
        <v>103</v>
      </c>
      <c r="E38" s="16" t="s">
        <v>12</v>
      </c>
      <c r="F38" s="16" t="s">
        <v>98</v>
      </c>
      <c r="G38" s="18">
        <v>2.5</v>
      </c>
      <c r="H38" s="19">
        <v>537.16999999999996</v>
      </c>
      <c r="I38" s="19">
        <f t="shared" si="1"/>
        <v>1342.92</v>
      </c>
    </row>
    <row r="39" spans="2:10" ht="29.25" x14ac:dyDescent="0.25">
      <c r="B39" s="15" t="s">
        <v>104</v>
      </c>
      <c r="C39" s="23">
        <v>4953</v>
      </c>
      <c r="D39" s="17" t="s">
        <v>105</v>
      </c>
      <c r="E39" s="16" t="s">
        <v>12</v>
      </c>
      <c r="F39" s="16" t="s">
        <v>106</v>
      </c>
      <c r="G39" s="18">
        <v>4.8499999999999996</v>
      </c>
      <c r="H39" s="19">
        <v>15.07</v>
      </c>
      <c r="I39" s="19">
        <f t="shared" si="1"/>
        <v>73.08</v>
      </c>
    </row>
    <row r="40" spans="2:10" x14ac:dyDescent="0.25">
      <c r="B40" s="15" t="s">
        <v>107</v>
      </c>
      <c r="C40" s="16" t="s">
        <v>108</v>
      </c>
      <c r="D40" s="17" t="s">
        <v>109</v>
      </c>
      <c r="E40" s="16" t="s">
        <v>15</v>
      </c>
      <c r="F40" s="16" t="s">
        <v>43</v>
      </c>
      <c r="G40" s="18">
        <v>1</v>
      </c>
      <c r="H40" s="19">
        <v>36.700000000000003</v>
      </c>
      <c r="I40" s="19">
        <f t="shared" si="1"/>
        <v>36.700000000000003</v>
      </c>
    </row>
    <row r="41" spans="2:10" ht="19.5" x14ac:dyDescent="0.25">
      <c r="B41" s="15" t="s">
        <v>110</v>
      </c>
      <c r="C41" s="23">
        <v>96526</v>
      </c>
      <c r="D41" s="17" t="s">
        <v>111</v>
      </c>
      <c r="E41" s="16" t="s">
        <v>11</v>
      </c>
      <c r="F41" s="16" t="s">
        <v>77</v>
      </c>
      <c r="G41" s="18">
        <v>3.5</v>
      </c>
      <c r="H41" s="19">
        <v>189.64</v>
      </c>
      <c r="I41" s="19">
        <f t="shared" si="1"/>
        <v>663.74</v>
      </c>
    </row>
    <row r="42" spans="2:10" ht="39" x14ac:dyDescent="0.25">
      <c r="B42" s="15" t="s">
        <v>112</v>
      </c>
      <c r="C42" s="23">
        <v>89480</v>
      </c>
      <c r="D42" s="17" t="s">
        <v>113</v>
      </c>
      <c r="E42" s="23" t="s">
        <v>11</v>
      </c>
      <c r="F42" s="16" t="s">
        <v>43</v>
      </c>
      <c r="G42" s="18">
        <v>7.8</v>
      </c>
      <c r="H42" s="19">
        <v>105.07</v>
      </c>
      <c r="I42" s="19">
        <f t="shared" si="1"/>
        <v>819.54</v>
      </c>
    </row>
    <row r="43" spans="2:10" x14ac:dyDescent="0.25">
      <c r="B43" s="15" t="s">
        <v>114</v>
      </c>
      <c r="C43" s="23" t="s">
        <v>115</v>
      </c>
      <c r="D43" s="22" t="s">
        <v>116</v>
      </c>
      <c r="E43" s="16" t="s">
        <v>11</v>
      </c>
      <c r="F43" s="16" t="s">
        <v>43</v>
      </c>
      <c r="G43" s="18">
        <v>7.8</v>
      </c>
      <c r="H43" s="19">
        <v>11.93</v>
      </c>
      <c r="I43" s="19">
        <f t="shared" si="1"/>
        <v>93.05</v>
      </c>
    </row>
    <row r="44" spans="2:10" ht="12.75" customHeight="1" x14ac:dyDescent="0.25">
      <c r="B44" s="12" t="s">
        <v>117</v>
      </c>
      <c r="C44" s="48" t="s">
        <v>118</v>
      </c>
      <c r="D44" s="48"/>
      <c r="E44" s="48"/>
      <c r="F44" s="48"/>
      <c r="G44" s="48"/>
      <c r="H44" s="48"/>
      <c r="I44" s="13">
        <f>SUM(I45,I60,I79,I84,I89,I93,I98,I101,I110,I112)</f>
        <v>64438.41</v>
      </c>
    </row>
    <row r="45" spans="2:10" ht="12.75" customHeight="1" x14ac:dyDescent="0.25">
      <c r="B45" s="28" t="s">
        <v>119</v>
      </c>
      <c r="C45" s="46" t="s">
        <v>120</v>
      </c>
      <c r="D45" s="46"/>
      <c r="E45" s="46"/>
      <c r="F45" s="46"/>
      <c r="G45" s="46"/>
      <c r="H45" s="46"/>
      <c r="I45" s="29">
        <f>SUM(I46:I59)</f>
        <v>10311.719999999999</v>
      </c>
    </row>
    <row r="46" spans="2:10" ht="19.5" x14ac:dyDescent="0.25">
      <c r="B46" s="15" t="s">
        <v>121</v>
      </c>
      <c r="C46" s="23">
        <v>96523</v>
      </c>
      <c r="D46" s="17" t="s">
        <v>92</v>
      </c>
      <c r="E46" s="16" t="s">
        <v>11</v>
      </c>
      <c r="F46" s="16" t="s">
        <v>77</v>
      </c>
      <c r="G46" s="18">
        <v>4.25</v>
      </c>
      <c r="H46" s="19">
        <v>59.55</v>
      </c>
      <c r="I46" s="19">
        <f t="shared" ref="I46:I59" si="2">TRUNC(G46*H46,2)</f>
        <v>253.08</v>
      </c>
    </row>
    <row r="47" spans="2:10" ht="19.5" x14ac:dyDescent="0.25">
      <c r="B47" s="15" t="s">
        <v>122</v>
      </c>
      <c r="C47" s="16" t="s">
        <v>96</v>
      </c>
      <c r="D47" s="17" t="s">
        <v>97</v>
      </c>
      <c r="E47" s="16" t="s">
        <v>12</v>
      </c>
      <c r="F47" s="16" t="s">
        <v>98</v>
      </c>
      <c r="G47" s="18">
        <v>0.8</v>
      </c>
      <c r="H47" s="19">
        <v>8.9</v>
      </c>
      <c r="I47" s="19">
        <f t="shared" si="2"/>
        <v>7.12</v>
      </c>
    </row>
    <row r="48" spans="2:10" ht="19.5" x14ac:dyDescent="0.25">
      <c r="B48" s="15" t="s">
        <v>123</v>
      </c>
      <c r="C48" s="23">
        <v>96616</v>
      </c>
      <c r="D48" s="17" t="s">
        <v>94</v>
      </c>
      <c r="E48" s="16" t="s">
        <v>11</v>
      </c>
      <c r="F48" s="16" t="s">
        <v>77</v>
      </c>
      <c r="G48" s="18">
        <v>0.3</v>
      </c>
      <c r="H48" s="19">
        <v>377.74</v>
      </c>
      <c r="I48" s="19">
        <f t="shared" si="2"/>
        <v>113.32</v>
      </c>
    </row>
    <row r="49" spans="2:9" ht="29.25" x14ac:dyDescent="0.25">
      <c r="B49" s="15" t="s">
        <v>124</v>
      </c>
      <c r="C49" s="23">
        <v>96529</v>
      </c>
      <c r="D49" s="17" t="s">
        <v>100</v>
      </c>
      <c r="E49" s="16" t="s">
        <v>11</v>
      </c>
      <c r="F49" s="16" t="s">
        <v>43</v>
      </c>
      <c r="G49" s="18">
        <v>13.25</v>
      </c>
      <c r="H49" s="19">
        <v>198.76</v>
      </c>
      <c r="I49" s="19">
        <f t="shared" si="2"/>
        <v>2633.57</v>
      </c>
    </row>
    <row r="50" spans="2:9" ht="29.25" x14ac:dyDescent="0.25">
      <c r="B50" s="15" t="s">
        <v>125</v>
      </c>
      <c r="C50" s="23">
        <v>92791</v>
      </c>
      <c r="D50" s="17" t="s">
        <v>126</v>
      </c>
      <c r="E50" s="16" t="s">
        <v>11</v>
      </c>
      <c r="F50" s="16" t="s">
        <v>127</v>
      </c>
      <c r="G50" s="18">
        <v>14.35</v>
      </c>
      <c r="H50" s="19">
        <v>6.13</v>
      </c>
      <c r="I50" s="19">
        <f t="shared" si="2"/>
        <v>87.96</v>
      </c>
    </row>
    <row r="51" spans="2:9" ht="29.25" x14ac:dyDescent="0.25">
      <c r="B51" s="15" t="s">
        <v>128</v>
      </c>
      <c r="C51" s="23">
        <v>92793</v>
      </c>
      <c r="D51" s="22" t="s">
        <v>129</v>
      </c>
      <c r="E51" s="16" t="s">
        <v>11</v>
      </c>
      <c r="F51" s="16" t="s">
        <v>127</v>
      </c>
      <c r="G51" s="18">
        <v>41.36</v>
      </c>
      <c r="H51" s="19">
        <v>5.88</v>
      </c>
      <c r="I51" s="19">
        <f t="shared" si="2"/>
        <v>243.19</v>
      </c>
    </row>
    <row r="52" spans="2:9" ht="29.25" x14ac:dyDescent="0.25">
      <c r="B52" s="15" t="s">
        <v>130</v>
      </c>
      <c r="C52" s="23">
        <v>92794</v>
      </c>
      <c r="D52" s="17" t="s">
        <v>131</v>
      </c>
      <c r="E52" s="16" t="s">
        <v>11</v>
      </c>
      <c r="F52" s="16" t="s">
        <v>127</v>
      </c>
      <c r="G52" s="18">
        <v>39.25</v>
      </c>
      <c r="H52" s="19">
        <v>5.38</v>
      </c>
      <c r="I52" s="19">
        <f t="shared" si="2"/>
        <v>211.16</v>
      </c>
    </row>
    <row r="53" spans="2:9" ht="29.25" x14ac:dyDescent="0.25">
      <c r="B53" s="15" t="s">
        <v>132</v>
      </c>
      <c r="C53" s="16" t="s">
        <v>102</v>
      </c>
      <c r="D53" s="17" t="s">
        <v>103</v>
      </c>
      <c r="E53" s="16" t="s">
        <v>12</v>
      </c>
      <c r="F53" s="16" t="s">
        <v>98</v>
      </c>
      <c r="G53" s="18">
        <v>1.6</v>
      </c>
      <c r="H53" s="19">
        <v>537.16999999999996</v>
      </c>
      <c r="I53" s="19">
        <f t="shared" si="2"/>
        <v>859.47</v>
      </c>
    </row>
    <row r="54" spans="2:9" ht="19.5" x14ac:dyDescent="0.25">
      <c r="B54" s="15" t="s">
        <v>133</v>
      </c>
      <c r="C54" s="16" t="s">
        <v>134</v>
      </c>
      <c r="D54" s="17" t="s">
        <v>111</v>
      </c>
      <c r="E54" s="16" t="s">
        <v>11</v>
      </c>
      <c r="F54" s="16" t="s">
        <v>77</v>
      </c>
      <c r="G54" s="18">
        <v>4.6100000000000003</v>
      </c>
      <c r="H54" s="19">
        <v>105.75</v>
      </c>
      <c r="I54" s="19">
        <f t="shared" si="2"/>
        <v>487.5</v>
      </c>
    </row>
    <row r="55" spans="2:9" ht="19.5" x14ac:dyDescent="0.25">
      <c r="B55" s="15" t="s">
        <v>135</v>
      </c>
      <c r="C55" s="23">
        <v>96544</v>
      </c>
      <c r="D55" s="22" t="s">
        <v>136</v>
      </c>
      <c r="E55" s="16" t="s">
        <v>11</v>
      </c>
      <c r="F55" s="16" t="s">
        <v>127</v>
      </c>
      <c r="G55" s="18">
        <v>60.07</v>
      </c>
      <c r="H55" s="19">
        <v>9.6</v>
      </c>
      <c r="I55" s="19">
        <f t="shared" si="2"/>
        <v>576.66999999999996</v>
      </c>
    </row>
    <row r="56" spans="2:9" ht="19.5" x14ac:dyDescent="0.25">
      <c r="B56" s="15" t="s">
        <v>137</v>
      </c>
      <c r="C56" s="16" t="s">
        <v>138</v>
      </c>
      <c r="D56" s="17" t="s">
        <v>139</v>
      </c>
      <c r="E56" s="16" t="s">
        <v>11</v>
      </c>
      <c r="F56" s="16" t="s">
        <v>127</v>
      </c>
      <c r="G56" s="18">
        <v>107.22</v>
      </c>
      <c r="H56" s="19">
        <v>7.55</v>
      </c>
      <c r="I56" s="19">
        <f t="shared" si="2"/>
        <v>809.51</v>
      </c>
    </row>
    <row r="57" spans="2:9" ht="29.25" x14ac:dyDescent="0.25">
      <c r="B57" s="15" t="s">
        <v>140</v>
      </c>
      <c r="C57" s="23">
        <v>96530</v>
      </c>
      <c r="D57" s="22" t="s">
        <v>141</v>
      </c>
      <c r="E57" s="16" t="s">
        <v>11</v>
      </c>
      <c r="F57" s="23" t="s">
        <v>43</v>
      </c>
      <c r="G57" s="18">
        <v>26.55</v>
      </c>
      <c r="H57" s="19">
        <v>102.17</v>
      </c>
      <c r="I57" s="19">
        <f t="shared" si="2"/>
        <v>2712.61</v>
      </c>
    </row>
    <row r="58" spans="2:9" ht="29.25" x14ac:dyDescent="0.25">
      <c r="B58" s="15" t="s">
        <v>142</v>
      </c>
      <c r="C58" s="23">
        <v>96557</v>
      </c>
      <c r="D58" s="17" t="s">
        <v>143</v>
      </c>
      <c r="E58" s="16" t="s">
        <v>11</v>
      </c>
      <c r="F58" s="16" t="s">
        <v>77</v>
      </c>
      <c r="G58" s="18">
        <v>1.9</v>
      </c>
      <c r="H58" s="19">
        <v>454.98</v>
      </c>
      <c r="I58" s="19">
        <f t="shared" si="2"/>
        <v>864.46</v>
      </c>
    </row>
    <row r="59" spans="2:9" ht="29.25" x14ac:dyDescent="0.25">
      <c r="B59" s="15" t="s">
        <v>144</v>
      </c>
      <c r="C59" s="23">
        <v>4953</v>
      </c>
      <c r="D59" s="17" t="s">
        <v>105</v>
      </c>
      <c r="E59" s="16" t="s">
        <v>12</v>
      </c>
      <c r="F59" s="16" t="s">
        <v>43</v>
      </c>
      <c r="G59" s="18">
        <v>30</v>
      </c>
      <c r="H59" s="19">
        <v>15.07</v>
      </c>
      <c r="I59" s="19">
        <f t="shared" si="2"/>
        <v>452.1</v>
      </c>
    </row>
    <row r="60" spans="2:9" ht="12.75" customHeight="1" x14ac:dyDescent="0.25">
      <c r="B60" s="28" t="s">
        <v>145</v>
      </c>
      <c r="C60" s="46" t="s">
        <v>146</v>
      </c>
      <c r="D60" s="46"/>
      <c r="E60" s="46"/>
      <c r="F60" s="46"/>
      <c r="G60" s="46"/>
      <c r="H60" s="46"/>
      <c r="I60" s="29">
        <f>SUM(I61:I78)</f>
        <v>24348.43</v>
      </c>
    </row>
    <row r="61" spans="2:9" ht="48.75" x14ac:dyDescent="0.25">
      <c r="B61" s="15" t="s">
        <v>147</v>
      </c>
      <c r="C61" s="23">
        <v>92408</v>
      </c>
      <c r="D61" s="17" t="s">
        <v>148</v>
      </c>
      <c r="E61" s="16" t="s">
        <v>11</v>
      </c>
      <c r="F61" s="16" t="s">
        <v>43</v>
      </c>
      <c r="G61" s="18">
        <v>24.85</v>
      </c>
      <c r="H61" s="19">
        <v>152.01</v>
      </c>
      <c r="I61" s="19">
        <f t="shared" ref="I61:I78" si="3">TRUNC(G61*H61,2)</f>
        <v>3777.44</v>
      </c>
    </row>
    <row r="62" spans="2:9" ht="29.25" x14ac:dyDescent="0.25">
      <c r="B62" s="15" t="s">
        <v>149</v>
      </c>
      <c r="C62" s="23">
        <v>92446</v>
      </c>
      <c r="D62" s="17" t="s">
        <v>150</v>
      </c>
      <c r="E62" s="16" t="s">
        <v>11</v>
      </c>
      <c r="F62" s="16" t="s">
        <v>43</v>
      </c>
      <c r="G62" s="18">
        <v>6</v>
      </c>
      <c r="H62" s="19">
        <v>141.35</v>
      </c>
      <c r="I62" s="19">
        <f t="shared" si="3"/>
        <v>848.1</v>
      </c>
    </row>
    <row r="63" spans="2:9" ht="48.75" x14ac:dyDescent="0.25">
      <c r="B63" s="15" t="s">
        <v>151</v>
      </c>
      <c r="C63" s="23">
        <v>92776</v>
      </c>
      <c r="D63" s="17" t="s">
        <v>152</v>
      </c>
      <c r="E63" s="16" t="s">
        <v>11</v>
      </c>
      <c r="F63" s="16" t="s">
        <v>127</v>
      </c>
      <c r="G63" s="18">
        <v>57.8</v>
      </c>
      <c r="H63" s="19">
        <v>9.65</v>
      </c>
      <c r="I63" s="19">
        <f t="shared" si="3"/>
        <v>557.77</v>
      </c>
    </row>
    <row r="64" spans="2:9" ht="48.75" x14ac:dyDescent="0.25">
      <c r="B64" s="15" t="s">
        <v>153</v>
      </c>
      <c r="C64" s="23">
        <v>92778</v>
      </c>
      <c r="D64" s="17" t="s">
        <v>154</v>
      </c>
      <c r="E64" s="16" t="s">
        <v>11</v>
      </c>
      <c r="F64" s="16" t="s">
        <v>127</v>
      </c>
      <c r="G64" s="18">
        <v>82.6</v>
      </c>
      <c r="H64" s="19">
        <v>7.5</v>
      </c>
      <c r="I64" s="19">
        <f t="shared" si="3"/>
        <v>619.5</v>
      </c>
    </row>
    <row r="65" spans="2:9" ht="39" x14ac:dyDescent="0.25">
      <c r="B65" s="15" t="s">
        <v>155</v>
      </c>
      <c r="C65" s="23">
        <v>92718</v>
      </c>
      <c r="D65" s="17" t="s">
        <v>156</v>
      </c>
      <c r="E65" s="16" t="s">
        <v>11</v>
      </c>
      <c r="F65" s="16" t="s">
        <v>77</v>
      </c>
      <c r="G65" s="18">
        <v>1.2</v>
      </c>
      <c r="H65" s="19">
        <v>487.44</v>
      </c>
      <c r="I65" s="19">
        <f t="shared" si="3"/>
        <v>584.91999999999996</v>
      </c>
    </row>
    <row r="66" spans="2:9" ht="48.75" x14ac:dyDescent="0.25">
      <c r="B66" s="15" t="s">
        <v>157</v>
      </c>
      <c r="C66" s="23">
        <v>92741</v>
      </c>
      <c r="D66" s="17" t="s">
        <v>158</v>
      </c>
      <c r="E66" s="16" t="s">
        <v>11</v>
      </c>
      <c r="F66" s="16" t="s">
        <v>77</v>
      </c>
      <c r="G66" s="18">
        <v>0.3</v>
      </c>
      <c r="H66" s="19">
        <v>529.04999999999995</v>
      </c>
      <c r="I66" s="19">
        <f t="shared" si="3"/>
        <v>158.71</v>
      </c>
    </row>
    <row r="67" spans="2:9" ht="19.5" x14ac:dyDescent="0.25">
      <c r="B67" s="15" t="s">
        <v>159</v>
      </c>
      <c r="C67" s="23">
        <v>93204</v>
      </c>
      <c r="D67" s="17" t="s">
        <v>160</v>
      </c>
      <c r="E67" s="16" t="s">
        <v>11</v>
      </c>
      <c r="F67" s="16" t="s">
        <v>60</v>
      </c>
      <c r="G67" s="18">
        <v>38.5</v>
      </c>
      <c r="H67" s="19">
        <v>31.4</v>
      </c>
      <c r="I67" s="19">
        <f t="shared" si="3"/>
        <v>1208.9000000000001</v>
      </c>
    </row>
    <row r="68" spans="2:9" ht="48.75" x14ac:dyDescent="0.25">
      <c r="B68" s="15" t="s">
        <v>161</v>
      </c>
      <c r="C68" s="23">
        <v>87523</v>
      </c>
      <c r="D68" s="22" t="s">
        <v>162</v>
      </c>
      <c r="E68" s="16" t="s">
        <v>11</v>
      </c>
      <c r="F68" s="16" t="s">
        <v>43</v>
      </c>
      <c r="G68" s="18">
        <v>95.8</v>
      </c>
      <c r="H68" s="19">
        <v>57.19</v>
      </c>
      <c r="I68" s="19">
        <f t="shared" si="3"/>
        <v>5478.8</v>
      </c>
    </row>
    <row r="69" spans="2:9" ht="39" x14ac:dyDescent="0.25">
      <c r="B69" s="15" t="s">
        <v>163</v>
      </c>
      <c r="C69" s="23">
        <v>87879</v>
      </c>
      <c r="D69" s="22" t="s">
        <v>164</v>
      </c>
      <c r="E69" s="16" t="s">
        <v>11</v>
      </c>
      <c r="F69" s="16" t="s">
        <v>43</v>
      </c>
      <c r="G69" s="18">
        <v>191.6</v>
      </c>
      <c r="H69" s="19">
        <v>2.71</v>
      </c>
      <c r="I69" s="19">
        <f t="shared" si="3"/>
        <v>519.23</v>
      </c>
    </row>
    <row r="70" spans="2:9" ht="58.5" x14ac:dyDescent="0.25">
      <c r="B70" s="15" t="s">
        <v>165</v>
      </c>
      <c r="C70" s="23">
        <v>89173</v>
      </c>
      <c r="D70" s="22" t="s">
        <v>166</v>
      </c>
      <c r="E70" s="16" t="s">
        <v>11</v>
      </c>
      <c r="F70" s="16" t="s">
        <v>43</v>
      </c>
      <c r="G70" s="18">
        <v>191.6</v>
      </c>
      <c r="H70" s="19">
        <v>22.39</v>
      </c>
      <c r="I70" s="19">
        <f t="shared" si="3"/>
        <v>4289.92</v>
      </c>
    </row>
    <row r="71" spans="2:9" ht="19.5" x14ac:dyDescent="0.25">
      <c r="B71" s="15" t="s">
        <v>167</v>
      </c>
      <c r="C71" s="23">
        <v>88485</v>
      </c>
      <c r="D71" s="22" t="s">
        <v>168</v>
      </c>
      <c r="E71" s="16" t="s">
        <v>11</v>
      </c>
      <c r="F71" s="16" t="s">
        <v>43</v>
      </c>
      <c r="G71" s="18">
        <v>191.6</v>
      </c>
      <c r="H71" s="19">
        <v>1.68</v>
      </c>
      <c r="I71" s="19">
        <f t="shared" si="3"/>
        <v>321.88</v>
      </c>
    </row>
    <row r="72" spans="2:9" ht="19.5" x14ac:dyDescent="0.25">
      <c r="B72" s="15" t="s">
        <v>169</v>
      </c>
      <c r="C72" s="23">
        <v>88497</v>
      </c>
      <c r="D72" s="22" t="s">
        <v>170</v>
      </c>
      <c r="E72" s="16" t="s">
        <v>11</v>
      </c>
      <c r="F72" s="16" t="s">
        <v>43</v>
      </c>
      <c r="G72" s="18">
        <v>68.5</v>
      </c>
      <c r="H72" s="19">
        <v>9.3000000000000007</v>
      </c>
      <c r="I72" s="19">
        <f t="shared" si="3"/>
        <v>637.04999999999995</v>
      </c>
    </row>
    <row r="73" spans="2:9" ht="19.5" x14ac:dyDescent="0.25">
      <c r="B73" s="15" t="s">
        <v>171</v>
      </c>
      <c r="C73" s="23">
        <v>88487</v>
      </c>
      <c r="D73" s="22" t="s">
        <v>172</v>
      </c>
      <c r="E73" s="16" t="s">
        <v>11</v>
      </c>
      <c r="F73" s="16" t="s">
        <v>43</v>
      </c>
      <c r="G73" s="18">
        <v>68.5</v>
      </c>
      <c r="H73" s="19">
        <v>8.84</v>
      </c>
      <c r="I73" s="19">
        <f t="shared" si="3"/>
        <v>605.54</v>
      </c>
    </row>
    <row r="74" spans="2:9" ht="29.25" x14ac:dyDescent="0.25">
      <c r="B74" s="15" t="s">
        <v>173</v>
      </c>
      <c r="C74" s="23">
        <v>12716</v>
      </c>
      <c r="D74" s="22" t="s">
        <v>174</v>
      </c>
      <c r="E74" s="16" t="s">
        <v>12</v>
      </c>
      <c r="F74" s="16" t="s">
        <v>43</v>
      </c>
      <c r="G74" s="18">
        <v>43.81</v>
      </c>
      <c r="H74" s="19">
        <v>61.45</v>
      </c>
      <c r="I74" s="19">
        <f t="shared" si="3"/>
        <v>2692.12</v>
      </c>
    </row>
    <row r="75" spans="2:9" x14ac:dyDescent="0.25">
      <c r="B75" s="15" t="s">
        <v>175</v>
      </c>
      <c r="C75" s="23">
        <v>11128</v>
      </c>
      <c r="D75" s="22" t="s">
        <v>176</v>
      </c>
      <c r="E75" s="16" t="s">
        <v>12</v>
      </c>
      <c r="F75" s="23" t="s">
        <v>60</v>
      </c>
      <c r="G75" s="18">
        <v>60.6</v>
      </c>
      <c r="H75" s="19">
        <v>8.0500000000000007</v>
      </c>
      <c r="I75" s="19">
        <f t="shared" si="3"/>
        <v>487.83</v>
      </c>
    </row>
    <row r="76" spans="2:9" ht="29.25" x14ac:dyDescent="0.25">
      <c r="B76" s="15" t="s">
        <v>177</v>
      </c>
      <c r="C76" s="23">
        <v>2306</v>
      </c>
      <c r="D76" s="22" t="s">
        <v>178</v>
      </c>
      <c r="E76" s="16" t="s">
        <v>12</v>
      </c>
      <c r="F76" s="16" t="s">
        <v>43</v>
      </c>
      <c r="G76" s="18">
        <v>43.81</v>
      </c>
      <c r="H76" s="19">
        <v>14.24</v>
      </c>
      <c r="I76" s="19">
        <f t="shared" si="3"/>
        <v>623.85</v>
      </c>
    </row>
    <row r="77" spans="2:9" x14ac:dyDescent="0.25">
      <c r="B77" s="15" t="s">
        <v>179</v>
      </c>
      <c r="C77" s="23" t="s">
        <v>180</v>
      </c>
      <c r="D77" s="22" t="s">
        <v>181</v>
      </c>
      <c r="E77" s="23" t="s">
        <v>25</v>
      </c>
      <c r="F77" s="23" t="s">
        <v>60</v>
      </c>
      <c r="G77" s="18">
        <v>6</v>
      </c>
      <c r="H77" s="19">
        <v>144.66</v>
      </c>
      <c r="I77" s="19">
        <f t="shared" si="3"/>
        <v>867.96</v>
      </c>
    </row>
    <row r="78" spans="2:9" ht="29.25" x14ac:dyDescent="0.25">
      <c r="B78" s="15" t="s">
        <v>182</v>
      </c>
      <c r="C78" s="23">
        <v>2311</v>
      </c>
      <c r="D78" s="22" t="s">
        <v>183</v>
      </c>
      <c r="E78" s="23" t="s">
        <v>12</v>
      </c>
      <c r="F78" s="23" t="s">
        <v>43</v>
      </c>
      <c r="G78" s="18">
        <v>3.16</v>
      </c>
      <c r="H78" s="19">
        <v>21.81</v>
      </c>
      <c r="I78" s="19">
        <f t="shared" si="3"/>
        <v>68.91</v>
      </c>
    </row>
    <row r="79" spans="2:9" ht="12.75" customHeight="1" x14ac:dyDescent="0.25">
      <c r="B79" s="28" t="s">
        <v>184</v>
      </c>
      <c r="C79" s="46" t="s">
        <v>185</v>
      </c>
      <c r="D79" s="46"/>
      <c r="E79" s="46"/>
      <c r="F79" s="46"/>
      <c r="G79" s="46"/>
      <c r="H79" s="46"/>
      <c r="I79" s="29">
        <f>SUM(I80:I83)</f>
        <v>4180.42</v>
      </c>
    </row>
    <row r="80" spans="2:9" ht="58.5" x14ac:dyDescent="0.25">
      <c r="B80" s="15" t="s">
        <v>186</v>
      </c>
      <c r="C80" s="23">
        <v>94438</v>
      </c>
      <c r="D80" s="22" t="s">
        <v>187</v>
      </c>
      <c r="E80" s="23" t="s">
        <v>11</v>
      </c>
      <c r="F80" s="23" t="s">
        <v>43</v>
      </c>
      <c r="G80" s="18">
        <v>43.53</v>
      </c>
      <c r="H80" s="19">
        <v>29.94</v>
      </c>
      <c r="I80" s="19">
        <f>TRUNC(G80*H80,2)</f>
        <v>1303.28</v>
      </c>
    </row>
    <row r="81" spans="2:9" ht="29.25" x14ac:dyDescent="0.25">
      <c r="B81" s="15" t="s">
        <v>188</v>
      </c>
      <c r="C81" s="23">
        <v>87251</v>
      </c>
      <c r="D81" s="22" t="s">
        <v>189</v>
      </c>
      <c r="E81" s="23" t="s">
        <v>11</v>
      </c>
      <c r="F81" s="23" t="s">
        <v>43</v>
      </c>
      <c r="G81" s="18">
        <v>43.53</v>
      </c>
      <c r="H81" s="19">
        <v>39.83</v>
      </c>
      <c r="I81" s="19">
        <f>TRUNC(G81*H81,2)</f>
        <v>1733.79</v>
      </c>
    </row>
    <row r="82" spans="2:9" ht="48.75" x14ac:dyDescent="0.25">
      <c r="B82" s="15" t="s">
        <v>190</v>
      </c>
      <c r="C82" s="23">
        <v>10991</v>
      </c>
      <c r="D82" s="22" t="s">
        <v>191</v>
      </c>
      <c r="E82" s="23" t="s">
        <v>12</v>
      </c>
      <c r="F82" s="23" t="s">
        <v>43</v>
      </c>
      <c r="G82" s="18">
        <v>4.34</v>
      </c>
      <c r="H82" s="19">
        <v>40</v>
      </c>
      <c r="I82" s="19">
        <f>TRUNC(G82*H82,2)</f>
        <v>173.6</v>
      </c>
    </row>
    <row r="83" spans="2:9" ht="48.75" x14ac:dyDescent="0.25">
      <c r="B83" s="15" t="s">
        <v>192</v>
      </c>
      <c r="C83" s="23">
        <v>10618</v>
      </c>
      <c r="D83" s="22" t="s">
        <v>193</v>
      </c>
      <c r="E83" s="23" t="s">
        <v>12</v>
      </c>
      <c r="F83" s="23" t="s">
        <v>43</v>
      </c>
      <c r="G83" s="18">
        <v>21.1</v>
      </c>
      <c r="H83" s="19">
        <v>45.96</v>
      </c>
      <c r="I83" s="19">
        <f>TRUNC(G83*H83,2)</f>
        <v>969.75</v>
      </c>
    </row>
    <row r="84" spans="2:9" ht="12.75" customHeight="1" x14ac:dyDescent="0.25">
      <c r="B84" s="28" t="s">
        <v>194</v>
      </c>
      <c r="C84" s="46" t="s">
        <v>195</v>
      </c>
      <c r="D84" s="46"/>
      <c r="E84" s="46"/>
      <c r="F84" s="46"/>
      <c r="G84" s="46"/>
      <c r="H84" s="46"/>
      <c r="I84" s="29">
        <f>SUM(I85:I88)</f>
        <v>5412.82</v>
      </c>
    </row>
    <row r="85" spans="2:9" ht="19.5" x14ac:dyDescent="0.25">
      <c r="B85" s="15" t="s">
        <v>196</v>
      </c>
      <c r="C85" s="23">
        <v>96114</v>
      </c>
      <c r="D85" s="22" t="s">
        <v>197</v>
      </c>
      <c r="E85" s="23" t="s">
        <v>11</v>
      </c>
      <c r="F85" s="23" t="s">
        <v>43</v>
      </c>
      <c r="G85" s="18">
        <v>47.88</v>
      </c>
      <c r="H85" s="19">
        <v>58.86</v>
      </c>
      <c r="I85" s="19">
        <f>TRUNC(G85*H85,2)</f>
        <v>2818.21</v>
      </c>
    </row>
    <row r="86" spans="2:9" ht="19.5" x14ac:dyDescent="0.25">
      <c r="B86" s="15" t="s">
        <v>198</v>
      </c>
      <c r="C86" s="23">
        <v>88496</v>
      </c>
      <c r="D86" s="22" t="s">
        <v>199</v>
      </c>
      <c r="E86" s="23" t="s">
        <v>11</v>
      </c>
      <c r="F86" s="23" t="s">
        <v>43</v>
      </c>
      <c r="G86" s="18">
        <v>47.88</v>
      </c>
      <c r="H86" s="19">
        <v>17.61</v>
      </c>
      <c r="I86" s="19">
        <f>TRUNC(G86*H86,2)</f>
        <v>843.16</v>
      </c>
    </row>
    <row r="87" spans="2:9" ht="19.5" x14ac:dyDescent="0.25">
      <c r="B87" s="15" t="s">
        <v>200</v>
      </c>
      <c r="C87" s="23">
        <v>88486</v>
      </c>
      <c r="D87" s="22" t="s">
        <v>201</v>
      </c>
      <c r="E87" s="23" t="s">
        <v>11</v>
      </c>
      <c r="F87" s="23" t="s">
        <v>43</v>
      </c>
      <c r="G87" s="18">
        <v>47.88</v>
      </c>
      <c r="H87" s="19">
        <v>9.75</v>
      </c>
      <c r="I87" s="19">
        <f>TRUNC(G87*H87,2)</f>
        <v>466.83</v>
      </c>
    </row>
    <row r="88" spans="2:9" ht="19.5" x14ac:dyDescent="0.25">
      <c r="B88" s="15" t="s">
        <v>202</v>
      </c>
      <c r="C88" s="23">
        <v>1979</v>
      </c>
      <c r="D88" s="22" t="s">
        <v>203</v>
      </c>
      <c r="E88" s="23" t="s">
        <v>12</v>
      </c>
      <c r="F88" s="23" t="s">
        <v>43</v>
      </c>
      <c r="G88" s="18">
        <v>47.88</v>
      </c>
      <c r="H88" s="19">
        <v>26.83</v>
      </c>
      <c r="I88" s="19">
        <f>TRUNC(G88*H88,2)</f>
        <v>1284.6199999999999</v>
      </c>
    </row>
    <row r="89" spans="2:9" ht="12.75" customHeight="1" x14ac:dyDescent="0.25">
      <c r="B89" s="28" t="s">
        <v>204</v>
      </c>
      <c r="C89" s="44" t="s">
        <v>205</v>
      </c>
      <c r="D89" s="44"/>
      <c r="E89" s="44"/>
      <c r="F89" s="44"/>
      <c r="G89" s="44"/>
      <c r="H89" s="44"/>
      <c r="I89" s="29">
        <f>SUM(I90:I92)</f>
        <v>3709.33</v>
      </c>
    </row>
    <row r="90" spans="2:9" ht="19.5" x14ac:dyDescent="0.25">
      <c r="B90" s="15" t="s">
        <v>206</v>
      </c>
      <c r="C90" s="23">
        <v>84886</v>
      </c>
      <c r="D90" s="17" t="s">
        <v>207</v>
      </c>
      <c r="E90" s="23" t="s">
        <v>11</v>
      </c>
      <c r="F90" s="16" t="s">
        <v>39</v>
      </c>
      <c r="G90" s="18">
        <v>2</v>
      </c>
      <c r="H90" s="19">
        <v>1149.5</v>
      </c>
      <c r="I90" s="19">
        <f>TRUNC(G90*H90,2)</f>
        <v>2299</v>
      </c>
    </row>
    <row r="91" spans="2:9" ht="48.75" x14ac:dyDescent="0.25">
      <c r="B91" s="15" t="s">
        <v>208</v>
      </c>
      <c r="C91" s="23" t="s">
        <v>180</v>
      </c>
      <c r="D91" s="22" t="s">
        <v>209</v>
      </c>
      <c r="E91" s="23" t="s">
        <v>25</v>
      </c>
      <c r="F91" s="16" t="s">
        <v>39</v>
      </c>
      <c r="G91" s="18">
        <v>1</v>
      </c>
      <c r="H91" s="19">
        <v>965.27</v>
      </c>
      <c r="I91" s="19">
        <f>TRUNC(G91*H91,2)</f>
        <v>965.27</v>
      </c>
    </row>
    <row r="92" spans="2:9" ht="19.5" x14ac:dyDescent="0.25">
      <c r="B92" s="15" t="s">
        <v>210</v>
      </c>
      <c r="C92" s="23" t="s">
        <v>180</v>
      </c>
      <c r="D92" s="17" t="s">
        <v>211</v>
      </c>
      <c r="E92" s="23" t="s">
        <v>25</v>
      </c>
      <c r="F92" s="16" t="s">
        <v>39</v>
      </c>
      <c r="G92" s="18">
        <v>1</v>
      </c>
      <c r="H92" s="19">
        <v>445.06</v>
      </c>
      <c r="I92" s="19">
        <f>TRUNC(G92*H92,2)</f>
        <v>445.06</v>
      </c>
    </row>
    <row r="93" spans="2:9" ht="12.75" customHeight="1" x14ac:dyDescent="0.25">
      <c r="B93" s="28" t="s">
        <v>212</v>
      </c>
      <c r="C93" s="44" t="s">
        <v>213</v>
      </c>
      <c r="D93" s="44"/>
      <c r="E93" s="44"/>
      <c r="F93" s="44"/>
      <c r="G93" s="44"/>
      <c r="H93" s="44"/>
      <c r="I93" s="29">
        <f>SUM(I94:I97)</f>
        <v>2747.6699999999996</v>
      </c>
    </row>
    <row r="94" spans="2:9" ht="58.5" x14ac:dyDescent="0.25">
      <c r="B94" s="15" t="s">
        <v>214</v>
      </c>
      <c r="C94" s="23">
        <v>91315</v>
      </c>
      <c r="D94" s="17" t="s">
        <v>215</v>
      </c>
      <c r="E94" s="23" t="s">
        <v>11</v>
      </c>
      <c r="F94" s="16" t="s">
        <v>39</v>
      </c>
      <c r="G94" s="18">
        <v>3</v>
      </c>
      <c r="H94" s="19">
        <v>731.91</v>
      </c>
      <c r="I94" s="19">
        <f>TRUNC(G94*H94,2)</f>
        <v>2195.73</v>
      </c>
    </row>
    <row r="95" spans="2:9" x14ac:dyDescent="0.25">
      <c r="B95" s="15" t="s">
        <v>216</v>
      </c>
      <c r="C95" s="23">
        <v>84657</v>
      </c>
      <c r="D95" s="17" t="s">
        <v>217</v>
      </c>
      <c r="E95" s="23" t="s">
        <v>11</v>
      </c>
      <c r="F95" s="23" t="s">
        <v>43</v>
      </c>
      <c r="G95" s="18">
        <v>14.2</v>
      </c>
      <c r="H95" s="19">
        <v>6.76</v>
      </c>
      <c r="I95" s="19">
        <f>TRUNC(G95*H95,2)</f>
        <v>95.99</v>
      </c>
    </row>
    <row r="96" spans="2:9" ht="19.5" x14ac:dyDescent="0.25">
      <c r="B96" s="15" t="s">
        <v>218</v>
      </c>
      <c r="C96" s="23">
        <v>2303</v>
      </c>
      <c r="D96" s="17" t="s">
        <v>219</v>
      </c>
      <c r="E96" s="23" t="s">
        <v>12</v>
      </c>
      <c r="F96" s="23" t="s">
        <v>43</v>
      </c>
      <c r="G96" s="18">
        <v>14.2</v>
      </c>
      <c r="H96" s="19">
        <v>13.68</v>
      </c>
      <c r="I96" s="19">
        <f>TRUNC(G96*H96,2)</f>
        <v>194.25</v>
      </c>
    </row>
    <row r="97" spans="2:9" ht="19.5" x14ac:dyDescent="0.25">
      <c r="B97" s="15" t="s">
        <v>220</v>
      </c>
      <c r="C97" s="23">
        <v>74065</v>
      </c>
      <c r="D97" s="17" t="s">
        <v>221</v>
      </c>
      <c r="E97" s="23" t="s">
        <v>11</v>
      </c>
      <c r="F97" s="23" t="s">
        <v>43</v>
      </c>
      <c r="G97" s="18">
        <v>14.2</v>
      </c>
      <c r="H97" s="19">
        <v>18.43</v>
      </c>
      <c r="I97" s="19">
        <f>TRUNC(G97*H97,2)</f>
        <v>261.7</v>
      </c>
    </row>
    <row r="98" spans="2:9" ht="12.75" customHeight="1" x14ac:dyDescent="0.25">
      <c r="B98" s="28" t="s">
        <v>222</v>
      </c>
      <c r="C98" s="44" t="s">
        <v>223</v>
      </c>
      <c r="D98" s="44"/>
      <c r="E98" s="44"/>
      <c r="F98" s="44"/>
      <c r="G98" s="44"/>
      <c r="H98" s="44"/>
      <c r="I98" s="29">
        <f>SUM(I99:I100)</f>
        <v>5846.12</v>
      </c>
    </row>
    <row r="99" spans="2:9" ht="19.5" x14ac:dyDescent="0.25">
      <c r="B99" s="15" t="s">
        <v>224</v>
      </c>
      <c r="C99" s="23">
        <v>1885</v>
      </c>
      <c r="D99" s="17" t="s">
        <v>225</v>
      </c>
      <c r="E99" s="23" t="s">
        <v>12</v>
      </c>
      <c r="F99" s="23" t="s">
        <v>43</v>
      </c>
      <c r="G99" s="18">
        <v>12.72</v>
      </c>
      <c r="H99" s="19">
        <v>361.2</v>
      </c>
      <c r="I99" s="19">
        <f>TRUNC(G99*H99,2)</f>
        <v>4594.46</v>
      </c>
    </row>
    <row r="100" spans="2:9" ht="19.5" x14ac:dyDescent="0.25">
      <c r="B100" s="15" t="s">
        <v>226</v>
      </c>
      <c r="C100" s="23">
        <v>7613</v>
      </c>
      <c r="D100" s="17" t="s">
        <v>227</v>
      </c>
      <c r="E100" s="23" t="s">
        <v>12</v>
      </c>
      <c r="F100" s="16" t="s">
        <v>39</v>
      </c>
      <c r="G100" s="18">
        <v>2</v>
      </c>
      <c r="H100" s="19">
        <v>625.83000000000004</v>
      </c>
      <c r="I100" s="19">
        <f>TRUNC(G100*H100,2)</f>
        <v>1251.6600000000001</v>
      </c>
    </row>
    <row r="101" spans="2:9" ht="12.75" customHeight="1" x14ac:dyDescent="0.25">
      <c r="B101" s="28" t="s">
        <v>228</v>
      </c>
      <c r="C101" s="44" t="s">
        <v>229</v>
      </c>
      <c r="D101" s="44"/>
      <c r="E101" s="44"/>
      <c r="F101" s="44"/>
      <c r="G101" s="44"/>
      <c r="H101" s="44"/>
      <c r="I101" s="29">
        <f>SUM(I102:I109)</f>
        <v>3814.1899999999996</v>
      </c>
    </row>
    <row r="102" spans="2:9" ht="19.5" x14ac:dyDescent="0.25">
      <c r="B102" s="15" t="s">
        <v>230</v>
      </c>
      <c r="C102" s="23">
        <v>3395</v>
      </c>
      <c r="D102" s="17" t="s">
        <v>231</v>
      </c>
      <c r="E102" s="23" t="s">
        <v>12</v>
      </c>
      <c r="F102" s="16" t="s">
        <v>39</v>
      </c>
      <c r="G102" s="18">
        <v>6</v>
      </c>
      <c r="H102" s="19">
        <v>190.48</v>
      </c>
      <c r="I102" s="19">
        <f t="shared" ref="I102:I109" si="4">TRUNC(G102*H102,2)</f>
        <v>1142.8800000000001</v>
      </c>
    </row>
    <row r="103" spans="2:9" ht="19.5" x14ac:dyDescent="0.25">
      <c r="B103" s="15" t="s">
        <v>232</v>
      </c>
      <c r="C103" s="23">
        <v>12103</v>
      </c>
      <c r="D103" s="17" t="s">
        <v>233</v>
      </c>
      <c r="E103" s="23" t="s">
        <v>12</v>
      </c>
      <c r="F103" s="16" t="s">
        <v>39</v>
      </c>
      <c r="G103" s="18">
        <v>4</v>
      </c>
      <c r="H103" s="19">
        <v>158.94</v>
      </c>
      <c r="I103" s="19">
        <f t="shared" si="4"/>
        <v>635.76</v>
      </c>
    </row>
    <row r="104" spans="2:9" ht="19.5" x14ac:dyDescent="0.25">
      <c r="B104" s="15" t="s">
        <v>234</v>
      </c>
      <c r="C104" s="23">
        <v>12102</v>
      </c>
      <c r="D104" s="22" t="s">
        <v>235</v>
      </c>
      <c r="E104" s="23" t="s">
        <v>12</v>
      </c>
      <c r="F104" s="16" t="s">
        <v>39</v>
      </c>
      <c r="G104" s="18">
        <v>2</v>
      </c>
      <c r="H104" s="19">
        <v>71.22</v>
      </c>
      <c r="I104" s="19">
        <f t="shared" si="4"/>
        <v>142.44</v>
      </c>
    </row>
    <row r="105" spans="2:9" ht="19.5" x14ac:dyDescent="0.25">
      <c r="B105" s="15" t="s">
        <v>236</v>
      </c>
      <c r="C105" s="23">
        <v>3278</v>
      </c>
      <c r="D105" s="22" t="s">
        <v>237</v>
      </c>
      <c r="E105" s="23" t="s">
        <v>12</v>
      </c>
      <c r="F105" s="16" t="s">
        <v>39</v>
      </c>
      <c r="G105" s="18">
        <v>2</v>
      </c>
      <c r="H105" s="19">
        <v>135.44999999999999</v>
      </c>
      <c r="I105" s="19">
        <f t="shared" si="4"/>
        <v>270.89999999999998</v>
      </c>
    </row>
    <row r="106" spans="2:9" ht="29.25" x14ac:dyDescent="0.25">
      <c r="B106" s="15" t="s">
        <v>238</v>
      </c>
      <c r="C106" s="23">
        <v>3281</v>
      </c>
      <c r="D106" s="22" t="s">
        <v>239</v>
      </c>
      <c r="E106" s="23" t="s">
        <v>12</v>
      </c>
      <c r="F106" s="16" t="s">
        <v>39</v>
      </c>
      <c r="G106" s="18">
        <v>1</v>
      </c>
      <c r="H106" s="19">
        <v>138.25</v>
      </c>
      <c r="I106" s="19">
        <f t="shared" si="4"/>
        <v>138.25</v>
      </c>
    </row>
    <row r="107" spans="2:9" ht="29.25" x14ac:dyDescent="0.25">
      <c r="B107" s="15" t="s">
        <v>240</v>
      </c>
      <c r="C107" s="23" t="s">
        <v>180</v>
      </c>
      <c r="D107" s="22" t="s">
        <v>241</v>
      </c>
      <c r="E107" s="23" t="s">
        <v>25</v>
      </c>
      <c r="F107" s="16" t="s">
        <v>39</v>
      </c>
      <c r="G107" s="18">
        <v>8</v>
      </c>
      <c r="H107" s="19">
        <v>132.85</v>
      </c>
      <c r="I107" s="19">
        <f t="shared" si="4"/>
        <v>1062.8</v>
      </c>
    </row>
    <row r="108" spans="2:9" ht="39" x14ac:dyDescent="0.25">
      <c r="B108" s="15" t="s">
        <v>242</v>
      </c>
      <c r="C108" s="23">
        <v>3298</v>
      </c>
      <c r="D108" s="22" t="s">
        <v>243</v>
      </c>
      <c r="E108" s="23" t="s">
        <v>12</v>
      </c>
      <c r="F108" s="16" t="s">
        <v>39</v>
      </c>
      <c r="G108" s="18">
        <v>2</v>
      </c>
      <c r="H108" s="19">
        <v>145.31</v>
      </c>
      <c r="I108" s="19">
        <f t="shared" si="4"/>
        <v>290.62</v>
      </c>
    </row>
    <row r="109" spans="2:9" ht="29.25" x14ac:dyDescent="0.25">
      <c r="B109" s="15" t="s">
        <v>244</v>
      </c>
      <c r="C109" s="23">
        <v>11867</v>
      </c>
      <c r="D109" s="22" t="s">
        <v>245</v>
      </c>
      <c r="E109" s="23" t="s">
        <v>12</v>
      </c>
      <c r="F109" s="16" t="s">
        <v>39</v>
      </c>
      <c r="G109" s="18">
        <v>1</v>
      </c>
      <c r="H109" s="19">
        <v>130.54</v>
      </c>
      <c r="I109" s="19">
        <f t="shared" si="4"/>
        <v>130.54</v>
      </c>
    </row>
    <row r="110" spans="2:9" ht="12.75" customHeight="1" x14ac:dyDescent="0.25">
      <c r="B110" s="28" t="s">
        <v>246</v>
      </c>
      <c r="C110" s="44" t="s">
        <v>247</v>
      </c>
      <c r="D110" s="44"/>
      <c r="E110" s="44"/>
      <c r="F110" s="44"/>
      <c r="G110" s="44"/>
      <c r="H110" s="44"/>
      <c r="I110" s="29">
        <f>SUM(I111:I111)</f>
        <v>972.24</v>
      </c>
    </row>
    <row r="111" spans="2:9" ht="29.25" x14ac:dyDescent="0.25">
      <c r="B111" s="15" t="s">
        <v>248</v>
      </c>
      <c r="C111" s="23">
        <v>5006</v>
      </c>
      <c r="D111" s="22" t="s">
        <v>249</v>
      </c>
      <c r="E111" s="23" t="s">
        <v>12</v>
      </c>
      <c r="F111" s="16" t="s">
        <v>39</v>
      </c>
      <c r="G111" s="18">
        <v>4</v>
      </c>
      <c r="H111" s="19">
        <v>243.06</v>
      </c>
      <c r="I111" s="19">
        <f>TRUNC(G111*H111,2)</f>
        <v>972.24</v>
      </c>
    </row>
    <row r="112" spans="2:9" ht="12.75" customHeight="1" x14ac:dyDescent="0.25">
      <c r="B112" s="28" t="s">
        <v>250</v>
      </c>
      <c r="C112" s="44" t="s">
        <v>251</v>
      </c>
      <c r="D112" s="44"/>
      <c r="E112" s="44"/>
      <c r="F112" s="44"/>
      <c r="G112" s="44"/>
      <c r="H112" s="44"/>
      <c r="I112" s="29">
        <f>SUM(I113:I127)</f>
        <v>3095.47</v>
      </c>
    </row>
    <row r="113" spans="2:10" ht="19.5" x14ac:dyDescent="0.25">
      <c r="B113" s="15" t="s">
        <v>252</v>
      </c>
      <c r="C113" s="23">
        <v>1353</v>
      </c>
      <c r="D113" s="22" t="s">
        <v>253</v>
      </c>
      <c r="E113" s="23" t="s">
        <v>12</v>
      </c>
      <c r="F113" s="16" t="s">
        <v>39</v>
      </c>
      <c r="G113" s="18">
        <v>2</v>
      </c>
      <c r="H113" s="19">
        <v>131.05000000000001</v>
      </c>
      <c r="I113" s="19">
        <f t="shared" ref="I113:I127" si="5">TRUNC(G113*H113,2)</f>
        <v>262.10000000000002</v>
      </c>
    </row>
    <row r="114" spans="2:10" ht="19.5" x14ac:dyDescent="0.25">
      <c r="B114" s="15" t="s">
        <v>254</v>
      </c>
      <c r="C114" s="23">
        <v>1683</v>
      </c>
      <c r="D114" s="22" t="s">
        <v>255</v>
      </c>
      <c r="E114" s="23" t="s">
        <v>12</v>
      </c>
      <c r="F114" s="16" t="s">
        <v>39</v>
      </c>
      <c r="G114" s="18">
        <v>1</v>
      </c>
      <c r="H114" s="19">
        <v>68.150000000000006</v>
      </c>
      <c r="I114" s="19">
        <f t="shared" si="5"/>
        <v>68.150000000000006</v>
      </c>
    </row>
    <row r="115" spans="2:10" ht="29.25" x14ac:dyDescent="0.25">
      <c r="B115" s="15" t="s">
        <v>256</v>
      </c>
      <c r="C115" s="23">
        <v>1679</v>
      </c>
      <c r="D115" s="22" t="s">
        <v>257</v>
      </c>
      <c r="E115" s="23" t="s">
        <v>12</v>
      </c>
      <c r="F115" s="16" t="s">
        <v>39</v>
      </c>
      <c r="G115" s="18">
        <v>2</v>
      </c>
      <c r="H115" s="19">
        <v>48.69</v>
      </c>
      <c r="I115" s="19">
        <f t="shared" si="5"/>
        <v>97.38</v>
      </c>
    </row>
    <row r="116" spans="2:10" ht="19.5" x14ac:dyDescent="0.25">
      <c r="B116" s="15" t="s">
        <v>258</v>
      </c>
      <c r="C116" s="23">
        <v>1703</v>
      </c>
      <c r="D116" s="22" t="s">
        <v>259</v>
      </c>
      <c r="E116" s="23" t="s">
        <v>12</v>
      </c>
      <c r="F116" s="16" t="s">
        <v>39</v>
      </c>
      <c r="G116" s="18">
        <v>1</v>
      </c>
      <c r="H116" s="19">
        <v>28.15</v>
      </c>
      <c r="I116" s="19">
        <f t="shared" si="5"/>
        <v>28.15</v>
      </c>
    </row>
    <row r="117" spans="2:10" ht="39" x14ac:dyDescent="0.25">
      <c r="B117" s="15" t="s">
        <v>260</v>
      </c>
      <c r="C117" s="23">
        <v>95472</v>
      </c>
      <c r="D117" s="22" t="s">
        <v>261</v>
      </c>
      <c r="E117" s="23" t="s">
        <v>11</v>
      </c>
      <c r="F117" s="23" t="s">
        <v>39</v>
      </c>
      <c r="G117" s="18">
        <v>1</v>
      </c>
      <c r="H117" s="19">
        <v>652.07000000000005</v>
      </c>
      <c r="I117" s="19">
        <f t="shared" si="5"/>
        <v>652.07000000000005</v>
      </c>
    </row>
    <row r="118" spans="2:10" ht="19.5" x14ac:dyDescent="0.25">
      <c r="B118" s="15" t="s">
        <v>262</v>
      </c>
      <c r="C118" s="23">
        <v>100849</v>
      </c>
      <c r="D118" s="22" t="s">
        <v>263</v>
      </c>
      <c r="E118" s="23" t="s">
        <v>11</v>
      </c>
      <c r="F118" s="23" t="s">
        <v>39</v>
      </c>
      <c r="G118" s="18">
        <v>1</v>
      </c>
      <c r="H118" s="19">
        <v>27.09</v>
      </c>
      <c r="I118" s="19">
        <f t="shared" si="5"/>
        <v>27.09</v>
      </c>
    </row>
    <row r="119" spans="2:10" ht="29.25" x14ac:dyDescent="0.25">
      <c r="B119" s="15" t="s">
        <v>264</v>
      </c>
      <c r="C119" s="30">
        <v>86904</v>
      </c>
      <c r="D119" s="31" t="s">
        <v>265</v>
      </c>
      <c r="E119" s="30" t="s">
        <v>11</v>
      </c>
      <c r="F119" s="30" t="s">
        <v>39</v>
      </c>
      <c r="G119" s="32">
        <v>1</v>
      </c>
      <c r="H119" s="33">
        <v>110.03</v>
      </c>
      <c r="I119" s="19">
        <f t="shared" si="5"/>
        <v>110.03</v>
      </c>
    </row>
    <row r="120" spans="2:10" ht="29.25" x14ac:dyDescent="0.25">
      <c r="B120" s="15" t="s">
        <v>266</v>
      </c>
      <c r="C120" s="23">
        <v>86906</v>
      </c>
      <c r="D120" s="22" t="s">
        <v>267</v>
      </c>
      <c r="E120" s="23" t="s">
        <v>11</v>
      </c>
      <c r="F120" s="23" t="s">
        <v>39</v>
      </c>
      <c r="G120" s="18">
        <v>1</v>
      </c>
      <c r="H120" s="19">
        <v>41.95</v>
      </c>
      <c r="I120" s="19">
        <f t="shared" si="5"/>
        <v>41.95</v>
      </c>
      <c r="J120" s="27"/>
    </row>
    <row r="121" spans="2:10" ht="39" x14ac:dyDescent="0.25">
      <c r="B121" s="15" t="s">
        <v>268</v>
      </c>
      <c r="C121" s="23">
        <v>89972</v>
      </c>
      <c r="D121" s="22" t="s">
        <v>269</v>
      </c>
      <c r="E121" s="23" t="s">
        <v>11</v>
      </c>
      <c r="F121" s="23" t="s">
        <v>39</v>
      </c>
      <c r="G121" s="18">
        <v>1</v>
      </c>
      <c r="H121" s="19">
        <v>35</v>
      </c>
      <c r="I121" s="19">
        <f t="shared" si="5"/>
        <v>35</v>
      </c>
      <c r="J121" s="27"/>
    </row>
    <row r="122" spans="2:10" ht="29.25" x14ac:dyDescent="0.25">
      <c r="B122" s="15" t="s">
        <v>270</v>
      </c>
      <c r="C122" s="30">
        <v>100867</v>
      </c>
      <c r="D122" s="31" t="s">
        <v>271</v>
      </c>
      <c r="E122" s="30" t="s">
        <v>11</v>
      </c>
      <c r="F122" s="30" t="s">
        <v>39</v>
      </c>
      <c r="G122" s="32">
        <v>1</v>
      </c>
      <c r="H122" s="33">
        <v>305.63</v>
      </c>
      <c r="I122" s="19">
        <f t="shared" si="5"/>
        <v>305.63</v>
      </c>
      <c r="J122" s="27"/>
    </row>
    <row r="123" spans="2:10" ht="29.25" x14ac:dyDescent="0.25">
      <c r="B123" s="15" t="s">
        <v>272</v>
      </c>
      <c r="C123" s="23">
        <v>100868</v>
      </c>
      <c r="D123" s="22" t="s">
        <v>273</v>
      </c>
      <c r="E123" s="23" t="s">
        <v>11</v>
      </c>
      <c r="F123" s="23" t="s">
        <v>39</v>
      </c>
      <c r="G123" s="18">
        <v>2</v>
      </c>
      <c r="H123" s="19">
        <v>319.98</v>
      </c>
      <c r="I123" s="19">
        <f t="shared" si="5"/>
        <v>639.96</v>
      </c>
      <c r="J123" s="27"/>
    </row>
    <row r="124" spans="2:10" ht="29.25" x14ac:dyDescent="0.25">
      <c r="B124" s="15" t="s">
        <v>274</v>
      </c>
      <c r="C124" s="23">
        <v>100865</v>
      </c>
      <c r="D124" s="22" t="s">
        <v>275</v>
      </c>
      <c r="E124" s="23" t="s">
        <v>11</v>
      </c>
      <c r="F124" s="23" t="s">
        <v>39</v>
      </c>
      <c r="G124" s="18">
        <v>1</v>
      </c>
      <c r="H124" s="19">
        <v>609.32000000000005</v>
      </c>
      <c r="I124" s="19">
        <f t="shared" si="5"/>
        <v>609.32000000000005</v>
      </c>
      <c r="J124" s="27"/>
    </row>
    <row r="125" spans="2:10" ht="19.5" x14ac:dyDescent="0.25">
      <c r="B125" s="15" t="s">
        <v>276</v>
      </c>
      <c r="C125" s="23">
        <v>7611</v>
      </c>
      <c r="D125" s="22" t="s">
        <v>277</v>
      </c>
      <c r="E125" s="23" t="s">
        <v>12</v>
      </c>
      <c r="F125" s="16" t="s">
        <v>39</v>
      </c>
      <c r="G125" s="18">
        <v>1</v>
      </c>
      <c r="H125" s="19">
        <v>63.67</v>
      </c>
      <c r="I125" s="19">
        <f t="shared" si="5"/>
        <v>63.67</v>
      </c>
      <c r="J125" s="27"/>
    </row>
    <row r="126" spans="2:10" ht="48.75" x14ac:dyDescent="0.25">
      <c r="B126" s="15" t="s">
        <v>278</v>
      </c>
      <c r="C126" s="23">
        <v>12208</v>
      </c>
      <c r="D126" s="22" t="s">
        <v>279</v>
      </c>
      <c r="E126" s="23" t="s">
        <v>12</v>
      </c>
      <c r="F126" s="16" t="s">
        <v>39</v>
      </c>
      <c r="G126" s="18">
        <v>1</v>
      </c>
      <c r="H126" s="19">
        <v>94.89</v>
      </c>
      <c r="I126" s="19">
        <f t="shared" si="5"/>
        <v>94.89</v>
      </c>
      <c r="J126" s="27"/>
    </row>
    <row r="127" spans="2:10" x14ac:dyDescent="0.25">
      <c r="B127" s="15" t="s">
        <v>280</v>
      </c>
      <c r="C127" s="23">
        <v>2045</v>
      </c>
      <c r="D127" s="22" t="s">
        <v>281</v>
      </c>
      <c r="E127" s="23" t="s">
        <v>12</v>
      </c>
      <c r="F127" s="16" t="s">
        <v>39</v>
      </c>
      <c r="G127" s="18">
        <v>1</v>
      </c>
      <c r="H127" s="19">
        <v>60.08</v>
      </c>
      <c r="I127" s="19">
        <f t="shared" si="5"/>
        <v>60.08</v>
      </c>
      <c r="J127" s="27"/>
    </row>
    <row r="128" spans="2:10" ht="12.75" customHeight="1" x14ac:dyDescent="0.25">
      <c r="B128" s="34" t="s">
        <v>282</v>
      </c>
      <c r="C128" s="47" t="s">
        <v>283</v>
      </c>
      <c r="D128" s="47"/>
      <c r="E128" s="47"/>
      <c r="F128" s="47"/>
      <c r="G128" s="47"/>
      <c r="H128" s="47"/>
      <c r="I128" s="35">
        <f>SUM(I129:I140)</f>
        <v>33038.249999999993</v>
      </c>
    </row>
    <row r="129" spans="2:10" ht="19.5" x14ac:dyDescent="0.25">
      <c r="B129" s="15" t="s">
        <v>284</v>
      </c>
      <c r="C129" s="23" t="s">
        <v>285</v>
      </c>
      <c r="D129" s="22" t="s">
        <v>286</v>
      </c>
      <c r="E129" s="23" t="s">
        <v>25</v>
      </c>
      <c r="F129" s="16" t="s">
        <v>106</v>
      </c>
      <c r="G129" s="18">
        <v>7.6</v>
      </c>
      <c r="H129" s="19">
        <v>300</v>
      </c>
      <c r="I129" s="19">
        <f t="shared" ref="I129:I140" si="6">TRUNC(G129*H129,2)</f>
        <v>2280</v>
      </c>
    </row>
    <row r="130" spans="2:10" ht="39" x14ac:dyDescent="0.25">
      <c r="B130" s="15" t="s">
        <v>287</v>
      </c>
      <c r="C130" s="23" t="s">
        <v>180</v>
      </c>
      <c r="D130" s="22" t="s">
        <v>288</v>
      </c>
      <c r="E130" s="23" t="s">
        <v>25</v>
      </c>
      <c r="F130" s="16" t="s">
        <v>106</v>
      </c>
      <c r="G130" s="18">
        <v>56.4</v>
      </c>
      <c r="H130" s="19">
        <v>157.6</v>
      </c>
      <c r="I130" s="19">
        <f t="shared" si="6"/>
        <v>8888.64</v>
      </c>
    </row>
    <row r="131" spans="2:10" ht="29.25" x14ac:dyDescent="0.25">
      <c r="B131" s="15" t="s">
        <v>289</v>
      </c>
      <c r="C131" s="23">
        <v>2306</v>
      </c>
      <c r="D131" s="22" t="s">
        <v>178</v>
      </c>
      <c r="E131" s="23" t="s">
        <v>12</v>
      </c>
      <c r="F131" s="16" t="s">
        <v>106</v>
      </c>
      <c r="G131" s="18">
        <f>G130*1.1</f>
        <v>62.040000000000006</v>
      </c>
      <c r="H131" s="19">
        <v>14.24</v>
      </c>
      <c r="I131" s="19">
        <f t="shared" si="6"/>
        <v>883.44</v>
      </c>
    </row>
    <row r="132" spans="2:10" ht="19.5" x14ac:dyDescent="0.25">
      <c r="B132" s="15" t="s">
        <v>290</v>
      </c>
      <c r="C132" s="23">
        <v>94231</v>
      </c>
      <c r="D132" s="17" t="s">
        <v>291</v>
      </c>
      <c r="E132" s="16" t="s">
        <v>11</v>
      </c>
      <c r="F132" s="16" t="s">
        <v>292</v>
      </c>
      <c r="G132" s="18">
        <v>23.4</v>
      </c>
      <c r="H132" s="19">
        <v>31.13</v>
      </c>
      <c r="I132" s="19">
        <f t="shared" si="6"/>
        <v>728.44</v>
      </c>
    </row>
    <row r="133" spans="2:10" ht="29.25" x14ac:dyDescent="0.25">
      <c r="B133" s="15" t="s">
        <v>293</v>
      </c>
      <c r="C133" s="23">
        <v>94229</v>
      </c>
      <c r="D133" s="17" t="s">
        <v>294</v>
      </c>
      <c r="E133" s="16" t="s">
        <v>11</v>
      </c>
      <c r="F133" s="16" t="s">
        <v>292</v>
      </c>
      <c r="G133" s="18">
        <v>22.65</v>
      </c>
      <c r="H133" s="19">
        <v>97.5</v>
      </c>
      <c r="I133" s="19">
        <f t="shared" si="6"/>
        <v>2208.37</v>
      </c>
    </row>
    <row r="134" spans="2:10" ht="19.5" x14ac:dyDescent="0.25">
      <c r="B134" s="15" t="s">
        <v>295</v>
      </c>
      <c r="C134" s="23" t="s">
        <v>180</v>
      </c>
      <c r="D134" s="17" t="s">
        <v>296</v>
      </c>
      <c r="E134" s="16" t="s">
        <v>11</v>
      </c>
      <c r="F134" s="16" t="s">
        <v>39</v>
      </c>
      <c r="G134" s="18">
        <v>1</v>
      </c>
      <c r="H134" s="19">
        <v>1086.8</v>
      </c>
      <c r="I134" s="19">
        <f t="shared" si="6"/>
        <v>1086.8</v>
      </c>
    </row>
    <row r="135" spans="2:10" x14ac:dyDescent="0.25">
      <c r="B135" s="15" t="s">
        <v>297</v>
      </c>
      <c r="C135" s="23" t="s">
        <v>298</v>
      </c>
      <c r="D135" s="22" t="s">
        <v>299</v>
      </c>
      <c r="E135" s="23" t="s">
        <v>15</v>
      </c>
      <c r="F135" s="23" t="s">
        <v>300</v>
      </c>
      <c r="G135" s="18">
        <v>1</v>
      </c>
      <c r="H135" s="19">
        <v>150.44</v>
      </c>
      <c r="I135" s="19">
        <f t="shared" si="6"/>
        <v>150.44</v>
      </c>
    </row>
    <row r="136" spans="2:10" ht="39" x14ac:dyDescent="0.25">
      <c r="B136" s="15" t="s">
        <v>301</v>
      </c>
      <c r="C136" s="23">
        <v>92620</v>
      </c>
      <c r="D136" s="22" t="s">
        <v>302</v>
      </c>
      <c r="E136" s="23" t="s">
        <v>11</v>
      </c>
      <c r="F136" s="23" t="s">
        <v>39</v>
      </c>
      <c r="G136" s="18">
        <v>5</v>
      </c>
      <c r="H136" s="19">
        <v>1184.8399999999999</v>
      </c>
      <c r="I136" s="19">
        <f t="shared" si="6"/>
        <v>5924.2</v>
      </c>
    </row>
    <row r="137" spans="2:10" ht="39" x14ac:dyDescent="0.25">
      <c r="B137" s="15" t="s">
        <v>303</v>
      </c>
      <c r="C137" s="23">
        <v>92580</v>
      </c>
      <c r="D137" s="22" t="s">
        <v>304</v>
      </c>
      <c r="E137" s="23" t="s">
        <v>11</v>
      </c>
      <c r="F137" s="23" t="s">
        <v>43</v>
      </c>
      <c r="G137" s="18">
        <v>132.5</v>
      </c>
      <c r="H137" s="19">
        <v>27.11</v>
      </c>
      <c r="I137" s="19">
        <f t="shared" si="6"/>
        <v>3592.07</v>
      </c>
      <c r="J137" s="27"/>
    </row>
    <row r="138" spans="2:10" ht="19.5" x14ac:dyDescent="0.25">
      <c r="B138" s="15" t="s">
        <v>305</v>
      </c>
      <c r="C138" s="23">
        <v>94213</v>
      </c>
      <c r="D138" s="22" t="s">
        <v>306</v>
      </c>
      <c r="E138" s="23" t="s">
        <v>11</v>
      </c>
      <c r="F138" s="23" t="s">
        <v>43</v>
      </c>
      <c r="G138" s="18">
        <v>132.5</v>
      </c>
      <c r="H138" s="19">
        <v>47.22</v>
      </c>
      <c r="I138" s="19">
        <f t="shared" si="6"/>
        <v>6256.65</v>
      </c>
    </row>
    <row r="139" spans="2:10" ht="19.5" x14ac:dyDescent="0.25">
      <c r="B139" s="15" t="s">
        <v>307</v>
      </c>
      <c r="C139" s="23" t="s">
        <v>308</v>
      </c>
      <c r="D139" s="22" t="s">
        <v>309</v>
      </c>
      <c r="E139" s="23" t="s">
        <v>19</v>
      </c>
      <c r="F139" s="23" t="s">
        <v>60</v>
      </c>
      <c r="G139" s="18">
        <v>12</v>
      </c>
      <c r="H139" s="19">
        <v>40.72</v>
      </c>
      <c r="I139" s="19">
        <f t="shared" si="6"/>
        <v>488.64</v>
      </c>
    </row>
    <row r="140" spans="2:10" ht="48.75" x14ac:dyDescent="0.25">
      <c r="B140" s="15" t="s">
        <v>310</v>
      </c>
      <c r="C140" s="16">
        <v>91790</v>
      </c>
      <c r="D140" s="22" t="s">
        <v>311</v>
      </c>
      <c r="E140" s="16" t="s">
        <v>11</v>
      </c>
      <c r="F140" s="23" t="s">
        <v>60</v>
      </c>
      <c r="G140" s="18">
        <v>12</v>
      </c>
      <c r="H140" s="19">
        <v>45.88</v>
      </c>
      <c r="I140" s="19">
        <f t="shared" si="6"/>
        <v>550.55999999999995</v>
      </c>
    </row>
    <row r="141" spans="2:10" ht="12.75" customHeight="1" x14ac:dyDescent="0.25">
      <c r="B141" s="12" t="s">
        <v>312</v>
      </c>
      <c r="C141" s="45" t="s">
        <v>313</v>
      </c>
      <c r="D141" s="45"/>
      <c r="E141" s="45"/>
      <c r="F141" s="45"/>
      <c r="G141" s="45"/>
      <c r="H141" s="45"/>
      <c r="I141" s="13">
        <f>SUM(I142:I149)</f>
        <v>9484.86</v>
      </c>
    </row>
    <row r="142" spans="2:10" x14ac:dyDescent="0.25">
      <c r="B142" s="15" t="s">
        <v>314</v>
      </c>
      <c r="C142" s="23">
        <v>10234</v>
      </c>
      <c r="D142" s="17" t="s">
        <v>315</v>
      </c>
      <c r="E142" s="16" t="s">
        <v>12</v>
      </c>
      <c r="F142" s="16" t="s">
        <v>43</v>
      </c>
      <c r="G142" s="18">
        <v>35.5</v>
      </c>
      <c r="H142" s="19">
        <v>13.84</v>
      </c>
      <c r="I142" s="19">
        <f t="shared" ref="I142:I149" si="7">TRUNC(G142*H142,2)</f>
        <v>491.32</v>
      </c>
    </row>
    <row r="143" spans="2:10" x14ac:dyDescent="0.25">
      <c r="B143" s="15" t="s">
        <v>316</v>
      </c>
      <c r="C143" s="16" t="s">
        <v>317</v>
      </c>
      <c r="D143" s="17" t="s">
        <v>318</v>
      </c>
      <c r="E143" s="16" t="s">
        <v>12</v>
      </c>
      <c r="F143" s="16" t="s">
        <v>292</v>
      </c>
      <c r="G143" s="18">
        <v>6</v>
      </c>
      <c r="H143" s="19">
        <v>11.63</v>
      </c>
      <c r="I143" s="19">
        <f t="shared" si="7"/>
        <v>69.78</v>
      </c>
    </row>
    <row r="144" spans="2:10" ht="39" x14ac:dyDescent="0.25">
      <c r="B144" s="15" t="s">
        <v>319</v>
      </c>
      <c r="C144" s="23">
        <v>94994</v>
      </c>
      <c r="D144" s="17" t="s">
        <v>320</v>
      </c>
      <c r="E144" s="16" t="s">
        <v>11</v>
      </c>
      <c r="F144" s="16" t="s">
        <v>43</v>
      </c>
      <c r="G144" s="18">
        <v>77.3</v>
      </c>
      <c r="H144" s="19">
        <v>64.38</v>
      </c>
      <c r="I144" s="19">
        <f t="shared" si="7"/>
        <v>4976.57</v>
      </c>
    </row>
    <row r="145" spans="2:10" x14ac:dyDescent="0.25">
      <c r="B145" s="15" t="s">
        <v>321</v>
      </c>
      <c r="C145" s="23" t="s">
        <v>115</v>
      </c>
      <c r="D145" s="22" t="s">
        <v>116</v>
      </c>
      <c r="E145" s="16" t="s">
        <v>11</v>
      </c>
      <c r="F145" s="16" t="s">
        <v>43</v>
      </c>
      <c r="G145" s="18">
        <v>85.03</v>
      </c>
      <c r="H145" s="19">
        <v>11.97</v>
      </c>
      <c r="I145" s="19">
        <f t="shared" si="7"/>
        <v>1017.8</v>
      </c>
    </row>
    <row r="146" spans="2:10" ht="19.5" x14ac:dyDescent="0.25">
      <c r="B146" s="15" t="s">
        <v>322</v>
      </c>
      <c r="C146" s="16" t="s">
        <v>323</v>
      </c>
      <c r="D146" s="17" t="s">
        <v>324</v>
      </c>
      <c r="E146" s="16" t="s">
        <v>12</v>
      </c>
      <c r="F146" s="16" t="s">
        <v>106</v>
      </c>
      <c r="G146" s="18">
        <v>164.1</v>
      </c>
      <c r="H146" s="19">
        <v>10</v>
      </c>
      <c r="I146" s="19">
        <f t="shared" si="7"/>
        <v>1641</v>
      </c>
      <c r="J146" s="27"/>
    </row>
    <row r="147" spans="2:10" ht="19.5" x14ac:dyDescent="0.25">
      <c r="B147" s="15" t="s">
        <v>325</v>
      </c>
      <c r="C147" s="16" t="s">
        <v>96</v>
      </c>
      <c r="D147" s="17" t="s">
        <v>97</v>
      </c>
      <c r="E147" s="16" t="s">
        <v>12</v>
      </c>
      <c r="F147" s="16" t="s">
        <v>98</v>
      </c>
      <c r="G147" s="21">
        <v>8.1999999999999993</v>
      </c>
      <c r="H147" s="19">
        <v>8.9</v>
      </c>
      <c r="I147" s="19">
        <f t="shared" si="7"/>
        <v>72.98</v>
      </c>
    </row>
    <row r="148" spans="2:10" ht="39" x14ac:dyDescent="0.25">
      <c r="B148" s="15" t="s">
        <v>326</v>
      </c>
      <c r="C148" s="16" t="s">
        <v>327</v>
      </c>
      <c r="D148" s="17" t="s">
        <v>328</v>
      </c>
      <c r="E148" s="16" t="s">
        <v>12</v>
      </c>
      <c r="F148" s="16" t="s">
        <v>106</v>
      </c>
      <c r="G148" s="18">
        <v>3</v>
      </c>
      <c r="H148" s="19">
        <v>84.3</v>
      </c>
      <c r="I148" s="19">
        <f t="shared" si="7"/>
        <v>252.9</v>
      </c>
    </row>
    <row r="149" spans="2:10" ht="29.25" x14ac:dyDescent="0.25">
      <c r="B149" s="15" t="s">
        <v>329</v>
      </c>
      <c r="C149" s="16" t="s">
        <v>330</v>
      </c>
      <c r="D149" s="17" t="s">
        <v>331</v>
      </c>
      <c r="E149" s="16" t="s">
        <v>12</v>
      </c>
      <c r="F149" s="16" t="s">
        <v>106</v>
      </c>
      <c r="G149" s="18">
        <v>3.7</v>
      </c>
      <c r="H149" s="19">
        <v>260.14</v>
      </c>
      <c r="I149" s="19">
        <f t="shared" si="7"/>
        <v>962.51</v>
      </c>
    </row>
    <row r="150" spans="2:10" ht="12.75" customHeight="1" x14ac:dyDescent="0.25">
      <c r="B150" s="12" t="s">
        <v>332</v>
      </c>
      <c r="C150" s="45" t="s">
        <v>146</v>
      </c>
      <c r="D150" s="45"/>
      <c r="E150" s="45"/>
      <c r="F150" s="45"/>
      <c r="G150" s="45"/>
      <c r="H150" s="45"/>
      <c r="I150" s="13">
        <f>SUM(I151:I159)</f>
        <v>28115.280000000002</v>
      </c>
    </row>
    <row r="151" spans="2:10" ht="39" x14ac:dyDescent="0.25">
      <c r="B151" s="15" t="s">
        <v>333</v>
      </c>
      <c r="C151" s="16" t="s">
        <v>334</v>
      </c>
      <c r="D151" s="17" t="s">
        <v>335</v>
      </c>
      <c r="E151" s="16" t="s">
        <v>25</v>
      </c>
      <c r="F151" s="16" t="s">
        <v>43</v>
      </c>
      <c r="G151" s="18">
        <v>155.5</v>
      </c>
      <c r="H151" s="19">
        <v>130.57</v>
      </c>
      <c r="I151" s="19">
        <f t="shared" ref="I151:I159" si="8">TRUNC(G151*H151,2)</f>
        <v>20303.63</v>
      </c>
    </row>
    <row r="152" spans="2:10" ht="29.25" x14ac:dyDescent="0.25">
      <c r="B152" s="15" t="s">
        <v>336</v>
      </c>
      <c r="C152" s="23">
        <v>4953</v>
      </c>
      <c r="D152" s="17" t="s">
        <v>105</v>
      </c>
      <c r="E152" s="16" t="s">
        <v>12</v>
      </c>
      <c r="F152" s="16" t="s">
        <v>106</v>
      </c>
      <c r="G152" s="18">
        <v>59.5</v>
      </c>
      <c r="H152" s="19">
        <v>15.07</v>
      </c>
      <c r="I152" s="19">
        <f t="shared" si="8"/>
        <v>896.66</v>
      </c>
    </row>
    <row r="153" spans="2:10" ht="19.5" x14ac:dyDescent="0.25">
      <c r="B153" s="15" t="s">
        <v>337</v>
      </c>
      <c r="C153" s="16" t="s">
        <v>338</v>
      </c>
      <c r="D153" s="17" t="s">
        <v>339</v>
      </c>
      <c r="E153" s="16" t="s">
        <v>25</v>
      </c>
      <c r="F153" s="16" t="s">
        <v>43</v>
      </c>
      <c r="G153" s="18">
        <v>9.85</v>
      </c>
      <c r="H153" s="19">
        <v>136.04</v>
      </c>
      <c r="I153" s="19">
        <f t="shared" si="8"/>
        <v>1339.99</v>
      </c>
    </row>
    <row r="154" spans="2:10" ht="19.5" x14ac:dyDescent="0.25">
      <c r="B154" s="15" t="s">
        <v>340</v>
      </c>
      <c r="C154" s="23" t="s">
        <v>341</v>
      </c>
      <c r="D154" s="22" t="s">
        <v>342</v>
      </c>
      <c r="E154" s="16" t="s">
        <v>12</v>
      </c>
      <c r="F154" s="16" t="s">
        <v>43</v>
      </c>
      <c r="G154" s="18">
        <f>G153*1.1</f>
        <v>10.835000000000001</v>
      </c>
      <c r="H154" s="19">
        <v>16.399999999999999</v>
      </c>
      <c r="I154" s="19">
        <f t="shared" si="8"/>
        <v>177.69</v>
      </c>
    </row>
    <row r="155" spans="2:10" x14ac:dyDescent="0.25">
      <c r="B155" s="15" t="s">
        <v>343</v>
      </c>
      <c r="C155" s="16" t="s">
        <v>344</v>
      </c>
      <c r="D155" s="17" t="s">
        <v>345</v>
      </c>
      <c r="E155" s="16" t="s">
        <v>12</v>
      </c>
      <c r="F155" s="16" t="s">
        <v>292</v>
      </c>
      <c r="G155" s="18">
        <v>60</v>
      </c>
      <c r="H155" s="19">
        <v>33.340000000000003</v>
      </c>
      <c r="I155" s="19">
        <f t="shared" si="8"/>
        <v>2000.4</v>
      </c>
    </row>
    <row r="156" spans="2:10" ht="19.5" x14ac:dyDescent="0.25">
      <c r="B156" s="15" t="s">
        <v>346</v>
      </c>
      <c r="C156" s="16" t="s">
        <v>347</v>
      </c>
      <c r="D156" s="17" t="s">
        <v>348</v>
      </c>
      <c r="E156" s="16" t="s">
        <v>12</v>
      </c>
      <c r="F156" s="16" t="s">
        <v>106</v>
      </c>
      <c r="G156" s="18">
        <v>296.2</v>
      </c>
      <c r="H156" s="19">
        <v>9.84</v>
      </c>
      <c r="I156" s="19">
        <f t="shared" si="8"/>
        <v>2914.6</v>
      </c>
      <c r="J156" s="27"/>
    </row>
    <row r="157" spans="2:10" ht="19.5" x14ac:dyDescent="0.25">
      <c r="B157" s="15" t="s">
        <v>349</v>
      </c>
      <c r="C157" s="23">
        <v>88485</v>
      </c>
      <c r="D157" s="22" t="s">
        <v>168</v>
      </c>
      <c r="E157" s="23" t="s">
        <v>11</v>
      </c>
      <c r="F157" s="16" t="s">
        <v>106</v>
      </c>
      <c r="G157" s="18">
        <v>16.3</v>
      </c>
      <c r="H157" s="19">
        <v>1.68</v>
      </c>
      <c r="I157" s="19">
        <f t="shared" si="8"/>
        <v>27.38</v>
      </c>
    </row>
    <row r="158" spans="2:10" ht="19.5" x14ac:dyDescent="0.25">
      <c r="B158" s="15" t="s">
        <v>350</v>
      </c>
      <c r="C158" s="23">
        <v>96135</v>
      </c>
      <c r="D158" s="22" t="s">
        <v>351</v>
      </c>
      <c r="E158" s="23" t="s">
        <v>11</v>
      </c>
      <c r="F158" s="16" t="s">
        <v>106</v>
      </c>
      <c r="G158" s="18">
        <v>16.3</v>
      </c>
      <c r="H158" s="19">
        <v>16.71</v>
      </c>
      <c r="I158" s="19">
        <f t="shared" si="8"/>
        <v>272.37</v>
      </c>
    </row>
    <row r="159" spans="2:10" ht="19.5" x14ac:dyDescent="0.25">
      <c r="B159" s="15" t="s">
        <v>352</v>
      </c>
      <c r="C159" s="23">
        <v>88489</v>
      </c>
      <c r="D159" s="22" t="s">
        <v>353</v>
      </c>
      <c r="E159" s="23" t="s">
        <v>11</v>
      </c>
      <c r="F159" s="16" t="s">
        <v>106</v>
      </c>
      <c r="G159" s="18">
        <v>16.3</v>
      </c>
      <c r="H159" s="19">
        <v>11.2</v>
      </c>
      <c r="I159" s="19">
        <f t="shared" si="8"/>
        <v>182.56</v>
      </c>
    </row>
    <row r="160" spans="2:10" ht="12.75" customHeight="1" x14ac:dyDescent="0.25">
      <c r="B160" s="12" t="s">
        <v>354</v>
      </c>
      <c r="C160" s="45" t="s">
        <v>355</v>
      </c>
      <c r="D160" s="45"/>
      <c r="E160" s="45"/>
      <c r="F160" s="45"/>
      <c r="G160" s="45"/>
      <c r="H160" s="45"/>
      <c r="I160" s="13">
        <f>I161</f>
        <v>19009.560000000001</v>
      </c>
    </row>
    <row r="161" spans="2:10" ht="12.75" customHeight="1" x14ac:dyDescent="0.25">
      <c r="B161" s="28" t="s">
        <v>356</v>
      </c>
      <c r="C161" s="44" t="s">
        <v>205</v>
      </c>
      <c r="D161" s="44"/>
      <c r="E161" s="44"/>
      <c r="F161" s="44"/>
      <c r="G161" s="44"/>
      <c r="H161" s="44"/>
      <c r="I161" s="29">
        <f>SUM(I162:I164)</f>
        <v>19009.560000000001</v>
      </c>
      <c r="J161" s="27"/>
    </row>
    <row r="162" spans="2:10" ht="39" x14ac:dyDescent="0.25">
      <c r="B162" s="15" t="s">
        <v>357</v>
      </c>
      <c r="C162" s="16" t="s">
        <v>358</v>
      </c>
      <c r="D162" s="17" t="s">
        <v>359</v>
      </c>
      <c r="E162" s="16" t="s">
        <v>12</v>
      </c>
      <c r="F162" s="16" t="s">
        <v>106</v>
      </c>
      <c r="G162" s="18">
        <v>12</v>
      </c>
      <c r="H162" s="19">
        <v>217.18</v>
      </c>
      <c r="I162" s="19">
        <f>TRUNC(G162*H162,2)</f>
        <v>2606.16</v>
      </c>
    </row>
    <row r="163" spans="2:10" ht="29.25" x14ac:dyDescent="0.25">
      <c r="B163" s="15" t="s">
        <v>360</v>
      </c>
      <c r="C163" s="23" t="s">
        <v>361</v>
      </c>
      <c r="D163" s="22" t="s">
        <v>362</v>
      </c>
      <c r="E163" s="16" t="s">
        <v>12</v>
      </c>
      <c r="F163" s="16" t="s">
        <v>106</v>
      </c>
      <c r="G163" s="18">
        <v>30</v>
      </c>
      <c r="H163" s="19">
        <v>223.09</v>
      </c>
      <c r="I163" s="19">
        <f>TRUNC(G163*H163,2)</f>
        <v>6692.7</v>
      </c>
    </row>
    <row r="164" spans="2:10" ht="39" x14ac:dyDescent="0.25">
      <c r="B164" s="15" t="s">
        <v>363</v>
      </c>
      <c r="C164" s="16" t="s">
        <v>364</v>
      </c>
      <c r="D164" s="17" t="s">
        <v>365</v>
      </c>
      <c r="E164" s="16" t="s">
        <v>12</v>
      </c>
      <c r="F164" s="16" t="s">
        <v>106</v>
      </c>
      <c r="G164" s="18">
        <v>15</v>
      </c>
      <c r="H164" s="19">
        <v>647.38</v>
      </c>
      <c r="I164" s="19">
        <f>TRUNC(G164*H164,2)</f>
        <v>9710.7000000000007</v>
      </c>
    </row>
    <row r="165" spans="2:10" ht="12.75" customHeight="1" x14ac:dyDescent="0.25">
      <c r="B165" s="12" t="s">
        <v>366</v>
      </c>
      <c r="C165" s="45" t="s">
        <v>367</v>
      </c>
      <c r="D165" s="45"/>
      <c r="E165" s="45"/>
      <c r="F165" s="45"/>
      <c r="G165" s="45"/>
      <c r="H165" s="45"/>
      <c r="I165" s="13">
        <f>SUM(I166,I171,I173,I189,I213)</f>
        <v>12642.939999999999</v>
      </c>
    </row>
    <row r="166" spans="2:10" ht="12.75" customHeight="1" x14ac:dyDescent="0.25">
      <c r="B166" s="28" t="s">
        <v>368</v>
      </c>
      <c r="C166" s="44" t="s">
        <v>229</v>
      </c>
      <c r="D166" s="44"/>
      <c r="E166" s="44"/>
      <c r="F166" s="44"/>
      <c r="G166" s="44"/>
      <c r="H166" s="44"/>
      <c r="I166" s="29">
        <f>SUM(I167:I170)</f>
        <v>2555.2399999999998</v>
      </c>
    </row>
    <row r="167" spans="2:10" ht="19.5" x14ac:dyDescent="0.25">
      <c r="B167" s="15" t="s">
        <v>369</v>
      </c>
      <c r="C167" s="16" t="s">
        <v>370</v>
      </c>
      <c r="D167" s="17" t="s">
        <v>371</v>
      </c>
      <c r="E167" s="16" t="s">
        <v>12</v>
      </c>
      <c r="F167" s="16" t="s">
        <v>372</v>
      </c>
      <c r="G167" s="18">
        <v>1</v>
      </c>
      <c r="H167" s="19">
        <v>1948.26</v>
      </c>
      <c r="I167" s="19">
        <f>TRUNC(G167*H167,2)</f>
        <v>1948.26</v>
      </c>
    </row>
    <row r="168" spans="2:10" ht="29.25" x14ac:dyDescent="0.25">
      <c r="B168" s="15" t="s">
        <v>373</v>
      </c>
      <c r="C168" s="16" t="s">
        <v>374</v>
      </c>
      <c r="D168" s="17" t="s">
        <v>375</v>
      </c>
      <c r="E168" s="16" t="s">
        <v>12</v>
      </c>
      <c r="F168" s="16" t="s">
        <v>292</v>
      </c>
      <c r="G168" s="18">
        <v>18</v>
      </c>
      <c r="H168" s="19">
        <v>30.11</v>
      </c>
      <c r="I168" s="19">
        <f>TRUNC(G168*H168,2)</f>
        <v>541.98</v>
      </c>
    </row>
    <row r="169" spans="2:10" ht="19.5" x14ac:dyDescent="0.25">
      <c r="B169" s="15" t="s">
        <v>376</v>
      </c>
      <c r="C169" s="23">
        <v>93358</v>
      </c>
      <c r="D169" s="22" t="s">
        <v>377</v>
      </c>
      <c r="E169" s="23" t="s">
        <v>11</v>
      </c>
      <c r="F169" s="16" t="s">
        <v>77</v>
      </c>
      <c r="G169" s="18">
        <v>0.8</v>
      </c>
      <c r="H169" s="19">
        <v>50.59</v>
      </c>
      <c r="I169" s="19">
        <f>TRUNC(G169*H169,2)</f>
        <v>40.47</v>
      </c>
    </row>
    <row r="170" spans="2:10" x14ac:dyDescent="0.25">
      <c r="B170" s="15" t="s">
        <v>378</v>
      </c>
      <c r="C170" s="23">
        <v>96995</v>
      </c>
      <c r="D170" s="22" t="s">
        <v>379</v>
      </c>
      <c r="E170" s="16" t="s">
        <v>11</v>
      </c>
      <c r="F170" s="16" t="s">
        <v>77</v>
      </c>
      <c r="G170" s="18">
        <v>0.8</v>
      </c>
      <c r="H170" s="19">
        <v>30.67</v>
      </c>
      <c r="I170" s="19">
        <f>TRUNC(G170*H170,2)</f>
        <v>24.53</v>
      </c>
    </row>
    <row r="171" spans="2:10" ht="12.75" customHeight="1" x14ac:dyDescent="0.25">
      <c r="B171" s="28" t="s">
        <v>380</v>
      </c>
      <c r="C171" s="44" t="s">
        <v>247</v>
      </c>
      <c r="D171" s="44"/>
      <c r="E171" s="44"/>
      <c r="F171" s="44"/>
      <c r="G171" s="44"/>
      <c r="H171" s="44"/>
      <c r="I171" s="29">
        <f>SUM(I172)</f>
        <v>494.82</v>
      </c>
    </row>
    <row r="172" spans="2:10" ht="19.5" x14ac:dyDescent="0.25">
      <c r="B172" s="15" t="s">
        <v>381</v>
      </c>
      <c r="C172" s="16" t="s">
        <v>382</v>
      </c>
      <c r="D172" s="17" t="s">
        <v>383</v>
      </c>
      <c r="E172" s="16" t="s">
        <v>25</v>
      </c>
      <c r="F172" s="16" t="s">
        <v>60</v>
      </c>
      <c r="G172" s="18">
        <v>18</v>
      </c>
      <c r="H172" s="19">
        <v>27.49</v>
      </c>
      <c r="I172" s="19">
        <f>TRUNC(G172*H172,2)</f>
        <v>494.82</v>
      </c>
    </row>
    <row r="173" spans="2:10" ht="12.75" customHeight="1" x14ac:dyDescent="0.25">
      <c r="B173" s="28" t="s">
        <v>384</v>
      </c>
      <c r="C173" s="44" t="s">
        <v>251</v>
      </c>
      <c r="D173" s="44"/>
      <c r="E173" s="44"/>
      <c r="F173" s="44"/>
      <c r="G173" s="44"/>
      <c r="H173" s="44"/>
      <c r="I173" s="29">
        <f>SUM(I174:I188)</f>
        <v>2696.2300000000005</v>
      </c>
    </row>
    <row r="174" spans="2:10" ht="19.5" x14ac:dyDescent="0.25">
      <c r="B174" s="15" t="s">
        <v>385</v>
      </c>
      <c r="C174" s="16" t="s">
        <v>386</v>
      </c>
      <c r="D174" s="17" t="s">
        <v>387</v>
      </c>
      <c r="E174" s="16" t="s">
        <v>11</v>
      </c>
      <c r="F174" s="16" t="s">
        <v>39</v>
      </c>
      <c r="G174" s="18">
        <v>4</v>
      </c>
      <c r="H174" s="19">
        <v>273.68</v>
      </c>
      <c r="I174" s="19">
        <f t="shared" ref="I174:I188" si="9">TRUNC(G174*H174,2)</f>
        <v>1094.72</v>
      </c>
    </row>
    <row r="175" spans="2:10" ht="39" x14ac:dyDescent="0.25">
      <c r="B175" s="15" t="s">
        <v>388</v>
      </c>
      <c r="C175" s="23">
        <v>98108</v>
      </c>
      <c r="D175" s="17" t="s">
        <v>389</v>
      </c>
      <c r="E175" s="16" t="s">
        <v>11</v>
      </c>
      <c r="F175" s="16" t="s">
        <v>39</v>
      </c>
      <c r="G175" s="18">
        <v>1</v>
      </c>
      <c r="H175" s="19">
        <v>347.25</v>
      </c>
      <c r="I175" s="19">
        <f t="shared" si="9"/>
        <v>347.25</v>
      </c>
    </row>
    <row r="176" spans="2:10" ht="29.25" x14ac:dyDescent="0.25">
      <c r="B176" s="15" t="s">
        <v>390</v>
      </c>
      <c r="C176" s="23">
        <v>89800</v>
      </c>
      <c r="D176" s="17" t="s">
        <v>391</v>
      </c>
      <c r="E176" s="16" t="s">
        <v>11</v>
      </c>
      <c r="F176" s="16" t="s">
        <v>60</v>
      </c>
      <c r="G176" s="18">
        <v>30</v>
      </c>
      <c r="H176" s="19">
        <v>16.489999999999998</v>
      </c>
      <c r="I176" s="19">
        <f t="shared" si="9"/>
        <v>494.7</v>
      </c>
    </row>
    <row r="177" spans="2:10" ht="19.5" x14ac:dyDescent="0.25">
      <c r="B177" s="15" t="s">
        <v>392</v>
      </c>
      <c r="C177" s="23">
        <v>1562</v>
      </c>
      <c r="D177" s="22" t="s">
        <v>393</v>
      </c>
      <c r="E177" s="23" t="s">
        <v>12</v>
      </c>
      <c r="F177" s="16" t="s">
        <v>39</v>
      </c>
      <c r="G177" s="18">
        <v>3</v>
      </c>
      <c r="H177" s="19">
        <v>30.22</v>
      </c>
      <c r="I177" s="19">
        <f t="shared" si="9"/>
        <v>90.66</v>
      </c>
    </row>
    <row r="178" spans="2:10" ht="19.5" x14ac:dyDescent="0.25">
      <c r="B178" s="15" t="s">
        <v>394</v>
      </c>
      <c r="C178" s="23">
        <v>1559</v>
      </c>
      <c r="D178" s="22" t="s">
        <v>395</v>
      </c>
      <c r="E178" s="23" t="s">
        <v>12</v>
      </c>
      <c r="F178" s="16" t="s">
        <v>39</v>
      </c>
      <c r="G178" s="18">
        <v>1</v>
      </c>
      <c r="H178" s="19">
        <v>15.63</v>
      </c>
      <c r="I178" s="19">
        <f t="shared" si="9"/>
        <v>15.63</v>
      </c>
    </row>
    <row r="179" spans="2:10" ht="19.5" x14ac:dyDescent="0.25">
      <c r="B179" s="15" t="s">
        <v>396</v>
      </c>
      <c r="C179" s="23">
        <v>1585</v>
      </c>
      <c r="D179" s="22" t="s">
        <v>397</v>
      </c>
      <c r="E179" s="23" t="s">
        <v>12</v>
      </c>
      <c r="F179" s="16" t="s">
        <v>39</v>
      </c>
      <c r="G179" s="18">
        <v>2</v>
      </c>
      <c r="H179" s="19">
        <v>15.48</v>
      </c>
      <c r="I179" s="19">
        <f t="shared" si="9"/>
        <v>30.96</v>
      </c>
    </row>
    <row r="180" spans="2:10" ht="29.25" x14ac:dyDescent="0.25">
      <c r="B180" s="15" t="s">
        <v>398</v>
      </c>
      <c r="C180" s="23">
        <v>89712</v>
      </c>
      <c r="D180" s="22" t="s">
        <v>399</v>
      </c>
      <c r="E180" s="23" t="s">
        <v>11</v>
      </c>
      <c r="F180" s="23" t="s">
        <v>60</v>
      </c>
      <c r="G180" s="18">
        <v>6</v>
      </c>
      <c r="H180" s="19">
        <v>18.84</v>
      </c>
      <c r="I180" s="19">
        <f t="shared" si="9"/>
        <v>113.04</v>
      </c>
    </row>
    <row r="181" spans="2:10" ht="29.25" x14ac:dyDescent="0.25">
      <c r="B181" s="15" t="s">
        <v>400</v>
      </c>
      <c r="C181" s="16" t="s">
        <v>401</v>
      </c>
      <c r="D181" s="17" t="s">
        <v>402</v>
      </c>
      <c r="E181" s="16" t="s">
        <v>11</v>
      </c>
      <c r="F181" s="16" t="s">
        <v>60</v>
      </c>
      <c r="G181" s="18">
        <v>18</v>
      </c>
      <c r="H181" s="19">
        <v>8.6</v>
      </c>
      <c r="I181" s="19">
        <f t="shared" si="9"/>
        <v>154.80000000000001</v>
      </c>
    </row>
    <row r="182" spans="2:10" ht="29.25" x14ac:dyDescent="0.25">
      <c r="B182" s="15" t="s">
        <v>403</v>
      </c>
      <c r="C182" s="16" t="s">
        <v>404</v>
      </c>
      <c r="D182" s="17" t="s">
        <v>405</v>
      </c>
      <c r="E182" s="16" t="s">
        <v>11</v>
      </c>
      <c r="F182" s="16" t="s">
        <v>39</v>
      </c>
      <c r="G182" s="18">
        <v>12</v>
      </c>
      <c r="H182" s="19">
        <v>5.62</v>
      </c>
      <c r="I182" s="19">
        <f t="shared" si="9"/>
        <v>67.44</v>
      </c>
    </row>
    <row r="183" spans="2:10" ht="19.5" x14ac:dyDescent="0.25">
      <c r="B183" s="15" t="s">
        <v>406</v>
      </c>
      <c r="C183" s="23" t="s">
        <v>407</v>
      </c>
      <c r="D183" s="22" t="s">
        <v>408</v>
      </c>
      <c r="E183" s="23" t="s">
        <v>12</v>
      </c>
      <c r="F183" s="23" t="s">
        <v>60</v>
      </c>
      <c r="G183" s="18">
        <v>20</v>
      </c>
      <c r="H183" s="19">
        <v>8.2200000000000006</v>
      </c>
      <c r="I183" s="19">
        <f t="shared" si="9"/>
        <v>164.4</v>
      </c>
    </row>
    <row r="184" spans="2:10" ht="29.25" x14ac:dyDescent="0.25">
      <c r="B184" s="15" t="s">
        <v>409</v>
      </c>
      <c r="C184" s="23">
        <v>89393</v>
      </c>
      <c r="D184" s="17" t="s">
        <v>410</v>
      </c>
      <c r="E184" s="16" t="s">
        <v>11</v>
      </c>
      <c r="F184" s="16" t="s">
        <v>39</v>
      </c>
      <c r="G184" s="18">
        <v>1</v>
      </c>
      <c r="H184" s="19">
        <v>6.58</v>
      </c>
      <c r="I184" s="19">
        <f t="shared" si="9"/>
        <v>6.58</v>
      </c>
    </row>
    <row r="185" spans="2:10" ht="39" x14ac:dyDescent="0.25">
      <c r="B185" s="15" t="s">
        <v>411</v>
      </c>
      <c r="C185" s="23">
        <v>89366</v>
      </c>
      <c r="D185" s="17" t="s">
        <v>412</v>
      </c>
      <c r="E185" s="16" t="s">
        <v>11</v>
      </c>
      <c r="F185" s="16" t="s">
        <v>39</v>
      </c>
      <c r="G185" s="18">
        <v>1</v>
      </c>
      <c r="H185" s="19">
        <v>10.57</v>
      </c>
      <c r="I185" s="19">
        <f t="shared" si="9"/>
        <v>10.57</v>
      </c>
      <c r="J185" s="27"/>
    </row>
    <row r="186" spans="2:10" ht="19.5" x14ac:dyDescent="0.25">
      <c r="B186" s="15" t="s">
        <v>413</v>
      </c>
      <c r="C186" s="16" t="s">
        <v>414</v>
      </c>
      <c r="D186" s="22" t="str">
        <f>UPPER("Torneira cromada para jardim, DECA 1153C39, 1/2"" ou similar")</f>
        <v>TORNEIRA CROMADA PARA JARDIM, DECA 1153C39, 1/2" OU SIMILAR</v>
      </c>
      <c r="E186" s="16" t="s">
        <v>12</v>
      </c>
      <c r="F186" s="16" t="s">
        <v>372</v>
      </c>
      <c r="G186" s="18">
        <v>1</v>
      </c>
      <c r="H186" s="19">
        <v>57.62</v>
      </c>
      <c r="I186" s="19">
        <f t="shared" si="9"/>
        <v>57.62</v>
      </c>
      <c r="J186" s="27"/>
    </row>
    <row r="187" spans="2:10" ht="39" x14ac:dyDescent="0.25">
      <c r="B187" s="15" t="s">
        <v>415</v>
      </c>
      <c r="C187" s="23">
        <v>94490</v>
      </c>
      <c r="D187" s="22" t="s">
        <v>416</v>
      </c>
      <c r="E187" s="16" t="s">
        <v>11</v>
      </c>
      <c r="F187" s="16" t="s">
        <v>39</v>
      </c>
      <c r="G187" s="18">
        <v>1</v>
      </c>
      <c r="H187" s="19">
        <v>26.25</v>
      </c>
      <c r="I187" s="19">
        <f t="shared" si="9"/>
        <v>26.25</v>
      </c>
      <c r="J187" s="27"/>
    </row>
    <row r="188" spans="2:10" ht="19.5" x14ac:dyDescent="0.25">
      <c r="B188" s="15" t="s">
        <v>417</v>
      </c>
      <c r="C188" s="23" t="s">
        <v>418</v>
      </c>
      <c r="D188" s="22" t="s">
        <v>419</v>
      </c>
      <c r="E188" s="16" t="s">
        <v>12</v>
      </c>
      <c r="F188" s="16" t="s">
        <v>39</v>
      </c>
      <c r="G188" s="18">
        <v>1</v>
      </c>
      <c r="H188" s="19">
        <v>21.61</v>
      </c>
      <c r="I188" s="19">
        <f t="shared" si="9"/>
        <v>21.61</v>
      </c>
      <c r="J188" s="27"/>
    </row>
    <row r="189" spans="2:10" ht="12.75" customHeight="1" x14ac:dyDescent="0.25">
      <c r="B189" s="28" t="s">
        <v>420</v>
      </c>
      <c r="C189" s="44" t="s">
        <v>421</v>
      </c>
      <c r="D189" s="44"/>
      <c r="E189" s="44"/>
      <c r="F189" s="44"/>
      <c r="G189" s="44"/>
      <c r="H189" s="44"/>
      <c r="I189" s="29">
        <f>SUM(I190,I192,I194,I198,I207)</f>
        <v>6096.6499999999978</v>
      </c>
    </row>
    <row r="190" spans="2:10" ht="12.75" customHeight="1" x14ac:dyDescent="0.25">
      <c r="B190" s="28" t="s">
        <v>422</v>
      </c>
      <c r="C190" s="46" t="s">
        <v>35</v>
      </c>
      <c r="D190" s="46"/>
      <c r="E190" s="46"/>
      <c r="F190" s="46"/>
      <c r="G190" s="46"/>
      <c r="H190" s="46"/>
      <c r="I190" s="29">
        <f>SUM(I191)</f>
        <v>150.44</v>
      </c>
    </row>
    <row r="191" spans="2:10" x14ac:dyDescent="0.25">
      <c r="B191" s="15" t="s">
        <v>423</v>
      </c>
      <c r="C191" s="23" t="s">
        <v>298</v>
      </c>
      <c r="D191" s="22" t="s">
        <v>299</v>
      </c>
      <c r="E191" s="23" t="s">
        <v>15</v>
      </c>
      <c r="F191" s="23" t="s">
        <v>300</v>
      </c>
      <c r="G191" s="18">
        <v>1</v>
      </c>
      <c r="H191" s="19">
        <v>150.44</v>
      </c>
      <c r="I191" s="19">
        <f>TRUNC(G191*H191,2)</f>
        <v>150.44</v>
      </c>
    </row>
    <row r="192" spans="2:10" ht="12.75" customHeight="1" x14ac:dyDescent="0.25">
      <c r="B192" s="28" t="s">
        <v>424</v>
      </c>
      <c r="C192" s="46" t="s">
        <v>425</v>
      </c>
      <c r="D192" s="46"/>
      <c r="E192" s="46"/>
      <c r="F192" s="46"/>
      <c r="G192" s="46"/>
      <c r="H192" s="46"/>
      <c r="I192" s="29">
        <f>SUM(I193)</f>
        <v>209.16</v>
      </c>
    </row>
    <row r="193" spans="2:9" x14ac:dyDescent="0.25">
      <c r="B193" s="15" t="s">
        <v>426</v>
      </c>
      <c r="C193" s="16" t="s">
        <v>427</v>
      </c>
      <c r="D193" s="17" t="s">
        <v>428</v>
      </c>
      <c r="E193" s="16" t="s">
        <v>11</v>
      </c>
      <c r="F193" s="16" t="s">
        <v>429</v>
      </c>
      <c r="G193" s="18">
        <v>12</v>
      </c>
      <c r="H193" s="19">
        <v>17.43</v>
      </c>
      <c r="I193" s="19">
        <f>TRUNC(G193*H193,2)</f>
        <v>209.16</v>
      </c>
    </row>
    <row r="194" spans="2:9" ht="12.75" customHeight="1" x14ac:dyDescent="0.25">
      <c r="B194" s="28" t="s">
        <v>430</v>
      </c>
      <c r="C194" s="46" t="s">
        <v>431</v>
      </c>
      <c r="D194" s="46"/>
      <c r="E194" s="46"/>
      <c r="F194" s="46"/>
      <c r="G194" s="46"/>
      <c r="H194" s="46"/>
      <c r="I194" s="29">
        <f>SUM(I195:I197)</f>
        <v>481.78000000000003</v>
      </c>
    </row>
    <row r="195" spans="2:9" ht="19.5" x14ac:dyDescent="0.25">
      <c r="B195" s="15" t="s">
        <v>432</v>
      </c>
      <c r="C195" s="16" t="s">
        <v>433</v>
      </c>
      <c r="D195" s="17" t="s">
        <v>434</v>
      </c>
      <c r="E195" s="16" t="s">
        <v>12</v>
      </c>
      <c r="F195" s="16" t="s">
        <v>435</v>
      </c>
      <c r="G195" s="18">
        <v>7</v>
      </c>
      <c r="H195" s="19">
        <v>53.84</v>
      </c>
      <c r="I195" s="19">
        <f>TRUNC(G195*H195,2)</f>
        <v>376.88</v>
      </c>
    </row>
    <row r="196" spans="2:9" ht="29.25" x14ac:dyDescent="0.25">
      <c r="B196" s="15" t="s">
        <v>436</v>
      </c>
      <c r="C196" s="16" t="s">
        <v>437</v>
      </c>
      <c r="D196" s="17" t="s">
        <v>438</v>
      </c>
      <c r="E196" s="16" t="s">
        <v>12</v>
      </c>
      <c r="F196" s="16" t="s">
        <v>372</v>
      </c>
      <c r="G196" s="18">
        <v>30</v>
      </c>
      <c r="H196" s="19">
        <v>1.51</v>
      </c>
      <c r="I196" s="19">
        <f>TRUNC(G196*H196,2)</f>
        <v>45.3</v>
      </c>
    </row>
    <row r="197" spans="2:9" ht="19.5" x14ac:dyDescent="0.25">
      <c r="B197" s="15" t="s">
        <v>439</v>
      </c>
      <c r="C197" s="16" t="s">
        <v>440</v>
      </c>
      <c r="D197" s="17" t="s">
        <v>441</v>
      </c>
      <c r="E197" s="16" t="s">
        <v>12</v>
      </c>
      <c r="F197" s="16" t="s">
        <v>372</v>
      </c>
      <c r="G197" s="18">
        <v>20</v>
      </c>
      <c r="H197" s="19">
        <v>2.98</v>
      </c>
      <c r="I197" s="19">
        <f>TRUNC(G197*H197,2)</f>
        <v>59.6</v>
      </c>
    </row>
    <row r="198" spans="2:9" ht="12.75" customHeight="1" x14ac:dyDescent="0.25">
      <c r="B198" s="28" t="s">
        <v>442</v>
      </c>
      <c r="C198" s="46" t="s">
        <v>443</v>
      </c>
      <c r="D198" s="46"/>
      <c r="E198" s="46"/>
      <c r="F198" s="46"/>
      <c r="G198" s="46"/>
      <c r="H198" s="46"/>
      <c r="I198" s="29">
        <f>SUM(I199:I206)</f>
        <v>5097.0799999999981</v>
      </c>
    </row>
    <row r="199" spans="2:9" ht="19.5" x14ac:dyDescent="0.25">
      <c r="B199" s="15" t="s">
        <v>444</v>
      </c>
      <c r="C199" s="23">
        <v>93358</v>
      </c>
      <c r="D199" s="17" t="s">
        <v>445</v>
      </c>
      <c r="E199" s="16" t="s">
        <v>11</v>
      </c>
      <c r="F199" s="23" t="s">
        <v>77</v>
      </c>
      <c r="G199" s="18">
        <v>18</v>
      </c>
      <c r="H199" s="19">
        <v>50.59</v>
      </c>
      <c r="I199" s="19">
        <f t="shared" ref="I199:I206" si="10">TRUNC(G199*H199,2)</f>
        <v>910.62</v>
      </c>
    </row>
    <row r="200" spans="2:9" x14ac:dyDescent="0.25">
      <c r="B200" s="15" t="s">
        <v>446</v>
      </c>
      <c r="C200" s="23">
        <v>83446</v>
      </c>
      <c r="D200" s="17" t="s">
        <v>447</v>
      </c>
      <c r="E200" s="16" t="s">
        <v>11</v>
      </c>
      <c r="F200" s="16" t="s">
        <v>39</v>
      </c>
      <c r="G200" s="18">
        <v>9</v>
      </c>
      <c r="H200" s="19">
        <v>129.94</v>
      </c>
      <c r="I200" s="19">
        <f t="shared" si="10"/>
        <v>1169.46</v>
      </c>
    </row>
    <row r="201" spans="2:9" ht="19.5" x14ac:dyDescent="0.25">
      <c r="B201" s="15" t="s">
        <v>448</v>
      </c>
      <c r="C201" s="16" t="s">
        <v>449</v>
      </c>
      <c r="D201" s="17" t="s">
        <v>450</v>
      </c>
      <c r="E201" s="16" t="s">
        <v>12</v>
      </c>
      <c r="F201" s="16" t="s">
        <v>435</v>
      </c>
      <c r="G201" s="18">
        <v>35</v>
      </c>
      <c r="H201" s="19">
        <v>54.12</v>
      </c>
      <c r="I201" s="19">
        <f t="shared" si="10"/>
        <v>1894.2</v>
      </c>
    </row>
    <row r="202" spans="2:9" ht="19.5" x14ac:dyDescent="0.25">
      <c r="B202" s="15" t="s">
        <v>451</v>
      </c>
      <c r="C202" s="16" t="s">
        <v>433</v>
      </c>
      <c r="D202" s="17" t="s">
        <v>434</v>
      </c>
      <c r="E202" s="16" t="s">
        <v>12</v>
      </c>
      <c r="F202" s="16" t="s">
        <v>435</v>
      </c>
      <c r="G202" s="18">
        <v>4</v>
      </c>
      <c r="H202" s="19">
        <v>53.84</v>
      </c>
      <c r="I202" s="19">
        <f t="shared" si="10"/>
        <v>215.36</v>
      </c>
    </row>
    <row r="203" spans="2:9" ht="19.5" x14ac:dyDescent="0.25">
      <c r="B203" s="15" t="s">
        <v>452</v>
      </c>
      <c r="C203" s="16" t="s">
        <v>440</v>
      </c>
      <c r="D203" s="17" t="s">
        <v>441</v>
      </c>
      <c r="E203" s="16" t="s">
        <v>12</v>
      </c>
      <c r="F203" s="16" t="s">
        <v>372</v>
      </c>
      <c r="G203" s="18">
        <v>1</v>
      </c>
      <c r="H203" s="19">
        <v>2.98</v>
      </c>
      <c r="I203" s="19">
        <f t="shared" si="10"/>
        <v>2.98</v>
      </c>
    </row>
    <row r="204" spans="2:9" ht="19.5" x14ac:dyDescent="0.25">
      <c r="B204" s="15" t="s">
        <v>453</v>
      </c>
      <c r="C204" s="16" t="s">
        <v>454</v>
      </c>
      <c r="D204" s="17" t="s">
        <v>455</v>
      </c>
      <c r="E204" s="16" t="s">
        <v>12</v>
      </c>
      <c r="F204" s="16" t="s">
        <v>372</v>
      </c>
      <c r="G204" s="18">
        <v>9</v>
      </c>
      <c r="H204" s="19">
        <v>33.92</v>
      </c>
      <c r="I204" s="19">
        <f t="shared" si="10"/>
        <v>305.27999999999997</v>
      </c>
    </row>
    <row r="205" spans="2:9" ht="39" x14ac:dyDescent="0.25">
      <c r="B205" s="15" t="s">
        <v>456</v>
      </c>
      <c r="C205" s="16" t="s">
        <v>457</v>
      </c>
      <c r="D205" s="17" t="s">
        <v>458</v>
      </c>
      <c r="E205" s="16" t="s">
        <v>12</v>
      </c>
      <c r="F205" s="16" t="s">
        <v>372</v>
      </c>
      <c r="G205" s="18">
        <v>8</v>
      </c>
      <c r="H205" s="19">
        <v>5.89</v>
      </c>
      <c r="I205" s="19">
        <f t="shared" si="10"/>
        <v>47.12</v>
      </c>
    </row>
    <row r="206" spans="2:9" x14ac:dyDescent="0.25">
      <c r="B206" s="15" t="s">
        <v>459</v>
      </c>
      <c r="C206" s="23">
        <v>96995</v>
      </c>
      <c r="D206" s="17" t="s">
        <v>379</v>
      </c>
      <c r="E206" s="16" t="s">
        <v>11</v>
      </c>
      <c r="F206" s="16" t="s">
        <v>77</v>
      </c>
      <c r="G206" s="18">
        <v>18</v>
      </c>
      <c r="H206" s="19">
        <v>30.67</v>
      </c>
      <c r="I206" s="19">
        <f t="shared" si="10"/>
        <v>552.05999999999995</v>
      </c>
    </row>
    <row r="207" spans="2:9" ht="12.75" customHeight="1" x14ac:dyDescent="0.25">
      <c r="B207" s="28" t="s">
        <v>460</v>
      </c>
      <c r="C207" s="46" t="s">
        <v>461</v>
      </c>
      <c r="D207" s="46"/>
      <c r="E207" s="46"/>
      <c r="F207" s="46"/>
      <c r="G207" s="46"/>
      <c r="H207" s="46"/>
      <c r="I207" s="29">
        <f>SUM(I208:I212)</f>
        <v>158.19</v>
      </c>
    </row>
    <row r="208" spans="2:9" ht="29.25" x14ac:dyDescent="0.25">
      <c r="B208" s="15" t="s">
        <v>462</v>
      </c>
      <c r="C208" s="23">
        <v>95749</v>
      </c>
      <c r="D208" s="17" t="s">
        <v>463</v>
      </c>
      <c r="E208" s="16" t="s">
        <v>12</v>
      </c>
      <c r="F208" s="16" t="s">
        <v>292</v>
      </c>
      <c r="G208" s="18">
        <v>2</v>
      </c>
      <c r="H208" s="19">
        <v>20.11</v>
      </c>
      <c r="I208" s="19">
        <f>TRUNC(G208*H208,2)</f>
        <v>40.22</v>
      </c>
    </row>
    <row r="209" spans="2:9" ht="29.25" x14ac:dyDescent="0.25">
      <c r="B209" s="15" t="s">
        <v>464</v>
      </c>
      <c r="C209" s="23">
        <v>91935</v>
      </c>
      <c r="D209" s="17" t="s">
        <v>465</v>
      </c>
      <c r="E209" s="16" t="s">
        <v>11</v>
      </c>
      <c r="F209" s="16" t="s">
        <v>60</v>
      </c>
      <c r="G209" s="18">
        <v>5</v>
      </c>
      <c r="H209" s="19">
        <v>13.57</v>
      </c>
      <c r="I209" s="19">
        <f>TRUNC(G209*H209,2)</f>
        <v>67.849999999999994</v>
      </c>
    </row>
    <row r="210" spans="2:9" ht="19.5" x14ac:dyDescent="0.25">
      <c r="B210" s="15" t="s">
        <v>466</v>
      </c>
      <c r="C210" s="16" t="s">
        <v>467</v>
      </c>
      <c r="D210" s="17" t="s">
        <v>468</v>
      </c>
      <c r="E210" s="16" t="s">
        <v>12</v>
      </c>
      <c r="F210" s="16" t="s">
        <v>372</v>
      </c>
      <c r="G210" s="18">
        <v>2</v>
      </c>
      <c r="H210" s="19">
        <v>1.99</v>
      </c>
      <c r="I210" s="19">
        <f>TRUNC(G210*H210,2)</f>
        <v>3.98</v>
      </c>
    </row>
    <row r="211" spans="2:9" ht="29.25" x14ac:dyDescent="0.25">
      <c r="B211" s="15" t="s">
        <v>469</v>
      </c>
      <c r="C211" s="16" t="s">
        <v>470</v>
      </c>
      <c r="D211" s="17" t="s">
        <v>471</v>
      </c>
      <c r="E211" s="16" t="s">
        <v>12</v>
      </c>
      <c r="F211" s="16" t="s">
        <v>372</v>
      </c>
      <c r="G211" s="18">
        <v>2</v>
      </c>
      <c r="H211" s="19">
        <v>2.5099999999999998</v>
      </c>
      <c r="I211" s="19">
        <f>TRUNC(G211*H211,2)</f>
        <v>5.0199999999999996</v>
      </c>
    </row>
    <row r="212" spans="2:9" ht="29.25" x14ac:dyDescent="0.25">
      <c r="B212" s="15" t="s">
        <v>472</v>
      </c>
      <c r="C212" s="23">
        <v>95778</v>
      </c>
      <c r="D212" s="17" t="s">
        <v>473</v>
      </c>
      <c r="E212" s="16" t="s">
        <v>11</v>
      </c>
      <c r="F212" s="16" t="s">
        <v>39</v>
      </c>
      <c r="G212" s="18">
        <v>2</v>
      </c>
      <c r="H212" s="19">
        <v>20.56</v>
      </c>
      <c r="I212" s="19">
        <f>TRUNC(G212*H212,2)</f>
        <v>41.12</v>
      </c>
    </row>
    <row r="213" spans="2:9" ht="12.75" customHeight="1" x14ac:dyDescent="0.25">
      <c r="B213" s="28" t="s">
        <v>474</v>
      </c>
      <c r="C213" s="44" t="s">
        <v>475</v>
      </c>
      <c r="D213" s="44"/>
      <c r="E213" s="44"/>
      <c r="F213" s="44"/>
      <c r="G213" s="44"/>
      <c r="H213" s="44"/>
      <c r="I213" s="29">
        <f>SUM(I214)</f>
        <v>800</v>
      </c>
    </row>
    <row r="214" spans="2:9" ht="29.25" x14ac:dyDescent="0.25">
      <c r="B214" s="15" t="s">
        <v>476</v>
      </c>
      <c r="C214" s="23" t="s">
        <v>285</v>
      </c>
      <c r="D214" s="17" t="s">
        <v>477</v>
      </c>
      <c r="E214" s="23" t="s">
        <v>25</v>
      </c>
      <c r="F214" s="16" t="s">
        <v>39</v>
      </c>
      <c r="G214" s="18">
        <v>1</v>
      </c>
      <c r="H214" s="19">
        <v>800</v>
      </c>
      <c r="I214" s="19">
        <f>TRUNC(G214*H214,2)</f>
        <v>800</v>
      </c>
    </row>
    <row r="215" spans="2:9" ht="12.75" customHeight="1" x14ac:dyDescent="0.25">
      <c r="B215" s="12" t="s">
        <v>478</v>
      </c>
      <c r="C215" s="45" t="s">
        <v>479</v>
      </c>
      <c r="D215" s="45"/>
      <c r="E215" s="45"/>
      <c r="F215" s="45"/>
      <c r="G215" s="45"/>
      <c r="H215" s="45"/>
      <c r="I215" s="13">
        <f>SUM(I216:I223)</f>
        <v>2532.0000000000005</v>
      </c>
    </row>
    <row r="216" spans="2:9" ht="39" x14ac:dyDescent="0.25">
      <c r="B216" s="15" t="s">
        <v>480</v>
      </c>
      <c r="C216" s="23">
        <v>3083</v>
      </c>
      <c r="D216" s="22" t="s">
        <v>481</v>
      </c>
      <c r="E216" s="23" t="s">
        <v>12</v>
      </c>
      <c r="F216" s="23" t="s">
        <v>43</v>
      </c>
      <c r="G216" s="18">
        <v>15</v>
      </c>
      <c r="H216" s="19">
        <v>10.83</v>
      </c>
      <c r="I216" s="19">
        <f t="shared" ref="I216:I223" si="11">TRUNC(G216*H216,2)</f>
        <v>162.44999999999999</v>
      </c>
    </row>
    <row r="217" spans="2:9" ht="19.5" x14ac:dyDescent="0.25">
      <c r="B217" s="15" t="s">
        <v>482</v>
      </c>
      <c r="C217" s="23">
        <v>2394</v>
      </c>
      <c r="D217" s="22" t="s">
        <v>483</v>
      </c>
      <c r="E217" s="23" t="s">
        <v>12</v>
      </c>
      <c r="F217" s="23" t="s">
        <v>77</v>
      </c>
      <c r="G217" s="18">
        <v>3</v>
      </c>
      <c r="H217" s="19">
        <v>63.22</v>
      </c>
      <c r="I217" s="19">
        <f t="shared" si="11"/>
        <v>189.66</v>
      </c>
    </row>
    <row r="218" spans="2:9" x14ac:dyDescent="0.25">
      <c r="B218" s="15" t="s">
        <v>484</v>
      </c>
      <c r="C218" s="23">
        <v>3800</v>
      </c>
      <c r="D218" s="22" t="s">
        <v>485</v>
      </c>
      <c r="E218" s="23" t="s">
        <v>12</v>
      </c>
      <c r="F218" s="23" t="s">
        <v>127</v>
      </c>
      <c r="G218" s="18">
        <v>5</v>
      </c>
      <c r="H218" s="19">
        <v>1.65</v>
      </c>
      <c r="I218" s="19">
        <f t="shared" si="11"/>
        <v>8.25</v>
      </c>
    </row>
    <row r="219" spans="2:9" ht="19.5" x14ac:dyDescent="0.25">
      <c r="B219" s="15" t="s">
        <v>486</v>
      </c>
      <c r="C219" s="23">
        <v>10710</v>
      </c>
      <c r="D219" s="22" t="s">
        <v>487</v>
      </c>
      <c r="E219" s="23" t="s">
        <v>12</v>
      </c>
      <c r="F219" s="23" t="s">
        <v>429</v>
      </c>
      <c r="G219" s="18">
        <v>2</v>
      </c>
      <c r="H219" s="19">
        <v>5.1100000000000003</v>
      </c>
      <c r="I219" s="19">
        <f t="shared" si="11"/>
        <v>10.220000000000001</v>
      </c>
    </row>
    <row r="220" spans="2:9" ht="19.5" x14ac:dyDescent="0.25">
      <c r="B220" s="15" t="s">
        <v>488</v>
      </c>
      <c r="C220" s="23">
        <v>7774</v>
      </c>
      <c r="D220" s="22" t="s">
        <v>489</v>
      </c>
      <c r="E220" s="23" t="s">
        <v>12</v>
      </c>
      <c r="F220" s="16" t="s">
        <v>39</v>
      </c>
      <c r="G220" s="18">
        <v>10</v>
      </c>
      <c r="H220" s="19">
        <v>29.86</v>
      </c>
      <c r="I220" s="19">
        <f t="shared" si="11"/>
        <v>298.60000000000002</v>
      </c>
    </row>
    <row r="221" spans="2:9" ht="19.5" x14ac:dyDescent="0.25">
      <c r="B221" s="15" t="s">
        <v>490</v>
      </c>
      <c r="C221" s="23" t="s">
        <v>491</v>
      </c>
      <c r="D221" s="22" t="s">
        <v>492</v>
      </c>
      <c r="E221" s="23" t="s">
        <v>491</v>
      </c>
      <c r="F221" s="16" t="s">
        <v>39</v>
      </c>
      <c r="G221" s="18">
        <v>16</v>
      </c>
      <c r="H221" s="19">
        <v>29.32</v>
      </c>
      <c r="I221" s="19">
        <f t="shared" si="11"/>
        <v>469.12</v>
      </c>
    </row>
    <row r="222" spans="2:9" ht="19.5" x14ac:dyDescent="0.25">
      <c r="B222" s="15" t="s">
        <v>493</v>
      </c>
      <c r="C222" s="23" t="s">
        <v>491</v>
      </c>
      <c r="D222" s="22" t="s">
        <v>494</v>
      </c>
      <c r="E222" s="23" t="s">
        <v>491</v>
      </c>
      <c r="F222" s="16" t="s">
        <v>39</v>
      </c>
      <c r="G222" s="18">
        <v>4</v>
      </c>
      <c r="H222" s="19">
        <v>304.42</v>
      </c>
      <c r="I222" s="19">
        <f t="shared" si="11"/>
        <v>1217.68</v>
      </c>
    </row>
    <row r="223" spans="2:9" ht="19.5" x14ac:dyDescent="0.25">
      <c r="B223" s="15" t="s">
        <v>495</v>
      </c>
      <c r="C223" s="23">
        <v>2241</v>
      </c>
      <c r="D223" s="22" t="s">
        <v>496</v>
      </c>
      <c r="E223" s="23" t="s">
        <v>12</v>
      </c>
      <c r="F223" s="23" t="s">
        <v>77</v>
      </c>
      <c r="G223" s="18">
        <v>0.8</v>
      </c>
      <c r="H223" s="19">
        <v>220.03</v>
      </c>
      <c r="I223" s="19">
        <f t="shared" si="11"/>
        <v>176.02</v>
      </c>
    </row>
    <row r="224" spans="2:9" ht="12.75" customHeight="1" x14ac:dyDescent="0.25">
      <c r="B224" s="12" t="s">
        <v>497</v>
      </c>
      <c r="C224" s="45" t="s">
        <v>498</v>
      </c>
      <c r="D224" s="45"/>
      <c r="E224" s="45"/>
      <c r="F224" s="45"/>
      <c r="G224" s="45"/>
      <c r="H224" s="45"/>
      <c r="I224" s="13">
        <f>SUM(I225:I226)</f>
        <v>657.16</v>
      </c>
    </row>
    <row r="225" spans="2:11" ht="19.5" x14ac:dyDescent="0.25">
      <c r="B225" s="15" t="s">
        <v>499</v>
      </c>
      <c r="C225" s="16" t="s">
        <v>500</v>
      </c>
      <c r="D225" s="17" t="s">
        <v>501</v>
      </c>
      <c r="E225" s="16" t="s">
        <v>502</v>
      </c>
      <c r="F225" s="16" t="s">
        <v>43</v>
      </c>
      <c r="G225" s="18">
        <v>392.4</v>
      </c>
      <c r="H225" s="19">
        <v>0.82</v>
      </c>
      <c r="I225" s="19">
        <f>TRUNC(G225*H225,2)</f>
        <v>321.76</v>
      </c>
    </row>
    <row r="226" spans="2:11" ht="19.5" x14ac:dyDescent="0.25">
      <c r="B226" s="15" t="s">
        <v>503</v>
      </c>
      <c r="C226" s="16" t="s">
        <v>504</v>
      </c>
      <c r="D226" s="17" t="s">
        <v>505</v>
      </c>
      <c r="E226" s="16" t="s">
        <v>11</v>
      </c>
      <c r="F226" s="16" t="s">
        <v>77</v>
      </c>
      <c r="G226" s="18">
        <v>20</v>
      </c>
      <c r="H226" s="19">
        <v>16.77</v>
      </c>
      <c r="I226" s="19">
        <f>TRUNC(G226*H226,2)</f>
        <v>335.4</v>
      </c>
    </row>
    <row r="227" spans="2:11" ht="12.75" customHeight="1" x14ac:dyDescent="0.25">
      <c r="B227" s="12" t="s">
        <v>506</v>
      </c>
      <c r="C227" s="45" t="s">
        <v>507</v>
      </c>
      <c r="D227" s="45"/>
      <c r="E227" s="45"/>
      <c r="F227" s="45"/>
      <c r="G227" s="45"/>
      <c r="H227" s="45"/>
      <c r="I227" s="13">
        <f>SUM(I228:I229)</f>
        <v>2481.96</v>
      </c>
    </row>
    <row r="228" spans="2:11" ht="19.5" x14ac:dyDescent="0.25">
      <c r="B228" s="15" t="s">
        <v>508</v>
      </c>
      <c r="C228" s="16" t="s">
        <v>509</v>
      </c>
      <c r="D228" s="17" t="s">
        <v>510</v>
      </c>
      <c r="E228" s="16" t="s">
        <v>25</v>
      </c>
      <c r="F228" s="16" t="s">
        <v>511</v>
      </c>
      <c r="G228" s="21">
        <v>516</v>
      </c>
      <c r="H228" s="19">
        <v>1.81</v>
      </c>
      <c r="I228" s="19">
        <f>TRUNC(G228*H228,2)</f>
        <v>933.96</v>
      </c>
    </row>
    <row r="229" spans="2:11" ht="19.5" x14ac:dyDescent="0.25">
      <c r="B229" s="15" t="s">
        <v>512</v>
      </c>
      <c r="C229" s="16" t="s">
        <v>513</v>
      </c>
      <c r="D229" s="17" t="s">
        <v>514</v>
      </c>
      <c r="E229" s="16" t="s">
        <v>12</v>
      </c>
      <c r="F229" s="16" t="s">
        <v>515</v>
      </c>
      <c r="G229" s="21">
        <v>516</v>
      </c>
      <c r="H229" s="19">
        <v>3</v>
      </c>
      <c r="I229" s="19">
        <f>TRUNC(G229*H229,2)</f>
        <v>1548</v>
      </c>
    </row>
    <row r="230" spans="2:11" ht="12.75" customHeight="1" x14ac:dyDescent="0.25">
      <c r="B230" s="12" t="s">
        <v>516</v>
      </c>
      <c r="C230" s="45" t="s">
        <v>517</v>
      </c>
      <c r="D230" s="45"/>
      <c r="E230" s="45"/>
      <c r="F230" s="45"/>
      <c r="G230" s="45"/>
      <c r="H230" s="45"/>
      <c r="I230" s="13">
        <f>SUM(I231)</f>
        <v>30825.54</v>
      </c>
      <c r="J230" s="36"/>
    </row>
    <row r="231" spans="2:11" ht="19.5" x14ac:dyDescent="0.25">
      <c r="B231" s="15" t="s">
        <v>518</v>
      </c>
      <c r="C231" s="16" t="s">
        <v>519</v>
      </c>
      <c r="D231" s="17" t="s">
        <v>520</v>
      </c>
      <c r="E231" s="16" t="s">
        <v>11</v>
      </c>
      <c r="F231" s="16" t="s">
        <v>52</v>
      </c>
      <c r="G231" s="18">
        <v>2</v>
      </c>
      <c r="H231" s="19">
        <v>15412.77</v>
      </c>
      <c r="I231" s="19">
        <f>TRUNC(G231*H231,2)</f>
        <v>30825.54</v>
      </c>
      <c r="K231" s="37"/>
    </row>
    <row r="232" spans="2:11" ht="18" customHeight="1" x14ac:dyDescent="0.25">
      <c r="B232" s="38"/>
      <c r="C232" s="39"/>
      <c r="D232" s="39"/>
      <c r="E232" s="39"/>
      <c r="F232" s="39"/>
      <c r="G232" s="42" t="s">
        <v>521</v>
      </c>
      <c r="H232" s="42"/>
      <c r="I232" s="40">
        <f>SUM(I15,I26,I32,I44,I128,I141,I150,I160,I165,I215,I224,I227,I230)</f>
        <v>238508.93</v>
      </c>
    </row>
    <row r="233" spans="2:11" ht="18" customHeight="1" x14ac:dyDescent="0.25">
      <c r="B233" s="38"/>
      <c r="C233" s="39"/>
      <c r="D233" s="39"/>
      <c r="E233" s="39"/>
      <c r="F233" s="39"/>
      <c r="G233" s="42" t="s">
        <v>522</v>
      </c>
      <c r="H233" s="42"/>
      <c r="I233" s="40">
        <f>I232*(22.47/100)</f>
        <v>53592.956570999995</v>
      </c>
    </row>
    <row r="234" spans="2:11" ht="18" customHeight="1" x14ac:dyDescent="0.25">
      <c r="B234" s="38"/>
      <c r="C234" s="39"/>
      <c r="D234" s="39"/>
      <c r="E234" s="39"/>
      <c r="F234" s="39"/>
      <c r="G234" s="42" t="s">
        <v>523</v>
      </c>
      <c r="H234" s="42"/>
      <c r="I234" s="40">
        <f>SUM(I232:I233)</f>
        <v>292101.88657099998</v>
      </c>
    </row>
    <row r="235" spans="2:11" ht="17.25" customHeight="1" x14ac:dyDescent="0.25">
      <c r="B235" s="43" t="s">
        <v>524</v>
      </c>
      <c r="C235" s="43"/>
      <c r="D235" s="43"/>
      <c r="E235" s="43"/>
      <c r="F235" s="43"/>
      <c r="G235" s="43"/>
      <c r="H235" s="43"/>
      <c r="I235" s="43"/>
    </row>
    <row r="238" spans="2:11" x14ac:dyDescent="0.25">
      <c r="I238" s="41"/>
    </row>
  </sheetData>
  <mergeCells count="54">
    <mergeCell ref="B2:C13"/>
    <mergeCell ref="D2:F2"/>
    <mergeCell ref="G2:H2"/>
    <mergeCell ref="D3:F4"/>
    <mergeCell ref="G3:H3"/>
    <mergeCell ref="D5:F13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C15:H15"/>
    <mergeCell ref="C26:H26"/>
    <mergeCell ref="C32:H32"/>
    <mergeCell ref="C33:H33"/>
    <mergeCell ref="C44:H44"/>
    <mergeCell ref="C45:H45"/>
    <mergeCell ref="C60:H60"/>
    <mergeCell ref="C79:H79"/>
    <mergeCell ref="C84:H84"/>
    <mergeCell ref="C89:H89"/>
    <mergeCell ref="C93:H93"/>
    <mergeCell ref="C98:H98"/>
    <mergeCell ref="C101:H101"/>
    <mergeCell ref="C110:H110"/>
    <mergeCell ref="C112:H112"/>
    <mergeCell ref="C128:H128"/>
    <mergeCell ref="C141:H141"/>
    <mergeCell ref="C150:H150"/>
    <mergeCell ref="C160:H160"/>
    <mergeCell ref="C161:H161"/>
    <mergeCell ref="C165:H165"/>
    <mergeCell ref="C166:H166"/>
    <mergeCell ref="C171:H171"/>
    <mergeCell ref="C173:H173"/>
    <mergeCell ref="C189:H189"/>
    <mergeCell ref="C190:H190"/>
    <mergeCell ref="C192:H192"/>
    <mergeCell ref="C194:H194"/>
    <mergeCell ref="C198:H198"/>
    <mergeCell ref="C207:H207"/>
    <mergeCell ref="G232:H232"/>
    <mergeCell ref="G233:H233"/>
    <mergeCell ref="G234:H234"/>
    <mergeCell ref="B235:I235"/>
    <mergeCell ref="C213:H213"/>
    <mergeCell ref="C215:H215"/>
    <mergeCell ref="C224:H224"/>
    <mergeCell ref="C227:H227"/>
    <mergeCell ref="C230:H230"/>
  </mergeCells>
  <pageMargins left="0.27569444444444402" right="0.27569444444444402" top="0.27569444444444402" bottom="0.27569444444444402" header="0.51180555555555496" footer="0.51180555555555496"/>
  <pageSetup scale="85" firstPageNumber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3</vt:i4>
      </vt:variant>
    </vt:vector>
  </HeadingPairs>
  <TitlesOfParts>
    <vt:vector size="4" baseType="lpstr">
      <vt:lpstr>ORCAMENTO</vt:lpstr>
      <vt:lpstr>ORCAMENTO!Area_de_impressao</vt:lpstr>
      <vt:lpstr>JR_PAGE_ANCHOR_0_1</vt:lpstr>
      <vt:lpstr>ORCAMENTO!Titulos_de_impressao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Lia Valeria da Silva Garcez</dc:creator>
  <dc:description/>
  <cp:lastModifiedBy>Lia Valeria da Silva Garcez</cp:lastModifiedBy>
  <cp:revision>1</cp:revision>
  <cp:lastPrinted>2020-07-03T11:31:42Z</cp:lastPrinted>
  <dcterms:created xsi:type="dcterms:W3CDTF">2020-05-08T13:15:22Z</dcterms:created>
  <dcterms:modified xsi:type="dcterms:W3CDTF">2020-07-17T17:56:14Z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